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ENE\INF_ELABORADA\"/>
    </mc:Choice>
  </mc:AlternateContent>
  <xr:revisionPtr revIDLastSave="0" documentId="13_ncr:1_{E57A65A6-BC8F-4AE8-BDE3-CA0A6C835151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<sst xmlns="http://schemas.openxmlformats.org/spreadsheetml/2006/main" count="103" uniqueCount="59">
  <si>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</si>
  <si>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</si>
  <si>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</si>
  <si>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</si>
  <si>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</si>
  <si>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</si>
  <si>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</si>
  <si>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</si>
  <si>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</si>
  <si>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</si>
  <si>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</si>
  <si>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</si>
  <si>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</si>
  <si>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</si>
  <si>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</si>
  <si>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</si>
  <si>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</si>
  <si>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</si>
  <si>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</si>
  <si>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</si>
  <si>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</si>
  <si>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</si>
  <si>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</si>
  <si>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</si>
  <si>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</si>
  <si>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</si>
  <si>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</si>
  <si>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</si>
  <si>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</si>
  <si>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</si>
  <si>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</si>
  <si>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</si>
  <si>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</si>
  <si>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</si>
  <si>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</si>
  <si>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</si>
  <si>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</si>
  <si>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</si>
  <si>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</si>
  <si>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</si>
  <si>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</si>
  <si>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</si>
  <si>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</si>
  <si>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</si>
  <si>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</si>
  <si>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</si>
  <si>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</si>
  <si>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</si>
  <si>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</si>
  <si>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</si>
  <si>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</si>
  <si>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</si>
  <si>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</si>
  <si>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ut="01/09/2024 12:23:53" si="2.0000000143d52c91901cd35d71fcaee3f2cb3f5214606c81f11e912ebe8a504fbf9c0b36bfcfbe66593972795d89f6454a3da2190068953343137cefba9f8d7ff9bed9c5ba6d5dfef394acf898e53430e291bcab17a3295702978574ad59fac96e20e59830fd9d4e4fee87ac9a0b3994ef472a473669c3c9a501942bfef6b2f1ba76418d22d679172bce931c1cdfa7686f15755ef1c7cc5bb351f2b6dff97adca78b.p.3082.0.1.Europe/Madrid.upriv*_1*_pidn2*_23*_session*-lat*_1.00000001afc087264bfee88201f6f616f668d604b5ee3e72affdec274dc677032a6299f792a6613b0e3ed82f8b6d43522a85c755917f763f.000000018e55f1f1c70177702682abdbd56c42cab5ee3e7219732f7f3682b68f4eb23f92a530678b48861eb35a8e07caee8249446a1a2122.0.1.1.BDEbi.D066E1C611E6257C10D00080EF253B44.0-3082.1.1_-0.1.0_-3082.1.1_5.5.0.*0.000000018666d80b251c6e5ba0a0337e40cff1bfc911585ac827cc77ea52457940bf037211334d9b.0.23.11*.2*.0400*.31152J.e.000000011d6600390c50d8b4ff4d3e2ae8b08073c911585a9cf8906bf0fb18f60ac5f180230f2b00.0.10*.131*.122*.122.0.0" msgID="F04F85B611EEAEE984750080EFF5D2D0"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nrr="3651" nrc="1010"&gt;&lt;pg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</si>
  <si>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ut="01/09/2024 12:24:14" si="2.0000000143d52c91901cd35d71fcaee3f2cb3f5214606c81f11e912ebe8a504fbf9c0b36bfcfbe66593972795d89f6454a3da2190068953343137cefba9f8d7ff9bed9c5ba6d5dfef394acf898e53430e291bcab17a3295702978574ad59fac96e20e59830fd9d4e4fee87ac9a0b3994ef472a473669c3c9a501942bfef6b2f1ba76418d22d679172bce931c1cdfa7686f15755ef1c7cc5bb351f2b6dff97adca78b.p.3082.0.1.Europe/Madrid.upriv*_1*_pidn2*_23*_session*-lat*_1.00000001afc087264bfee88201f6f616f668d604b5ee3e72affdec274dc677032a6299f792a6613b0e3ed82f8b6d43522a85c755917f763f.000000018e55f1f1c70177702682abdbd56c42cab5ee3e7219732f7f3682b68f4eb23f92a530678b48861eb35a8e07caee8249446a1a2122.0.1.1.BDEbi.D066E1C611E6257C10D00080EF253B44.0-3082.1.1_-0.1.0_-3082.1.1_5.5.0.*0.000000018666d80b251c6e5ba0a0337e40cff1bfc911585ac827cc77ea52457940bf037211334d9b.0.23.11*.2*.0400*.31152J.e.000000011d6600390c50d8b4ff4d3e2ae8b08073c911585a9cf8906bf0fb18f60ac5f180230f2b00.0.10*.131*.122*.122.0.0" msgID="FC56D51211EEAEE984750080EF2533D2"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nrr="3624" nrc="1000"&gt;&lt;pg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</si>
  <si>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Enero 2024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</si>
  <si>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ut="02/09/2024 11:39:22" si="2.00000001b21845d0cedb9dd299233256b615f270c2c1c9a871a0e18c2084378462abd934b7171068bc428edfaa67751fae7a4be7c77db801a7ce7c05d75dda48f2e0ae91a7e54d711791a0365aebee86038bcabfb7811e4611edaf88f684dc502924bec7ab8c744ee625ce10b1477b9193d809a9c66561b9e17998b157be5cf5ac86ef70bdb4730d5fcf53c74ba95cb5609ba771285a11cdf7928822f0bde30c4e4a.p.3082.0.1.Europe/Madrid.upriv*_1*_pidn2*_8*_session*-lat*_1.00000001dc1dab11016ae7464faad16566c2566bb5ee3e7268d2c1cdd78fe0b48301ea2a0d2656a50a630152a17de660ab5408cac31c3ebb.000000015202d8ec6b6b5b2d891c5d737feb0311b5ee3e729b431db65417b5649d5101cb33ae6fc13f56d3bfce1106d1baa0d0e5d08563f0.0.1.1.BDEbi.D066E1C611E6257C10D00080EF253B44.0-3082.1.1_-0.1.0_-3082.1.1_5.5.0.*0.00000001a2d30131fea428877b54a23f8e3791cac911585a51320b83132fe6fc7f0e721e3d41f157.0.23.11*.2*.0400*.31152J.e.00000001518653683224df7ff249e3046ffbe94fc911585aad83128d96239ef743565212acc4dd75.0.10*.131*.122*.122.0.0" msgID="D5BA8C9611EEC73F81490080EFD56604"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nrr="1219" nrc="1485"&gt;&lt;pg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</si>
  <si>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b3773efb30a245feb0df7c40fd21afa6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</si>
  <si>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dvis=""&gt;&lt;ans&gt;&lt;pan pk="B37D980545FB579A8E14C586038672A6@0@10" aid="" /&gt;&lt;/ans&gt;&lt;ci ps="BI" srv="apcpr64b" prj="BDEbi" prjid="D066E1C611E6257C10D00080EF253B44" li="FUEPERRO" am="s" /&gt;&lt;lu ut="02/09/2024 11:43:26" si="2.00000001b21845d0cedb9dd299233256b615f270c2c1c9a871a0e18c2084378462abd934b7171068bc428edfaa67751fae7a4be7c77db801a7ce7c05d75dda48f2e0ae91a7e54d711791a0365aebee86038bcabfb7811e4611edaf88f684dc502924bec7ab8c744ee625ce10b1477b9193d809a9c66561b9e17998b157be5cf5ac86ef70bdb4730d5fcf53c74ba95cb5609ba771285a11cdf7928822f0bde30c4e4a.p.3082.0.1.Europe/Madrid.upriv*_1*_pidn2*_8*_session*-lat*_1.00000001dc1dab11016ae7464faad16566c2566bb5ee3e7268d2c1cdd78fe0b48301ea2a0d2656a50a630152a17de660ab5408cac31c3ebb.000000015202d8ec6b6b5b2d891c5d737feb0311b5ee3e729b431db65417b5649d5101cb33ae6fc13f56d3bfce1106d1baa0d0e5d08563f0.0.1.1.BDEbi.D066E1C611E6257C10D00080EF253B44.0-3082.1.1_-0.1.0_-3082.1.1_5.5.0.*0.00000001a2d30131fea428877b54a23f8e3791cac911585a51320b83132fe6fc7f0e721e3d41f157.0.23.11*.2*.0400*.31152J.e.00000001518653683224df7ff249e3046ffbe94fc911585aad83128d96239ef743565212acc4dd75.0.10*.131*.122*.122.0.0" msgID="6D34675411EEC74081490080EF454605"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rows="8" cols="11" /&gt;&lt;esdo ews="" ece="" ptn="" /&gt;&lt;/excel&gt;&lt;pgs&gt;&lt;pg rows="5" cols="9" nrr="15" nrc="27"&gt;&lt;pg /&gt;&lt;bls&gt;&lt;bl sr="1" sc="1" rfetch="5" cfetch="9" posid="1" darows="0" dacols="1"&gt;&lt;excel&gt;&lt;epo ews="Data 05_CONSEJO" ece="A1" enr="MSTR.Serie_AÑOS_calidad_REE_anual_por_sistema" ptn="" qtn="" rows="8" cols="11" /&gt;&lt;esdo ews="" ece="" ptn="" /&gt;&lt;/excel&gt;&lt;gridRng&gt;&lt;sect id="TITLE_AREA" rngprop="1:1:3:2" /&gt;&lt;sect id="ROWHEADERS_AREA" rngprop="4:1:5:2" /&gt;&lt;sect id="COLUMNHEADERS_AREA" rngprop="1:3:3:9" /&gt;&lt;sect id="DATA_AREA" rngprop="4:3:5:9"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</si>
</sst>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79" formatCode="0.0000"/>
    <numFmt numFmtId="180" formatCode="#,##0.00000"/>
    <numFmt numFmtId="181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1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  <xf numFmtId="181" fontId="31" fillId="6" borderId="6">
      <alignment horizontal="right" vertical="center"/>
    </xf>
    <xf numFmtId="180" fontId="31" fillId="6" borderId="6">
      <alignment horizontal="right" vertical="center"/>
    </xf>
  </cellStyleXfs>
  <cellXfs count="98">
    <xf numFmtId="0" fontId="0" fillId="0" borderId="0" xfId="0"/>
    <xf numFmtId="0" fontId="5" fillId="0" borderId="0" xfId="9" applyFont="1" applyAlignment="1">
      <alignment horizontal="right"/>
    </xf>
    <xf numFmtId="0" fontId="3" fillId="0" borderId="0" xfId="8"/>
    <xf numFmtId="0" fontId="5" fillId="0" borderId="0" xfId="8" applyFont="1" applyAlignment="1">
      <alignment horizontal="right"/>
    </xf>
    <xf numFmtId="0" fontId="12" fillId="0" borderId="0" xfId="8" applyFont="1"/>
    <xf numFmtId="0" fontId="11" fillId="0" borderId="0" xfId="8" applyFont="1"/>
    <xf numFmtId="0" fontId="6" fillId="0" borderId="0" xfId="8" applyFont="1"/>
    <xf numFmtId="0" fontId="6" fillId="0" borderId="0" xfId="8" applyFont="1" applyAlignment="1">
      <alignment horizontal="left" vertical="center" indent="1"/>
    </xf>
    <xf numFmtId="0" fontId="6" fillId="0" borderId="0" xfId="8" applyFont="1" applyAlignment="1">
      <alignment horizontal="left"/>
    </xf>
    <xf numFmtId="0" fontId="9" fillId="2" borderId="0" xfId="8" applyFont="1" applyFill="1"/>
    <xf numFmtId="0" fontId="9" fillId="2" borderId="2" xfId="8" applyFont="1" applyFill="1" applyBorder="1"/>
    <xf numFmtId="0" fontId="10" fillId="0" borderId="0" xfId="8" applyFont="1"/>
    <xf numFmtId="1" fontId="13" fillId="0" borderId="0" xfId="8" applyNumberFormat="1" applyFont="1"/>
    <xf numFmtId="0" fontId="13" fillId="0" borderId="0" xfId="8" applyFont="1"/>
    <xf numFmtId="0" fontId="14" fillId="0" borderId="0" xfId="8" applyFont="1" applyAlignment="1">
      <alignment horizontal="right"/>
    </xf>
    <xf numFmtId="0" fontId="12" fillId="0" borderId="0" xfId="8" applyFont="1" applyAlignment="1">
      <alignment horizontal="left" indent="1"/>
    </xf>
    <xf numFmtId="3" fontId="13" fillId="0" borderId="0" xfId="8" applyNumberFormat="1" applyFont="1"/>
    <xf numFmtId="166" fontId="0" fillId="0" borderId="0" xfId="7" applyFont="1"/>
    <xf numFmtId="166" fontId="11" fillId="0" borderId="0" xfId="7" applyFont="1"/>
    <xf numFmtId="166" fontId="12" fillId="0" borderId="0" xfId="7" applyFont="1"/>
    <xf numFmtId="166" fontId="6" fillId="0" borderId="0" xfId="7" applyFont="1"/>
    <xf numFmtId="166" fontId="6" fillId="0" borderId="0" xfId="7" applyFont="1" applyAlignment="1">
      <alignment horizontal="left" vertical="center" indent="1"/>
    </xf>
    <xf numFmtId="166" fontId="12" fillId="0" borderId="0" xfId="7" applyFont="1" applyAlignment="1">
      <alignment horizontal="left" indent="1"/>
    </xf>
    <xf numFmtId="166" fontId="5" fillId="0" borderId="0" xfId="3" applyFont="1"/>
    <xf numFmtId="166" fontId="0" fillId="0" borderId="0" xfId="3" applyFont="1"/>
    <xf numFmtId="0" fontId="7" fillId="2" borderId="0" xfId="8" applyFont="1" applyFill="1"/>
    <xf numFmtId="0" fontId="9" fillId="2" borderId="2" xfId="8" applyFont="1" applyFill="1" applyBorder="1" applyAlignment="1">
      <alignment horizontal="right"/>
    </xf>
    <xf numFmtId="0" fontId="9" fillId="2" borderId="0" xfId="8" applyFont="1" applyFill="1" applyAlignment="1">
      <alignment horizontal="right"/>
    </xf>
    <xf numFmtId="3" fontId="8" fillId="0" borderId="0" xfId="8" applyNumberFormat="1" applyFont="1"/>
    <xf numFmtId="165" fontId="13" fillId="0" borderId="0" xfId="8" applyNumberFormat="1" applyFont="1"/>
    <xf numFmtId="3" fontId="10" fillId="0" borderId="0" xfId="8" applyNumberFormat="1" applyFont="1"/>
    <xf numFmtId="3" fontId="15" fillId="0" borderId="0" xfId="8" applyNumberFormat="1" applyFont="1"/>
    <xf numFmtId="0" fontId="11" fillId="0" borderId="0" xfId="0" applyFont="1"/>
    <xf numFmtId="166" fontId="8" fillId="0" borderId="0" xfId="0" applyNumberFormat="1" applyFont="1" applyAlignment="1">
      <alignment vertical="center" wrapText="1"/>
    </xf>
    <xf numFmtId="0" fontId="6" fillId="3" borderId="0" xfId="8" applyFont="1" applyFill="1"/>
    <xf numFmtId="3" fontId="6" fillId="3" borderId="0" xfId="8" applyNumberFormat="1" applyFont="1" applyFill="1"/>
    <xf numFmtId="0" fontId="8" fillId="3" borderId="0" xfId="8" applyFont="1" applyFill="1"/>
    <xf numFmtId="3" fontId="8" fillId="3" borderId="0" xfId="8" applyNumberFormat="1" applyFont="1" applyFill="1"/>
    <xf numFmtId="0" fontId="6" fillId="3" borderId="2" xfId="8" applyFont="1" applyFill="1" applyBorder="1"/>
    <xf numFmtId="3" fontId="6" fillId="3" borderId="2" xfId="8" applyNumberFormat="1" applyFont="1" applyFill="1" applyBorder="1"/>
    <xf numFmtId="167" fontId="6" fillId="0" borderId="0" xfId="7" applyNumberFormat="1" applyFont="1" applyAlignment="1">
      <alignment horizontal="left" vertical="center" indent="1"/>
    </xf>
    <xf numFmtId="166" fontId="21" fillId="0" borderId="0" xfId="7" applyFont="1" applyAlignment="1">
      <alignment horizontal="left"/>
    </xf>
    <xf numFmtId="17" fontId="5" fillId="0" borderId="0" xfId="9" quotePrefix="1" applyNumberFormat="1" applyFont="1" applyAlignment="1">
      <alignment horizontal="right"/>
    </xf>
    <xf numFmtId="0" fontId="5" fillId="0" borderId="0" xfId="9" applyFont="1" applyAlignment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8" fillId="3" borderId="2" xfId="8" applyFont="1" applyFill="1" applyBorder="1"/>
    <xf numFmtId="3" fontId="8" fillId="3" borderId="2" xfId="8" applyNumberFormat="1" applyFont="1" applyFill="1" applyBorder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Alignment="1">
      <alignment horizontal="left" wrapText="1"/>
    </xf>
    <xf numFmtId="166" fontId="6" fillId="0" borderId="0" xfId="7" applyFont="1" applyAlignment="1">
      <alignment horizontal="left"/>
    </xf>
    <xf numFmtId="167" fontId="0" fillId="0" borderId="0" xfId="7" applyNumberFormat="1" applyFont="1"/>
    <xf numFmtId="166" fontId="6" fillId="0" borderId="0" xfId="0" applyNumberFormat="1" applyFont="1" applyAlignment="1">
      <alignment vertical="top" wrapText="1"/>
    </xf>
    <xf numFmtId="164" fontId="7" fillId="5" borderId="2" xfId="3" applyNumberFormat="1" applyFont="1" applyFill="1" applyBorder="1"/>
    <xf numFmtId="1" fontId="9" fillId="5" borderId="2" xfId="3" applyNumberFormat="1" applyFont="1" applyFill="1" applyBorder="1" applyAlignment="1">
      <alignment horizontal="right"/>
    </xf>
    <xf numFmtId="0" fontId="2" fillId="0" borderId="0" xfId="16"/>
    <xf numFmtId="0" fontId="19" fillId="0" borderId="0" xfId="16" applyFont="1"/>
    <xf numFmtId="0" fontId="25" fillId="0" borderId="0" xfId="9" applyFont="1" applyAlignment="1">
      <alignment horizontal="right"/>
    </xf>
    <xf numFmtId="166" fontId="25" fillId="0" borderId="0" xfId="3" quotePrefix="1" applyFont="1" applyAlignment="1">
      <alignment horizontal="right"/>
    </xf>
    <xf numFmtId="0" fontId="26" fillId="0" borderId="0" xfId="16" applyFont="1"/>
    <xf numFmtId="0" fontId="27" fillId="0" borderId="0" xfId="16" applyFont="1"/>
    <xf numFmtId="0" fontId="6" fillId="0" borderId="0" xfId="16" applyFont="1"/>
    <xf numFmtId="0" fontId="6" fillId="0" borderId="0" xfId="16" applyFont="1" applyAlignment="1">
      <alignment horizontal="right" vertical="center"/>
    </xf>
    <xf numFmtId="0" fontId="27" fillId="3" borderId="0" xfId="16" applyFont="1" applyFill="1" applyAlignment="1">
      <alignment horizontal="left" indent="1"/>
    </xf>
    <xf numFmtId="0" fontId="28" fillId="3" borderId="0" xfId="16" applyFont="1" applyFill="1" applyAlignment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Alignment="1">
      <alignment horizontal="right"/>
    </xf>
    <xf numFmtId="166" fontId="8" fillId="0" borderId="0" xfId="7" applyFont="1" applyAlignment="1">
      <alignment vertical="top" wrapText="1"/>
    </xf>
    <xf numFmtId="1" fontId="9" fillId="5" borderId="2" xfId="3" quotePrefix="1" applyNumberFormat="1" applyFont="1" applyFill="1" applyBorder="1" applyAlignment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11" fontId="0" fillId="0" borderId="0" xfId="0" applyNumberFormat="1"/>
    <xf numFmtId="179" fontId="24" fillId="4" borderId="5" xfId="4" applyNumberFormat="1" applyFont="1" applyFill="1" applyBorder="1" applyAlignment="1">
      <alignment horizontal="right"/>
    </xf>
    <xf numFmtId="0" fontId="32" fillId="7" borderId="6" xfId="21" quotePrefix="1" applyAlignment="1">
      <alignment horizontal="center"/>
    </xf>
    <xf numFmtId="0" fontId="33" fillId="6" borderId="6" xfId="22" quotePrefix="1" applyAlignment="1">
      <alignment horizontal="left" vertical="center"/>
    </xf>
    <xf numFmtId="176" fontId="31" fillId="6" borderId="6" xfId="26" applyAlignment="1">
      <alignment horizontal="right" vertical="center"/>
    </xf>
    <xf numFmtId="178" fontId="31" fillId="6" borderId="6" xfId="28" applyAlignment="1">
      <alignment horizontal="right" vertical="center"/>
    </xf>
    <xf numFmtId="177" fontId="31" fillId="6" borderId="6" xfId="27" applyAlignment="1">
      <alignment horizontal="right" vertical="center"/>
    </xf>
    <xf numFmtId="0" fontId="9" fillId="2" borderId="2" xfId="8" applyFont="1" applyFill="1" applyBorder="1" applyAlignment="1">
      <alignment horizontal="center"/>
    </xf>
    <xf numFmtId="0" fontId="8" fillId="0" borderId="3" xfId="8" applyFont="1" applyBorder="1" applyAlignment="1">
      <alignment horizontal="left" wrapText="1"/>
    </xf>
    <xf numFmtId="166" fontId="6" fillId="0" borderId="0" xfId="0" applyNumberFormat="1" applyFont="1" applyAlignment="1">
      <alignment horizontal="left" vertical="top" wrapText="1"/>
    </xf>
    <xf numFmtId="0" fontId="8" fillId="0" borderId="0" xfId="8" applyFont="1" applyAlignment="1">
      <alignment horizontal="left" wrapText="1"/>
    </xf>
    <xf numFmtId="166" fontId="6" fillId="0" borderId="0" xfId="7" applyFont="1" applyAlignment="1">
      <alignment horizontal="left" vertical="top" wrapText="1"/>
    </xf>
    <xf numFmtId="172" fontId="24" fillId="0" borderId="0" xfId="14" applyFont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1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300"/>
      <color rgb="FFFF3F3F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7.967455573212396E-1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98.9</c:v>
                </c:pt>
                <c:pt idx="1">
                  <c:v>97.64</c:v>
                </c:pt>
                <c:pt idx="2">
                  <c:v>97.86</c:v>
                </c:pt>
                <c:pt idx="3">
                  <c:v>98.12</c:v>
                </c:pt>
                <c:pt idx="4">
                  <c:v>97.5</c:v>
                </c:pt>
                <c:pt idx="5">
                  <c:v>97.62</c:v>
                </c:pt>
                <c:pt idx="6">
                  <c:v>97.46</c:v>
                </c:pt>
                <c:pt idx="7">
                  <c:v>97.34</c:v>
                </c:pt>
                <c:pt idx="8">
                  <c:v>97.25</c:v>
                </c:pt>
                <c:pt idx="9">
                  <c:v>96.64</c:v>
                </c:pt>
                <c:pt idx="10">
                  <c:v>96.84</c:v>
                </c:pt>
                <c:pt idx="11">
                  <c:v>98.17</c:v>
                </c:pt>
                <c:pt idx="12">
                  <c:v>98.91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0"/>
                  <c:y val="-1.7383740248594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98.44</c:v>
                </c:pt>
                <c:pt idx="1">
                  <c:v>97.52</c:v>
                </c:pt>
                <c:pt idx="2">
                  <c:v>98.21</c:v>
                </c:pt>
                <c:pt idx="3">
                  <c:v>97.86</c:v>
                </c:pt>
                <c:pt idx="4">
                  <c:v>95.94</c:v>
                </c:pt>
                <c:pt idx="5">
                  <c:v>98.39</c:v>
                </c:pt>
                <c:pt idx="6">
                  <c:v>98.66</c:v>
                </c:pt>
                <c:pt idx="7">
                  <c:v>99.56</c:v>
                </c:pt>
                <c:pt idx="8">
                  <c:v>99.31</c:v>
                </c:pt>
                <c:pt idx="9">
                  <c:v>98.12</c:v>
                </c:pt>
                <c:pt idx="10">
                  <c:v>94.39</c:v>
                </c:pt>
                <c:pt idx="11">
                  <c:v>97.63</c:v>
                </c:pt>
                <c:pt idx="12">
                  <c:v>99.29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-1.738374024859433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99.29</c:v>
                </c:pt>
                <c:pt idx="1">
                  <c:v>98.18</c:v>
                </c:pt>
                <c:pt idx="2">
                  <c:v>97.87</c:v>
                </c:pt>
                <c:pt idx="3">
                  <c:v>98.85</c:v>
                </c:pt>
                <c:pt idx="4">
                  <c:v>98.55</c:v>
                </c:pt>
                <c:pt idx="5">
                  <c:v>98.94</c:v>
                </c:pt>
                <c:pt idx="6">
                  <c:v>98.16</c:v>
                </c:pt>
                <c:pt idx="7">
                  <c:v>99.45</c:v>
                </c:pt>
                <c:pt idx="8">
                  <c:v>99.56</c:v>
                </c:pt>
                <c:pt idx="9">
                  <c:v>99.39</c:v>
                </c:pt>
                <c:pt idx="10">
                  <c:v>98.99</c:v>
                </c:pt>
                <c:pt idx="11">
                  <c:v>99.8</c:v>
                </c:pt>
                <c:pt idx="12">
                  <c:v>99.66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23" sqref="E23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Enero 2024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K18" sqref="K18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Enero 2024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1" t="s">
        <v>12</v>
      </c>
      <c r="D7" s="15"/>
      <c r="E7" s="25"/>
      <c r="F7" s="26" t="s">
        <v>3</v>
      </c>
      <c r="G7" s="10"/>
      <c r="H7" s="89" t="s">
        <v>4</v>
      </c>
      <c r="I7" s="89"/>
      <c r="J7" s="89"/>
      <c r="K7" s="27"/>
    </row>
    <row r="8" spans="1:18" ht="12.75" customHeight="1">
      <c r="A8" s="4"/>
      <c r="B8" s="5"/>
      <c r="C8" s="91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22057.117999999995</v>
      </c>
      <c r="G9" s="35"/>
      <c r="H9" s="35">
        <f>SUM(H10:H12)</f>
        <v>19538.223709999998</v>
      </c>
      <c r="I9" s="35">
        <f>SUM(I10:I12)</f>
        <v>2004.5500000000002</v>
      </c>
      <c r="J9" s="35">
        <f>SUM(J10:J12)</f>
        <v>1622.7650000000003</v>
      </c>
      <c r="K9" s="35">
        <f>SUM(F9,H9:J9)</f>
        <v>45222.656709999996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21940.127999999997</v>
      </c>
      <c r="G10" s="37"/>
      <c r="H10" s="37">
        <v>18718.139709999999</v>
      </c>
      <c r="I10" s="37">
        <v>1141.6150000000002</v>
      </c>
      <c r="J10" s="37">
        <v>1260.2530000000002</v>
      </c>
      <c r="K10" s="37">
        <f>SUM(F10,H10:J10)</f>
        <v>43060.135709999995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584.08400000000006</v>
      </c>
      <c r="I12" s="49">
        <v>227.047</v>
      </c>
      <c r="J12" s="49">
        <v>317.90900000000005</v>
      </c>
      <c r="K12" s="49">
        <f>SUM(F12,H12:J12)</f>
        <v>1217.18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1698</v>
      </c>
      <c r="G13" s="39"/>
      <c r="H13" s="39">
        <v>3368</v>
      </c>
      <c r="I13" s="39">
        <v>717</v>
      </c>
      <c r="J13" s="39">
        <v>695</v>
      </c>
      <c r="K13" s="39">
        <f>SUM(F13:J13)</f>
        <v>6478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85615</v>
      </c>
      <c r="G14" s="35"/>
      <c r="H14" s="35">
        <v>1363</v>
      </c>
      <c r="I14" s="35">
        <v>3838</v>
      </c>
      <c r="J14" s="35">
        <v>4165</v>
      </c>
      <c r="K14" s="35">
        <f>SUM(F14,H14:J14)</f>
        <v>94981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160</v>
      </c>
      <c r="G15" s="49"/>
      <c r="H15" s="49">
        <v>3</v>
      </c>
      <c r="I15" s="49">
        <v>40</v>
      </c>
      <c r="J15" s="49">
        <v>38</v>
      </c>
      <c r="K15" s="49">
        <f>SUM(F15,H15:J15)</f>
        <v>241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11150</v>
      </c>
      <c r="G16" s="35"/>
      <c r="H16" s="35">
        <v>3722</v>
      </c>
      <c r="I16" s="35">
        <v>496</v>
      </c>
      <c r="J16" s="35">
        <v>36</v>
      </c>
      <c r="K16" s="35">
        <f>SUM(F16:J16)</f>
        <v>15404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76</v>
      </c>
      <c r="G17" s="49"/>
      <c r="H17" s="49">
        <v>55</v>
      </c>
      <c r="I17" s="49">
        <v>28</v>
      </c>
      <c r="J17" s="49">
        <v>5</v>
      </c>
      <c r="K17" s="49">
        <f>SUM(F17:J17)</f>
        <v>164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5" customHeight="1">
      <c r="E20" s="90" t="s">
        <v>13</v>
      </c>
      <c r="F20" s="90"/>
      <c r="G20" s="90"/>
      <c r="H20" s="90"/>
      <c r="I20" s="90"/>
      <c r="J20" s="90"/>
      <c r="K20" s="90"/>
    </row>
    <row r="21" spans="1:17" ht="12" customHeight="1">
      <c r="C21" s="13"/>
      <c r="E21" s="92" t="s">
        <v>30</v>
      </c>
      <c r="F21" s="92"/>
      <c r="G21" s="92"/>
      <c r="H21" s="92"/>
      <c r="I21" s="92"/>
      <c r="J21" s="92"/>
      <c r="K21" s="92"/>
      <c r="M21" s="28"/>
    </row>
    <row r="22" spans="1:17" ht="12.75" customHeight="1">
      <c r="C22" s="13"/>
      <c r="E22" s="11"/>
      <c r="F22" s="11"/>
      <c r="G22" s="30"/>
      <c r="H22" s="30"/>
      <c r="I22" s="30"/>
      <c r="J22" s="30"/>
      <c r="K22" s="30"/>
      <c r="M22" s="16"/>
    </row>
    <row r="23" spans="1:17" ht="12.75" customHeight="1">
      <c r="C23" s="13"/>
      <c r="F23" s="11"/>
      <c r="G23" s="30"/>
      <c r="H23" s="30"/>
      <c r="I23" s="30"/>
      <c r="J23" s="30"/>
      <c r="K23" s="30"/>
    </row>
    <row r="24" spans="1:17" ht="12.75" customHeight="1">
      <c r="C24" s="13"/>
      <c r="F24" s="6"/>
      <c r="G24" s="30"/>
      <c r="H24" s="30"/>
      <c r="I24" s="30"/>
      <c r="J24" s="30"/>
      <c r="K24" s="30"/>
    </row>
    <row r="25" spans="1:17" ht="12.75" customHeight="1"/>
    <row r="26" spans="1:17" ht="12.75" customHeight="1">
      <c r="F26" s="11"/>
      <c r="G26" s="30"/>
      <c r="H26" s="30"/>
      <c r="I26" s="30"/>
      <c r="J26" s="30"/>
      <c r="K26" s="30"/>
    </row>
    <row r="27" spans="1:17" ht="12.75" customHeight="1">
      <c r="F27" s="11"/>
      <c r="G27" s="30"/>
      <c r="H27" s="30"/>
      <c r="I27" s="30"/>
      <c r="J27" s="30"/>
      <c r="K27" s="30"/>
    </row>
    <row r="28" spans="1:17" ht="12.75" customHeight="1">
      <c r="F28" s="6"/>
      <c r="G28" s="31"/>
      <c r="H28" s="31"/>
      <c r="I28" s="31"/>
      <c r="J28" s="31"/>
      <c r="K28" s="31"/>
    </row>
    <row r="29" spans="1:17" ht="12.75" customHeight="1">
      <c r="G29" s="16"/>
      <c r="H29" s="16"/>
      <c r="I29" s="16"/>
      <c r="J29" s="16"/>
      <c r="K29" s="16"/>
    </row>
    <row r="30" spans="1:17" ht="12.75" customHeight="1">
      <c r="F30" s="6"/>
      <c r="G30" s="30"/>
      <c r="H30" s="30"/>
      <c r="I30" s="30"/>
      <c r="J30" s="30"/>
      <c r="K30" s="30"/>
    </row>
    <row r="31" spans="1:17" ht="12.75" customHeight="1"/>
    <row r="32" spans="1:17" ht="12.75" customHeight="1">
      <c r="E32" s="11"/>
      <c r="F32" s="11"/>
      <c r="G32" s="30"/>
      <c r="H32" s="30"/>
      <c r="I32" s="30"/>
      <c r="J32" s="30"/>
      <c r="K32" s="30"/>
    </row>
    <row r="33" spans="6:11" ht="12.75" customHeight="1">
      <c r="F33" s="11"/>
      <c r="G33" s="30"/>
      <c r="H33" s="30"/>
      <c r="I33" s="30"/>
      <c r="J33" s="30"/>
      <c r="K33" s="30"/>
    </row>
    <row r="34" spans="6:11" ht="12.75" customHeight="1">
      <c r="F34" s="6"/>
      <c r="G34" s="30"/>
      <c r="H34" s="30"/>
      <c r="I34" s="30"/>
      <c r="J34" s="30"/>
      <c r="K34" s="30"/>
    </row>
    <row r="35" spans="6:11" ht="12.75" customHeight="1"/>
    <row r="36" spans="6:11" ht="12.75" customHeight="1">
      <c r="G36" s="29"/>
      <c r="H36" s="29"/>
      <c r="I36" s="29"/>
      <c r="J36" s="29"/>
      <c r="K36" s="29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J15" sqref="J15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Enero 2024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3" t="s">
        <v>25</v>
      </c>
      <c r="D7" s="22"/>
      <c r="E7" s="60"/>
    </row>
    <row r="8" spans="2:11" s="19" customFormat="1" ht="12.75" customHeight="1">
      <c r="B8" s="18"/>
      <c r="C8" s="93"/>
      <c r="D8" s="22"/>
      <c r="E8" s="60"/>
    </row>
    <row r="9" spans="2:11" s="19" customFormat="1" ht="12.75" customHeight="1">
      <c r="B9" s="18"/>
      <c r="C9" s="93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D10" sqref="D10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Enero 2024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1" t="s">
        <v>27</v>
      </c>
      <c r="C7" s="63"/>
      <c r="D7" s="78" t="str">
        <f>'Data 1'!B16</f>
        <v>Enero 2024</v>
      </c>
      <c r="E7" s="64" t="s">
        <v>15</v>
      </c>
    </row>
    <row r="8" spans="2:6" ht="12.75" customHeight="1">
      <c r="B8" s="91"/>
      <c r="C8" s="58" t="s">
        <v>24</v>
      </c>
      <c r="D8" s="58"/>
      <c r="E8" s="58"/>
    </row>
    <row r="9" spans="2:6" ht="12.75" customHeight="1">
      <c r="B9" s="91"/>
      <c r="C9" s="50" t="s">
        <v>16</v>
      </c>
      <c r="D9" s="51">
        <f>'Data 1'!M16</f>
        <v>0</v>
      </c>
      <c r="E9" s="51">
        <f>'Data 1'!P16</f>
        <v>0</v>
      </c>
      <c r="F9" s="46"/>
    </row>
    <row r="10" spans="2:6" ht="12.75" customHeight="1">
      <c r="B10" s="62"/>
      <c r="C10" s="52" t="s">
        <v>17</v>
      </c>
      <c r="D10" s="83">
        <f>'Data 1'!G16</f>
        <v>0</v>
      </c>
      <c r="E10" s="53">
        <f>'Data 1'!J16</f>
        <v>0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0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0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0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0</v>
      </c>
    </row>
    <row r="17" spans="3:5" ht="27.75" customHeight="1">
      <c r="C17" s="94" t="s">
        <v>18</v>
      </c>
      <c r="D17" s="94"/>
      <c r="E17" s="94"/>
    </row>
    <row r="18" spans="3:5" ht="12.75" customHeight="1">
      <c r="C18" s="94"/>
      <c r="D18" s="94"/>
      <c r="E18" s="94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E32" sqref="E32"/>
    </sheetView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5" t="s">
        <v>38</v>
      </c>
      <c r="E1" s="96"/>
      <c r="F1" s="97"/>
      <c r="G1" s="95" t="s">
        <v>39</v>
      </c>
      <c r="H1" s="96"/>
      <c r="I1" s="97"/>
      <c r="J1" s="95" t="s">
        <v>32</v>
      </c>
      <c r="K1" s="96"/>
      <c r="L1" s="97"/>
      <c r="M1" s="95" t="s">
        <v>40</v>
      </c>
      <c r="N1" s="96"/>
      <c r="O1" s="97"/>
      <c r="P1" s="95" t="s">
        <v>31</v>
      </c>
      <c r="Q1" s="96"/>
      <c r="R1" s="96"/>
    </row>
    <row r="2" spans="1:18">
      <c r="A2"/>
      <c r="B2" s="80"/>
      <c r="C2" s="80" t="s">
        <v>35</v>
      </c>
      <c r="D2" s="84" t="s">
        <v>5</v>
      </c>
      <c r="E2" s="84" t="s">
        <v>1</v>
      </c>
      <c r="F2" s="84" t="s">
        <v>2</v>
      </c>
      <c r="G2" s="84" t="s">
        <v>5</v>
      </c>
      <c r="H2" s="84" t="s">
        <v>1</v>
      </c>
      <c r="I2" s="84" t="s">
        <v>2</v>
      </c>
      <c r="J2" s="84" t="s">
        <v>5</v>
      </c>
      <c r="K2" s="84" t="s">
        <v>1</v>
      </c>
      <c r="L2" s="84" t="s">
        <v>2</v>
      </c>
      <c r="M2" s="84" t="s">
        <v>5</v>
      </c>
      <c r="N2" s="84" t="s">
        <v>1</v>
      </c>
      <c r="O2" s="84" t="s">
        <v>2</v>
      </c>
      <c r="P2" s="84" t="s">
        <v>5</v>
      </c>
      <c r="Q2" s="84" t="s">
        <v>1</v>
      </c>
      <c r="R2" s="84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E</v>
      </c>
      <c r="B4" s="85" t="s">
        <v>41</v>
      </c>
      <c r="C4" s="85" t="s">
        <v>37</v>
      </c>
      <c r="D4" s="86">
        <v>98.9</v>
      </c>
      <c r="E4" s="86">
        <v>98.44</v>
      </c>
      <c r="F4" s="86">
        <v>99.29</v>
      </c>
      <c r="G4" s="87">
        <v>2.5100000000000001E-3</v>
      </c>
      <c r="H4" s="87">
        <v>0</v>
      </c>
      <c r="I4" s="87">
        <v>0</v>
      </c>
      <c r="J4" s="87">
        <v>3.0000000000000001E-3</v>
      </c>
      <c r="K4" s="87">
        <v>0</v>
      </c>
      <c r="L4" s="87">
        <v>0</v>
      </c>
      <c r="M4" s="88">
        <v>1.17</v>
      </c>
      <c r="N4" s="88">
        <v>0</v>
      </c>
      <c r="O4" s="88">
        <v>0</v>
      </c>
      <c r="P4" s="88">
        <v>1.17</v>
      </c>
      <c r="Q4" s="88">
        <v>0</v>
      </c>
      <c r="R4" s="88">
        <v>0</v>
      </c>
    </row>
    <row r="5" spans="1:18">
      <c r="A5" s="79" t="str">
        <f t="shared" ref="A5:A16" si="0">MID(B5,1,1)</f>
        <v>F</v>
      </c>
      <c r="B5" s="85" t="s">
        <v>42</v>
      </c>
      <c r="C5" s="85" t="s">
        <v>37</v>
      </c>
      <c r="D5" s="86">
        <v>97.64</v>
      </c>
      <c r="E5" s="86">
        <v>97.52</v>
      </c>
      <c r="F5" s="86">
        <v>98.18</v>
      </c>
      <c r="G5" s="87">
        <v>0.2009</v>
      </c>
      <c r="H5" s="87">
        <v>0.188</v>
      </c>
      <c r="I5" s="87">
        <v>0.78700000000000003</v>
      </c>
      <c r="J5" s="87">
        <v>0.20599999999999999</v>
      </c>
      <c r="K5" s="87">
        <v>0.19400000000000001</v>
      </c>
      <c r="L5" s="87">
        <v>0.78800000000000003</v>
      </c>
      <c r="M5" s="88">
        <v>96.29</v>
      </c>
      <c r="N5" s="88">
        <v>2.02</v>
      </c>
      <c r="O5" s="88">
        <v>12.7</v>
      </c>
      <c r="P5" s="88">
        <v>97.46</v>
      </c>
      <c r="Q5" s="88">
        <v>2.02</v>
      </c>
      <c r="R5" s="88">
        <v>12.7</v>
      </c>
    </row>
    <row r="6" spans="1:18">
      <c r="A6" s="79" t="str">
        <f t="shared" si="0"/>
        <v>M</v>
      </c>
      <c r="B6" s="85" t="s">
        <v>43</v>
      </c>
      <c r="C6" s="85" t="s">
        <v>37</v>
      </c>
      <c r="D6" s="86">
        <v>97.86</v>
      </c>
      <c r="E6" s="86">
        <v>98.21</v>
      </c>
      <c r="F6" s="86">
        <v>97.87</v>
      </c>
      <c r="G6" s="87">
        <v>5.6800000000000002E-3</v>
      </c>
      <c r="H6" s="87">
        <v>0</v>
      </c>
      <c r="I6" s="87">
        <v>0</v>
      </c>
      <c r="J6" s="87">
        <v>0.218</v>
      </c>
      <c r="K6" s="87">
        <v>0.20200000000000001</v>
      </c>
      <c r="L6" s="87">
        <v>0.79100000000000004</v>
      </c>
      <c r="M6" s="88">
        <v>2.46</v>
      </c>
      <c r="N6" s="88">
        <v>0</v>
      </c>
      <c r="O6" s="88">
        <v>0</v>
      </c>
      <c r="P6" s="88">
        <v>99.92</v>
      </c>
      <c r="Q6" s="88">
        <v>2.02</v>
      </c>
      <c r="R6" s="88">
        <v>12.7</v>
      </c>
    </row>
    <row r="7" spans="1:18">
      <c r="A7" s="79" t="str">
        <f t="shared" si="0"/>
        <v>A</v>
      </c>
      <c r="B7" s="85" t="s">
        <v>44</v>
      </c>
      <c r="C7" s="85" t="s">
        <v>37</v>
      </c>
      <c r="D7" s="86">
        <v>98.12</v>
      </c>
      <c r="E7" s="86">
        <v>97.86</v>
      </c>
      <c r="F7" s="86">
        <v>98.85</v>
      </c>
      <c r="G7" s="87">
        <v>1.5270000000000001E-2</v>
      </c>
      <c r="H7" s="87">
        <v>0.318</v>
      </c>
      <c r="I7" s="87">
        <v>0</v>
      </c>
      <c r="J7" s="87">
        <v>0.23899999999999999</v>
      </c>
      <c r="K7" s="87">
        <v>0.50800000000000001</v>
      </c>
      <c r="L7" s="87">
        <v>0.79600000000000004</v>
      </c>
      <c r="M7" s="88">
        <v>6.03</v>
      </c>
      <c r="N7" s="88">
        <v>2.99</v>
      </c>
      <c r="O7" s="88">
        <v>0</v>
      </c>
      <c r="P7" s="88">
        <v>105.95</v>
      </c>
      <c r="Q7" s="88">
        <v>5.01</v>
      </c>
      <c r="R7" s="88">
        <v>12.7</v>
      </c>
    </row>
    <row r="8" spans="1:18">
      <c r="A8" s="79" t="str">
        <f t="shared" si="0"/>
        <v>M</v>
      </c>
      <c r="B8" s="85" t="s">
        <v>45</v>
      </c>
      <c r="C8" s="85" t="s">
        <v>37</v>
      </c>
      <c r="D8" s="86">
        <v>97.5</v>
      </c>
      <c r="E8" s="86">
        <v>95.94</v>
      </c>
      <c r="F8" s="86">
        <v>98.55</v>
      </c>
      <c r="G8" s="87">
        <v>5.9100000000000003E-3</v>
      </c>
      <c r="H8" s="87">
        <v>0</v>
      </c>
      <c r="I8" s="87">
        <v>0</v>
      </c>
      <c r="J8" s="87">
        <v>0.25</v>
      </c>
      <c r="K8" s="87">
        <v>0.504</v>
      </c>
      <c r="L8" s="87">
        <v>0.79800000000000004</v>
      </c>
      <c r="M8" s="88">
        <v>2.37</v>
      </c>
      <c r="N8" s="88">
        <v>0</v>
      </c>
      <c r="O8" s="88">
        <v>0</v>
      </c>
      <c r="P8" s="88">
        <v>108.32</v>
      </c>
      <c r="Q8" s="88">
        <v>5.01</v>
      </c>
      <c r="R8" s="88">
        <v>12.7</v>
      </c>
    </row>
    <row r="9" spans="1:18">
      <c r="A9" s="79" t="str">
        <f t="shared" si="0"/>
        <v>J</v>
      </c>
      <c r="B9" s="85" t="s">
        <v>46</v>
      </c>
      <c r="C9" s="85" t="s">
        <v>37</v>
      </c>
      <c r="D9" s="86">
        <v>97.62</v>
      </c>
      <c r="E9" s="86">
        <v>98.39</v>
      </c>
      <c r="F9" s="86">
        <v>98.94</v>
      </c>
      <c r="G9" s="87">
        <v>3.8010000000000002E-2</v>
      </c>
      <c r="H9" s="87">
        <v>0.17</v>
      </c>
      <c r="I9" s="87">
        <v>0</v>
      </c>
      <c r="J9" s="87">
        <v>0.28799999999999998</v>
      </c>
      <c r="K9" s="87">
        <v>0.68899999999999995</v>
      </c>
      <c r="L9" s="87">
        <v>0.79400000000000004</v>
      </c>
      <c r="M9" s="88">
        <v>16.3</v>
      </c>
      <c r="N9" s="88">
        <v>2.15</v>
      </c>
      <c r="O9" s="88">
        <v>0</v>
      </c>
      <c r="P9" s="88">
        <v>124.62</v>
      </c>
      <c r="Q9" s="88">
        <v>7.16</v>
      </c>
      <c r="R9" s="88">
        <v>12.7</v>
      </c>
    </row>
    <row r="10" spans="1:18">
      <c r="A10" s="79" t="str">
        <f t="shared" si="0"/>
        <v>J</v>
      </c>
      <c r="B10" s="85" t="s">
        <v>47</v>
      </c>
      <c r="C10" s="85" t="s">
        <v>37</v>
      </c>
      <c r="D10" s="86">
        <v>97.46</v>
      </c>
      <c r="E10" s="86">
        <v>98.66</v>
      </c>
      <c r="F10" s="86">
        <v>98.16</v>
      </c>
      <c r="G10" s="87">
        <v>4.4000000000000002E-4</v>
      </c>
      <c r="H10" s="87">
        <v>0</v>
      </c>
      <c r="I10" s="87">
        <v>0</v>
      </c>
      <c r="J10" s="87">
        <v>0.28399999999999997</v>
      </c>
      <c r="K10" s="87">
        <v>0.63500000000000001</v>
      </c>
      <c r="L10" s="87">
        <v>0.78600000000000003</v>
      </c>
      <c r="M10" s="88">
        <v>0.21</v>
      </c>
      <c r="N10" s="88">
        <v>0</v>
      </c>
      <c r="O10" s="88">
        <v>0</v>
      </c>
      <c r="P10" s="88">
        <v>124.83</v>
      </c>
      <c r="Q10" s="88">
        <v>7.16</v>
      </c>
      <c r="R10" s="88">
        <v>12.7</v>
      </c>
    </row>
    <row r="11" spans="1:18">
      <c r="A11" s="79" t="str">
        <f t="shared" si="0"/>
        <v>A</v>
      </c>
      <c r="B11" s="85" t="s">
        <v>48</v>
      </c>
      <c r="C11" s="85" t="s">
        <v>37</v>
      </c>
      <c r="D11" s="86">
        <v>97.34</v>
      </c>
      <c r="E11" s="86">
        <v>99.56</v>
      </c>
      <c r="F11" s="86">
        <v>99.45</v>
      </c>
      <c r="G11" s="87">
        <v>4.5300000000000002E-3</v>
      </c>
      <c r="H11" s="87">
        <v>0</v>
      </c>
      <c r="I11" s="87">
        <v>0</v>
      </c>
      <c r="J11" s="87">
        <v>0.28799999999999998</v>
      </c>
      <c r="K11" s="87">
        <v>0.60399999999999998</v>
      </c>
      <c r="L11" s="87">
        <v>0.77500000000000002</v>
      </c>
      <c r="M11" s="88">
        <v>2.04</v>
      </c>
      <c r="N11" s="88">
        <v>0</v>
      </c>
      <c r="O11" s="88">
        <v>0</v>
      </c>
      <c r="P11" s="88">
        <v>126.87</v>
      </c>
      <c r="Q11" s="88">
        <v>7.16</v>
      </c>
      <c r="R11" s="88">
        <v>12.7</v>
      </c>
    </row>
    <row r="12" spans="1:18">
      <c r="A12" s="79" t="str">
        <f t="shared" si="0"/>
        <v>S</v>
      </c>
      <c r="B12" s="85" t="s">
        <v>49</v>
      </c>
      <c r="C12" s="85" t="s">
        <v>37</v>
      </c>
      <c r="D12" s="86">
        <v>97.25</v>
      </c>
      <c r="E12" s="86">
        <v>99.31</v>
      </c>
      <c r="F12" s="86">
        <v>99.56</v>
      </c>
      <c r="G12" s="87">
        <v>6.6E-4</v>
      </c>
      <c r="H12" s="87">
        <v>0</v>
      </c>
      <c r="I12" s="87">
        <v>0</v>
      </c>
      <c r="J12" s="87">
        <v>0.28999999999999998</v>
      </c>
      <c r="K12" s="87">
        <v>0.59699999999999998</v>
      </c>
      <c r="L12" s="87">
        <v>0.77</v>
      </c>
      <c r="M12" s="88">
        <v>0.28000000000000003</v>
      </c>
      <c r="N12" s="88">
        <v>0</v>
      </c>
      <c r="O12" s="88">
        <v>0</v>
      </c>
      <c r="P12" s="88">
        <v>127.15</v>
      </c>
      <c r="Q12" s="88">
        <v>7.16</v>
      </c>
      <c r="R12" s="88">
        <v>12.7</v>
      </c>
    </row>
    <row r="13" spans="1:18">
      <c r="A13" s="79" t="str">
        <f t="shared" si="0"/>
        <v>O</v>
      </c>
      <c r="B13" s="85" t="s">
        <v>50</v>
      </c>
      <c r="C13" s="85" t="s">
        <v>37</v>
      </c>
      <c r="D13" s="86">
        <v>96.64</v>
      </c>
      <c r="E13" s="86">
        <v>98.12</v>
      </c>
      <c r="F13" s="86">
        <v>99.39</v>
      </c>
      <c r="G13" s="87">
        <v>1.65E-3</v>
      </c>
      <c r="H13" s="87">
        <v>0</v>
      </c>
      <c r="I13" s="87">
        <v>0</v>
      </c>
      <c r="J13" s="87">
        <v>0.29299999999999998</v>
      </c>
      <c r="K13" s="87">
        <v>0.60199999999999998</v>
      </c>
      <c r="L13" s="87">
        <v>0.76300000000000001</v>
      </c>
      <c r="M13" s="88">
        <v>0.68</v>
      </c>
      <c r="N13" s="88">
        <v>0</v>
      </c>
      <c r="O13" s="88">
        <v>0</v>
      </c>
      <c r="P13" s="88">
        <v>127.83</v>
      </c>
      <c r="Q13" s="88">
        <v>7.16</v>
      </c>
      <c r="R13" s="88">
        <v>12.7</v>
      </c>
    </row>
    <row r="14" spans="1:18">
      <c r="A14" s="79" t="str">
        <f t="shared" si="0"/>
        <v>N</v>
      </c>
      <c r="B14" s="85" t="s">
        <v>51</v>
      </c>
      <c r="C14" s="85" t="s">
        <v>37</v>
      </c>
      <c r="D14" s="86">
        <v>96.84</v>
      </c>
      <c r="E14" s="86">
        <v>94.39</v>
      </c>
      <c r="F14" s="86">
        <v>98.99</v>
      </c>
      <c r="G14" s="87">
        <v>1.1E-4</v>
      </c>
      <c r="H14" s="87">
        <v>0</v>
      </c>
      <c r="I14" s="87">
        <v>0</v>
      </c>
      <c r="J14" s="87">
        <v>0.29299999999999998</v>
      </c>
      <c r="K14" s="87">
        <v>0.61699999999999999</v>
      </c>
      <c r="L14" s="87">
        <v>0.76200000000000001</v>
      </c>
      <c r="M14" s="88">
        <v>0.05</v>
      </c>
      <c r="N14" s="88">
        <v>0</v>
      </c>
      <c r="O14" s="88">
        <v>0</v>
      </c>
      <c r="P14" s="88">
        <v>127.88</v>
      </c>
      <c r="Q14" s="88">
        <v>7.16</v>
      </c>
      <c r="R14" s="88">
        <v>12.7</v>
      </c>
    </row>
    <row r="15" spans="1:18">
      <c r="A15" s="79" t="str">
        <f t="shared" si="0"/>
        <v>D</v>
      </c>
      <c r="B15" s="85" t="s">
        <v>52</v>
      </c>
      <c r="C15" s="85" t="s">
        <v>37</v>
      </c>
      <c r="D15" s="86">
        <v>98.17</v>
      </c>
      <c r="E15" s="86">
        <v>97.63</v>
      </c>
      <c r="F15" s="86">
        <v>99.8</v>
      </c>
      <c r="G15" s="87">
        <v>0</v>
      </c>
      <c r="H15" s="87">
        <v>0</v>
      </c>
      <c r="I15" s="87">
        <v>0.67600000000000005</v>
      </c>
      <c r="J15" s="87">
        <v>0.29299999999999998</v>
      </c>
      <c r="K15" s="87">
        <v>0.627</v>
      </c>
      <c r="L15" s="87">
        <v>1.4419999999999999</v>
      </c>
      <c r="M15" s="88">
        <v>0</v>
      </c>
      <c r="N15" s="88">
        <v>0</v>
      </c>
      <c r="O15" s="88">
        <v>11.35</v>
      </c>
      <c r="P15" s="88">
        <v>127.88</v>
      </c>
      <c r="Q15" s="88">
        <v>7.16</v>
      </c>
      <c r="R15" s="88">
        <v>24.05</v>
      </c>
    </row>
    <row r="16" spans="1:18">
      <c r="A16" s="79" t="str">
        <f t="shared" si="0"/>
        <v>E</v>
      </c>
      <c r="B16" s="85" t="s">
        <v>55</v>
      </c>
      <c r="C16" s="85" t="s">
        <v>37</v>
      </c>
      <c r="D16" s="86">
        <v>98.91</v>
      </c>
      <c r="E16" s="86">
        <v>99.29</v>
      </c>
      <c r="F16" s="86">
        <v>99.66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5"/>
  <sheetViews>
    <sheetView workbookViewId="0"/>
  </sheetViews>
  <sheetFormatPr baseColWidth="10" defaultRowHeight="12.75"/>
  <sheetData>
    <row r="1" spans="1:2">
      <c r="A1">
        <v>4</v>
      </c>
      <c r="B1" s="82" t="s">
        <v>57</v>
      </c>
    </row>
    <row r="2" spans="1:2">
      <c r="A2" t="s">
        <v>56</v>
      </c>
    </row>
    <row r="3" spans="1:2">
      <c r="A3" t="s">
        <v>54</v>
      </c>
    </row>
    <row r="4" spans="1:2">
      <c r="A4" t="s">
        <v>53</v>
      </c>
    </row>
    <row r="5" spans="1:2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2024-02-12T10:48:46Z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