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AGO\INF_ELABORADA\"/>
    </mc:Choice>
  </mc:AlternateContent>
  <xr:revisionPtr revIDLastSave="0" documentId="13_ncr:1_{923622F6-2946-4540-B8D7-D0778D3ABF19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9_V" guid="{93154E83-DC5B-11D6-846E-0008C7298EBA}" includePrintSettings="0" includeHiddenRowCol="0" maximized="1" showSheetTabs="0" windowWidth="794" windowHeight="457" tabRatio="754" activeSheetId="23817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2_V" guid="{93154E7E-DC5B-11D6-846E-0008C7298EBA}" includePrintSettings="0" includeHiddenRowCol="0" maximized="1" showSheetTabs="0" windowWidth="794" windowHeight="457" tabRatio="754" activeSheetId="23816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3" i="110"/>
  <c r="E10" i="110"/>
  <c r="E9" i="110"/>
  <c r="E8" i="110"/>
  <c r="I9" i="82" l="1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<sst xmlns="http://schemas.openxmlformats.org/spreadsheetml/2006/main" count="102" uniqueCount="58">
  <si>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</si>
  <si>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</si>
  <si>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</si>
  <si>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</si>
  <si>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</si>
  <si>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</si>
  <si>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</si>
  <si>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</si>
  <si>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</si>
  <si>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</si>
  <si>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</si>
  <si>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</si>
  <si>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</si>
  <si>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</si>
  <si>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</si>
  <si>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</si>
  <si>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</si>
  <si>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</si>
  <si>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</si>
  <si>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</si>
  <si>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</si>
  <si>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</si>
  <si>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</si>
  <si>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</si>
  <si>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</si>
  <si>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</si>
  <si>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</si>
  <si>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</si>
  <si>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</si>
  <si>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</si>
  <si>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</si>
  <si>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</si>
  <si>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</si>
  <si>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</si>
  <si>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</si>
  <si>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</si>
  <si>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</si>
  <si>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</si>
  <si>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</si>
  <si>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</si>
  <si>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</si>
  <si>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</si>
  <si>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</si>
  <si>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</si>
  <si>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</si>
  <si>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</si>
  <si>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</si>
  <si>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</si>
  <si>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</si>
  <si>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</si>
  <si>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</si>
  <si>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</si>
  <si>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</si>
  <si>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</si>
  <si>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ut="09/13/2022 07:14:17" si="2.00000001effad611715ba76ee54821978ffb3194984c904406c1f66e5b7eebac8b584d57ce8be13770e8a1445e00fd43e56a4c30f4f7ed9a12d447f81dd6a671dcfaf5fe9148a8506a7aca2ea5c8b89d449e5f932bc074cc1b68d5e30f7a9248114efbdcb854a2c79e1b84611351f08a152dcbc5c222fe5c49495d7a3f1cce393010a441ff292aa41a5d20b82e90f17d322a23e82657cadfc316c81628333471ab5e.p.3082.0.1.Europe/Madrid.upriv*_1*_pidn2*_3*_session*-lat*_1.00000001bf6dd7feae4c19a70b5550552c9dd892b5ee3e725d18d5c942fe8770da73d01560e129fcf4fc1deb5c61ea918ebadcb4b1c02302.00000001f892f97a760310da4413d2304dd3eff5b5ee3e72396c47437d25e5b4986bdbecc09fd34eb9294242b4837ad39bf03ce063a66a6e.0.1.1.BDEbi.D066E1C611E6257C10D00080EF253B44.0-3082.1.1_-0.1.0_-3082.1.1_5.5.0.*0.0000000189dadda336019e836c7df39d2ec884d3c911585a5cbd07b779ca313fddfe1337f5afe18a.0.23.11*.2*.0400*.31152J.e.000000012b0eeffe721e1abd8323c8c88dba753fc911585a647f2ee8e66c28c7853ed3b41406db48.0.10*.131*.122*.122.0.0" msgID="9C6085AB11ED3333CD200080EFF55D39"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nrr="883" nrc="1095"&gt;&lt;pg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</si>
  <si>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ut="09/13/2022 07:14:54" si="2.00000001effad611715ba76ee54821978ffb3194984c904406c1f66e5b7eebac8b584d57ce8be13770e8a1445e00fd43e56a4c30f4f7ed9a12d447f81dd6a671dcfaf5fe9148a8506a7aca2ea5c8b89d449e5f932bc074cc1b68d5e30f7a9248114efbdcb854a2c79e1b84611351f08a152dcbc5c222fe5c49495d7a3f1cce393010a441ff292aa41a5d20b82e90f17d322a23e82657cadfc316c81628333471ab5e.p.3082.0.1.Europe/Madrid.upriv*_1*_pidn2*_3*_session*-lat*_1.00000001bf6dd7feae4c19a70b5550552c9dd892b5ee3e725d18d5c942fe8770da73d01560e129fcf4fc1deb5c61ea918ebadcb4b1c02302.00000001f892f97a760310da4413d2304dd3eff5b5ee3e72396c47437d25e5b4986bdbecc09fd34eb9294242b4837ad39bf03ce063a66a6e.0.1.1.BDEbi.D066E1C611E6257C10D00080EF253B44.0-3082.1.1_-0.1.0_-3082.1.1_5.5.0.*0.0000000189dadda336019e836c7df39d2ec884d3c911585a5cbd07b779ca313fddfe1337f5afe18a.0.23.11*.2*.0400*.31152J.e.000000012b0eeffe721e1abd8323c8c88dba753fc911585a647f2ee8e66c28c7853ed3b41406db48.0.10*.131*.122*.122.0.0" msgID="C01AF52011ED3333CD200080EFD51D39"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nrr="2694" nrc="760"&gt;&lt;pg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</si>
  <si>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4b155d82c12a4c07885e39f64b375ffa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</si>
  <si>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ut="09/13/2022 07:15:18" si="2.00000001effad611715ba76ee54821978ffb3194984c904406c1f66e5b7eebac8b584d57ce8be13770e8a1445e00fd43e56a4c30f4f7ed9a12d447f81dd6a671dcfaf5fe9148a8506a7aca2ea5c8b89d449e5f932bc074cc1b68d5e30f7a9248114efbdcb854a2c79e1b84611351f08a152dcbc5c222fe5c49495d7a3f1cce393010a441ff292aa41a5d20b82e90f17d322a23e82657cadfc316c81628333471ab5e.p.3082.0.1.Europe/Madrid.upriv*_1*_pidn2*_3*_session*-lat*_1.00000001bf6dd7feae4c19a70b5550552c9dd892b5ee3e725d18d5c942fe8770da73d01560e129fcf4fc1deb5c61ea918ebadcb4b1c02302.00000001f892f97a760310da4413d2304dd3eff5b5ee3e72396c47437d25e5b4986bdbecc09fd34eb9294242b4837ad39bf03ce063a66a6e.0.1.1.BDEbi.D066E1C611E6257C10D00080EF253B44.0-3082.1.1_-0.1.0_-3082.1.1_5.5.0.*0.0000000189dadda336019e836c7df39d2ec884d3c911585a5cbd07b779ca313fddfe1337f5afe18a.0.23.11*.2*.0400*.31152J.e.000000012b0eeffe721e1abd8323c8c88dba753fc911585a647f2ee8e66c28c7853ed3b41406db48.0.10*.131*.122*.122.0.0" msgID="CF07CAE011ED3333CD200080EFE53E3B"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nrr="2697" nrc="760"&gt;&lt;pg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</si>
</sst>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4" formatCode="#,##0;\(#,##0\)"/>
    <numFmt numFmtId="175" formatCode="#,##0.0;\(#,##0.0\)"/>
    <numFmt numFmtId="176" formatCode="#,##0.00;\(#,##0.00\)"/>
    <numFmt numFmtId="177" formatCode="#,##0.000;\(#,##0.000\)"/>
    <numFmt numFmtId="178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4" fontId="31" fillId="6" borderId="6">
      <alignment horizontal="right" vertical="center"/>
    </xf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</cellStyleXfs>
  <cellXfs count="104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5" fontId="31" fillId="6" borderId="6" xfId="26" applyAlignment="1">
      <alignment horizontal="right" vertical="center"/>
    </xf>
    <xf numFmtId="177" fontId="31" fillId="6" borderId="6" xfId="28" applyAlignment="1">
      <alignment horizontal="right" vertical="center"/>
    </xf>
    <xf numFmtId="176" fontId="31" fillId="6" borderId="6" xfId="27" applyAlignment="1">
      <alignment horizontal="right" vertical="center"/>
    </xf>
    <xf numFmtId="11" fontId="0" fillId="0" borderId="0" xfId="0" applyNumberFormat="1"/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300"/>
      <color rgb="FFF5F5F5"/>
      <color rgb="FF004563"/>
      <color rgb="FFF7AAC6"/>
      <color rgb="FF800080"/>
      <color rgb="FF948A54"/>
      <color rgb="FFFF7C80"/>
      <color rgb="FFFF3F3F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7.967455573212396E-1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98.86</c:v>
                </c:pt>
                <c:pt idx="1">
                  <c:v>97.78</c:v>
                </c:pt>
                <c:pt idx="2">
                  <c:v>98.41</c:v>
                </c:pt>
                <c:pt idx="3">
                  <c:v>97.62</c:v>
                </c:pt>
                <c:pt idx="4">
                  <c:v>98.55</c:v>
                </c:pt>
                <c:pt idx="5">
                  <c:v>99.28</c:v>
                </c:pt>
                <c:pt idx="6">
                  <c:v>98.97</c:v>
                </c:pt>
                <c:pt idx="7">
                  <c:v>98.7</c:v>
                </c:pt>
                <c:pt idx="8">
                  <c:v>98.19</c:v>
                </c:pt>
                <c:pt idx="9">
                  <c:v>97.73</c:v>
                </c:pt>
                <c:pt idx="10">
                  <c:v>97.58</c:v>
                </c:pt>
                <c:pt idx="11">
                  <c:v>97.99</c:v>
                </c:pt>
                <c:pt idx="12">
                  <c:v>97.96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5.4127198917456026E-3"/>
                  <c:y val="-8.69187012429716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99.99</c:v>
                </c:pt>
                <c:pt idx="1">
                  <c:v>99.12</c:v>
                </c:pt>
                <c:pt idx="2">
                  <c:v>97.95</c:v>
                </c:pt>
                <c:pt idx="3">
                  <c:v>96.21</c:v>
                </c:pt>
                <c:pt idx="4">
                  <c:v>99.11</c:v>
                </c:pt>
                <c:pt idx="5">
                  <c:v>99.6</c:v>
                </c:pt>
                <c:pt idx="6">
                  <c:v>98.02</c:v>
                </c:pt>
                <c:pt idx="7">
                  <c:v>98.51</c:v>
                </c:pt>
                <c:pt idx="8">
                  <c:v>99.11</c:v>
                </c:pt>
                <c:pt idx="9">
                  <c:v>97.8</c:v>
                </c:pt>
                <c:pt idx="10">
                  <c:v>99.12</c:v>
                </c:pt>
                <c:pt idx="11">
                  <c:v>99.69</c:v>
                </c:pt>
                <c:pt idx="12">
                  <c:v>99.98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99.62</c:v>
                </c:pt>
                <c:pt idx="1">
                  <c:v>98.74</c:v>
                </c:pt>
                <c:pt idx="2">
                  <c:v>97.83</c:v>
                </c:pt>
                <c:pt idx="3">
                  <c:v>98.65</c:v>
                </c:pt>
                <c:pt idx="4">
                  <c:v>99.37</c:v>
                </c:pt>
                <c:pt idx="5">
                  <c:v>99.01</c:v>
                </c:pt>
                <c:pt idx="6">
                  <c:v>98.97</c:v>
                </c:pt>
                <c:pt idx="7">
                  <c:v>99.28</c:v>
                </c:pt>
                <c:pt idx="8">
                  <c:v>99.25</c:v>
                </c:pt>
                <c:pt idx="9">
                  <c:v>99.46</c:v>
                </c:pt>
                <c:pt idx="10">
                  <c:v>99.56</c:v>
                </c:pt>
                <c:pt idx="11">
                  <c:v>99.21</c:v>
                </c:pt>
                <c:pt idx="12">
                  <c:v>99.68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9" sqref="E39"/>
    </sheetView>
  </sheetViews>
  <sheetFormatPr baseColWidth="10" defaultColWidth="11.42578125" defaultRowHeight="12.75"/>
  <cols>
    <col min="1" max="1" width="0.140625" style="71" customWidth="1"/>
    <col min="2" max="2" width="2.7109375" style="71" customWidth="1"/>
    <col min="3" max="3" width="16.42578125" style="71" customWidth="1"/>
    <col min="4" max="4" width="4.7109375" style="71" customWidth="1"/>
    <col min="5" max="5" width="95.7109375" style="71" customWidth="1"/>
    <col min="6" max="16384" width="11.42578125" style="71"/>
  </cols>
  <sheetData>
    <row r="1" spans="2:15" ht="0.75" customHeight="1"/>
    <row r="2" spans="2:15" ht="21" customHeight="1">
      <c r="B2" s="71" t="s">
        <v>28</v>
      </c>
      <c r="C2" s="72"/>
      <c r="D2" s="72"/>
      <c r="E2" s="73" t="s">
        <v>14</v>
      </c>
    </row>
    <row r="3" spans="2:15" ht="15" customHeight="1">
      <c r="C3" s="72"/>
      <c r="D3" s="72"/>
      <c r="E3" s="74" t="str">
        <f>'T1'!K3</f>
        <v>Agosto 2022</v>
      </c>
    </row>
    <row r="4" spans="2:15" s="76" customFormat="1" ht="20.25" customHeight="1">
      <c r="B4" s="75"/>
      <c r="C4" s="47" t="s">
        <v>11</v>
      </c>
    </row>
    <row r="5" spans="2:15" s="76" customFormat="1" ht="8.25" customHeight="1">
      <c r="B5" s="75"/>
      <c r="C5" s="77"/>
    </row>
    <row r="6" spans="2:15" s="76" customFormat="1" ht="3" customHeight="1">
      <c r="B6" s="75"/>
      <c r="C6" s="77"/>
    </row>
    <row r="7" spans="2:15" s="76" customFormat="1" ht="7.5" customHeight="1">
      <c r="B7" s="75"/>
      <c r="C7" s="78"/>
      <c r="D7" s="79"/>
      <c r="E7" s="79"/>
    </row>
    <row r="8" spans="2:15" ht="12.6" customHeight="1">
      <c r="D8" s="80" t="s">
        <v>29</v>
      </c>
      <c r="E8" s="81" t="str">
        <f>'T1'!C7</f>
        <v>Instalaciones de la red de transporte en España</v>
      </c>
    </row>
    <row r="9" spans="2:15" s="76" customFormat="1" ht="12.6" customHeight="1">
      <c r="B9" s="75"/>
      <c r="C9" s="82"/>
      <c r="D9" s="80" t="s">
        <v>29</v>
      </c>
      <c r="E9" s="81" t="str">
        <f>'T2'!C7</f>
        <v>Evolución del índice de disponibilidad de la red de transporte</v>
      </c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2:15" s="76" customFormat="1" ht="12.6" customHeight="1">
      <c r="B10" s="75"/>
      <c r="C10" s="82"/>
      <c r="D10" s="80" t="s">
        <v>29</v>
      </c>
      <c r="E10" s="81" t="str">
        <f>'T3'!B7</f>
        <v>Energía no suministrada (ENS) y tiempo de interrupción medio (TIM)</v>
      </c>
      <c r="F10" s="71"/>
      <c r="G10" s="83"/>
      <c r="H10" s="83"/>
      <c r="I10" s="83"/>
      <c r="J10" s="83"/>
      <c r="K10" s="83"/>
      <c r="L10" s="83"/>
      <c r="M10" s="83"/>
      <c r="N10" s="83"/>
      <c r="O10" s="83"/>
    </row>
    <row r="11" spans="2:15" s="76" customFormat="1" ht="7.5" customHeight="1">
      <c r="B11" s="75"/>
      <c r="C11" s="78"/>
      <c r="D11" s="79"/>
      <c r="E11" s="79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E39" sqref="E39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6" t="str">
        <f>'Data 1'!B16</f>
        <v>Agosto 2022</v>
      </c>
      <c r="R3" s="15"/>
    </row>
    <row r="4" spans="1:18" s="4" customFormat="1" ht="20.25" customHeight="1">
      <c r="B4" s="5"/>
      <c r="C4" s="47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7" t="s">
        <v>12</v>
      </c>
      <c r="D7" s="16"/>
      <c r="E7" s="28"/>
      <c r="F7" s="29" t="s">
        <v>3</v>
      </c>
      <c r="G7" s="10"/>
      <c r="H7" s="95" t="s">
        <v>4</v>
      </c>
      <c r="I7" s="95"/>
      <c r="J7" s="95"/>
      <c r="K7" s="30"/>
    </row>
    <row r="8" spans="1:18" ht="12.75" customHeight="1">
      <c r="A8" s="4"/>
      <c r="B8" s="5"/>
      <c r="C8" s="97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8"/>
      <c r="D9" s="16"/>
      <c r="E9" s="38" t="s">
        <v>6</v>
      </c>
      <c r="F9" s="39">
        <f>SUM(F10:F12)</f>
        <v>21768.381999999994</v>
      </c>
      <c r="G9" s="39"/>
      <c r="H9" s="39">
        <f>SUM(H10:H12)</f>
        <v>19493.55471</v>
      </c>
      <c r="I9" s="39">
        <f>SUM(I10:I12)</f>
        <v>1928.8650000000002</v>
      </c>
      <c r="J9" s="39">
        <f>SUM(J10:J12)</f>
        <v>1614.3560000000002</v>
      </c>
      <c r="K9" s="39">
        <f>SUM(F9,H9:J9)</f>
        <v>44805.157709999992</v>
      </c>
      <c r="L9" s="31"/>
      <c r="M9" s="31"/>
      <c r="N9" s="31"/>
      <c r="O9" s="31"/>
      <c r="P9" s="31"/>
      <c r="Q9" s="31"/>
    </row>
    <row r="10" spans="1:18" ht="12.75" customHeight="1">
      <c r="A10" s="4"/>
      <c r="B10" s="5"/>
      <c r="C10" s="68"/>
      <c r="D10" s="16"/>
      <c r="E10" s="40" t="s">
        <v>7</v>
      </c>
      <c r="F10" s="41">
        <v>21651.391999999996</v>
      </c>
      <c r="G10" s="41"/>
      <c r="H10" s="41">
        <v>18701.651710000002</v>
      </c>
      <c r="I10" s="41">
        <v>1141.0070000000001</v>
      </c>
      <c r="J10" s="41">
        <v>1252.2470000000001</v>
      </c>
      <c r="K10" s="41">
        <f>SUM(F10,H10:J10)</f>
        <v>42746.297709999999</v>
      </c>
      <c r="L10" s="31"/>
      <c r="M10" s="31"/>
      <c r="N10" s="31"/>
      <c r="O10" s="31"/>
      <c r="P10" s="31"/>
      <c r="Q10" s="31"/>
    </row>
    <row r="11" spans="1:18" ht="12.75" customHeight="1">
      <c r="A11" s="4"/>
      <c r="B11" s="5"/>
      <c r="C11" s="68"/>
      <c r="D11" s="16"/>
      <c r="E11" s="40" t="s">
        <v>8</v>
      </c>
      <c r="F11" s="41">
        <v>28.85</v>
      </c>
      <c r="G11" s="41"/>
      <c r="H11" s="41">
        <v>236</v>
      </c>
      <c r="I11" s="41">
        <v>581.68799999999999</v>
      </c>
      <c r="J11" s="41">
        <v>46.882999999999996</v>
      </c>
      <c r="K11" s="41">
        <f>SUM(F11,H11:J11)</f>
        <v>893.42100000000005</v>
      </c>
      <c r="L11" s="31"/>
      <c r="M11" s="31"/>
      <c r="N11" s="31"/>
      <c r="O11" s="31"/>
      <c r="P11" s="31"/>
      <c r="Q11" s="31"/>
      <c r="R11" s="12"/>
    </row>
    <row r="12" spans="1:18" ht="13.5" customHeight="1">
      <c r="A12" s="4"/>
      <c r="B12" s="5"/>
      <c r="C12" s="8"/>
      <c r="D12" s="16"/>
      <c r="E12" s="54" t="s">
        <v>9</v>
      </c>
      <c r="F12" s="55">
        <v>88.14</v>
      </c>
      <c r="G12" s="55"/>
      <c r="H12" s="55">
        <v>555.90300000000002</v>
      </c>
      <c r="I12" s="55">
        <v>206.17</v>
      </c>
      <c r="J12" s="55">
        <v>315.22600000000006</v>
      </c>
      <c r="K12" s="55">
        <f>SUM(F12,H12:J12)</f>
        <v>1165.4390000000001</v>
      </c>
      <c r="L12" s="31"/>
      <c r="M12" s="31"/>
      <c r="N12" s="31"/>
      <c r="O12" s="31"/>
      <c r="P12" s="31"/>
      <c r="Q12" s="31"/>
    </row>
    <row r="13" spans="1:18" ht="13.5" customHeight="1">
      <c r="A13" s="4"/>
      <c r="B13" s="5"/>
      <c r="C13" s="8"/>
      <c r="D13" s="16"/>
      <c r="E13" s="42" t="s">
        <v>21</v>
      </c>
      <c r="F13" s="43">
        <v>1599</v>
      </c>
      <c r="G13" s="43"/>
      <c r="H13" s="43">
        <v>3297</v>
      </c>
      <c r="I13" s="43">
        <v>699</v>
      </c>
      <c r="J13" s="43">
        <v>668</v>
      </c>
      <c r="K13" s="43">
        <f>SUM(F13:J13)</f>
        <v>6263</v>
      </c>
      <c r="L13" s="31"/>
      <c r="M13" s="31"/>
      <c r="N13" s="31"/>
      <c r="O13" s="31"/>
      <c r="P13" s="31"/>
      <c r="Q13" s="31"/>
    </row>
    <row r="14" spans="1:18" ht="12.75" customHeight="1">
      <c r="A14" s="4"/>
      <c r="B14" s="5"/>
      <c r="C14" s="7"/>
      <c r="D14" s="16"/>
      <c r="E14" s="52" t="s">
        <v>10</v>
      </c>
      <c r="F14" s="53">
        <v>85390</v>
      </c>
      <c r="G14" s="53"/>
      <c r="H14" s="53">
        <v>1363</v>
      </c>
      <c r="I14" s="53">
        <v>3838</v>
      </c>
      <c r="J14" s="53">
        <v>3880</v>
      </c>
      <c r="K14" s="53">
        <f>SUM(F14,H14:J14)</f>
        <v>94471</v>
      </c>
      <c r="L14" s="31"/>
      <c r="M14" s="31"/>
      <c r="N14" s="31"/>
      <c r="O14" s="31"/>
      <c r="P14" s="31"/>
      <c r="Q14" s="31"/>
    </row>
    <row r="15" spans="1:18" ht="12.75" customHeight="1">
      <c r="A15" s="4"/>
      <c r="B15" s="5"/>
      <c r="C15" s="7"/>
      <c r="D15" s="16"/>
      <c r="E15" s="54" t="s">
        <v>19</v>
      </c>
      <c r="F15" s="55">
        <v>158</v>
      </c>
      <c r="G15" s="55"/>
      <c r="H15" s="55">
        <v>3</v>
      </c>
      <c r="I15" s="55">
        <v>40</v>
      </c>
      <c r="J15" s="55">
        <v>35</v>
      </c>
      <c r="K15" s="55">
        <f>SUM(F15,H15:J15)</f>
        <v>236</v>
      </c>
      <c r="L15" s="31"/>
      <c r="M15" s="31"/>
      <c r="N15" s="31"/>
      <c r="O15" s="31"/>
      <c r="P15" s="31"/>
      <c r="Q15" s="31"/>
    </row>
    <row r="16" spans="1:18" ht="12.75" customHeight="1">
      <c r="A16" s="4"/>
      <c r="B16" s="5"/>
      <c r="C16" s="7"/>
      <c r="D16" s="16"/>
      <c r="E16" s="52" t="s">
        <v>22</v>
      </c>
      <c r="F16" s="53">
        <v>9800</v>
      </c>
      <c r="G16" s="53"/>
      <c r="H16" s="53">
        <v>3722</v>
      </c>
      <c r="I16" s="53">
        <v>460</v>
      </c>
      <c r="J16" s="53">
        <v>36</v>
      </c>
      <c r="K16" s="53">
        <f>SUM(F16:J16)</f>
        <v>14018</v>
      </c>
      <c r="L16" s="31"/>
      <c r="M16" s="31"/>
      <c r="N16" s="31"/>
      <c r="O16" s="31"/>
      <c r="P16" s="31"/>
      <c r="Q16" s="31"/>
    </row>
    <row r="17" spans="1:17" ht="12.75" customHeight="1">
      <c r="A17" s="4"/>
      <c r="B17" s="5"/>
      <c r="C17" s="7"/>
      <c r="D17" s="16"/>
      <c r="E17" s="54" t="s">
        <v>19</v>
      </c>
      <c r="F17" s="55">
        <v>67</v>
      </c>
      <c r="G17" s="55"/>
      <c r="H17" s="55">
        <v>55</v>
      </c>
      <c r="I17" s="55">
        <v>22</v>
      </c>
      <c r="J17" s="55">
        <v>5</v>
      </c>
      <c r="K17" s="55">
        <f>SUM(F17:J17)</f>
        <v>149</v>
      </c>
      <c r="L17" s="31"/>
      <c r="M17" s="31"/>
      <c r="N17" s="31"/>
      <c r="O17" s="31"/>
      <c r="P17" s="31"/>
      <c r="Q17" s="31"/>
    </row>
    <row r="18" spans="1:17" ht="12.75" customHeight="1">
      <c r="A18" s="4"/>
      <c r="B18" s="5"/>
      <c r="C18" s="7"/>
      <c r="D18" s="16"/>
      <c r="E18" s="52" t="s">
        <v>20</v>
      </c>
      <c r="F18" s="53">
        <v>100</v>
      </c>
      <c r="G18" s="53"/>
      <c r="H18" s="53">
        <v>1200</v>
      </c>
      <c r="I18" s="53">
        <v>0</v>
      </c>
      <c r="J18" s="53">
        <v>0</v>
      </c>
      <c r="K18" s="53">
        <f>SUM(F18:J18)</f>
        <v>1300</v>
      </c>
      <c r="L18" s="31"/>
      <c r="M18" s="31"/>
      <c r="N18" s="31"/>
      <c r="O18" s="31"/>
      <c r="P18" s="31"/>
      <c r="Q18" s="31"/>
    </row>
    <row r="19" spans="1:17" ht="12.75" customHeight="1">
      <c r="A19" s="4"/>
      <c r="B19" s="5"/>
      <c r="C19" s="7"/>
      <c r="D19" s="16"/>
      <c r="E19" s="54" t="s">
        <v>19</v>
      </c>
      <c r="F19" s="55">
        <v>1</v>
      </c>
      <c r="G19" s="55"/>
      <c r="H19" s="55">
        <v>12</v>
      </c>
      <c r="I19" s="55">
        <v>0</v>
      </c>
      <c r="J19" s="55">
        <v>0</v>
      </c>
      <c r="K19" s="55">
        <f>SUM(F19:J19)</f>
        <v>13</v>
      </c>
      <c r="L19" s="31"/>
      <c r="M19" s="31"/>
      <c r="N19" s="31"/>
      <c r="O19" s="31"/>
      <c r="P19" s="31"/>
      <c r="Q19" s="31"/>
    </row>
    <row r="20" spans="1:17" ht="15" customHeight="1">
      <c r="E20" s="96" t="s">
        <v>13</v>
      </c>
      <c r="F20" s="96"/>
      <c r="G20" s="96"/>
      <c r="H20" s="96"/>
      <c r="I20" s="96"/>
      <c r="J20" s="96"/>
      <c r="K20" s="96"/>
    </row>
    <row r="21" spans="1:17" ht="12" customHeight="1">
      <c r="C21" s="14"/>
      <c r="E21" s="98" t="s">
        <v>30</v>
      </c>
      <c r="F21" s="98"/>
      <c r="G21" s="98"/>
      <c r="H21" s="98"/>
      <c r="I21" s="98"/>
      <c r="J21" s="98"/>
      <c r="K21" s="98"/>
      <c r="M21" s="31"/>
    </row>
    <row r="22" spans="1:17" ht="12.75" customHeight="1">
      <c r="C22" s="14"/>
      <c r="E22" s="11"/>
      <c r="F22" s="11"/>
      <c r="G22" s="33"/>
      <c r="H22" s="33"/>
      <c r="I22" s="33"/>
      <c r="J22" s="33"/>
      <c r="K22" s="33"/>
      <c r="M22" s="17"/>
    </row>
    <row r="23" spans="1:17" ht="12.75" customHeight="1">
      <c r="C23" s="14"/>
      <c r="E23" s="13"/>
      <c r="F23" s="11"/>
      <c r="G23" s="33"/>
      <c r="H23" s="33"/>
      <c r="I23" s="33"/>
      <c r="J23" s="33"/>
      <c r="K23" s="33"/>
    </row>
    <row r="24" spans="1:17" ht="12.75" customHeight="1">
      <c r="C24" s="14"/>
      <c r="E24" s="13"/>
      <c r="F24" s="34"/>
      <c r="G24" s="33"/>
      <c r="H24" s="33"/>
      <c r="I24" s="33"/>
      <c r="J24" s="33"/>
      <c r="K24" s="33"/>
    </row>
    <row r="25" spans="1:17" ht="12.75" customHeight="1">
      <c r="E25" s="13"/>
    </row>
    <row r="26" spans="1:17" ht="12.75" customHeight="1">
      <c r="E26" s="13"/>
      <c r="F26" s="11"/>
      <c r="G26" s="33"/>
      <c r="H26" s="33"/>
      <c r="I26" s="33"/>
      <c r="J26" s="33"/>
      <c r="K26" s="33"/>
    </row>
    <row r="27" spans="1:17" ht="12.75" customHeight="1">
      <c r="F27" s="11"/>
      <c r="G27" s="33"/>
      <c r="H27" s="33"/>
      <c r="I27" s="33"/>
      <c r="J27" s="33"/>
      <c r="K27" s="33"/>
    </row>
    <row r="28" spans="1:17" ht="12.75" customHeight="1">
      <c r="F28" s="34"/>
      <c r="G28" s="35"/>
      <c r="H28" s="35"/>
      <c r="I28" s="35"/>
      <c r="J28" s="35"/>
      <c r="K28" s="35"/>
    </row>
    <row r="29" spans="1:17" ht="12.75" customHeight="1">
      <c r="G29" s="17"/>
      <c r="H29" s="17"/>
      <c r="I29" s="17"/>
      <c r="J29" s="17"/>
      <c r="K29" s="17"/>
    </row>
    <row r="30" spans="1:17" ht="12.75" customHeight="1">
      <c r="F30" s="34"/>
      <c r="G30" s="33"/>
      <c r="H30" s="33"/>
      <c r="I30" s="33"/>
      <c r="J30" s="33"/>
      <c r="K30" s="33"/>
    </row>
    <row r="31" spans="1:17" ht="12.75" customHeight="1"/>
    <row r="32" spans="1:17" ht="12.75" customHeight="1">
      <c r="E32" s="11"/>
      <c r="F32" s="11"/>
      <c r="G32" s="33"/>
      <c r="H32" s="33"/>
      <c r="I32" s="33"/>
      <c r="J32" s="33"/>
      <c r="K32" s="33"/>
    </row>
    <row r="33" spans="6:11" ht="12.75" customHeight="1">
      <c r="F33" s="11"/>
      <c r="G33" s="33"/>
      <c r="H33" s="33"/>
      <c r="I33" s="33"/>
      <c r="J33" s="33"/>
      <c r="K33" s="33"/>
    </row>
    <row r="34" spans="6:11" ht="12.75" customHeight="1">
      <c r="F34" s="34"/>
      <c r="G34" s="33"/>
      <c r="H34" s="33"/>
      <c r="I34" s="33"/>
      <c r="J34" s="33"/>
      <c r="K34" s="33"/>
    </row>
    <row r="35" spans="6:11" ht="12.75" customHeight="1"/>
    <row r="36" spans="6:11" ht="12.75" customHeight="1">
      <c r="G36" s="32"/>
      <c r="H36" s="32"/>
      <c r="I36" s="32"/>
      <c r="J36" s="32"/>
      <c r="K36" s="32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E39" sqref="E39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6" t="str">
        <f>'T1'!K3</f>
        <v>Agosto 2022</v>
      </c>
    </row>
    <row r="4" spans="2:11" s="20" customFormat="1" ht="20.25" customHeight="1">
      <c r="B4" s="19"/>
      <c r="C4" s="47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99" t="s">
        <v>25</v>
      </c>
      <c r="D7" s="23"/>
      <c r="E7" s="66"/>
    </row>
    <row r="8" spans="2:11" s="20" customFormat="1" ht="12.75" customHeight="1">
      <c r="B8" s="19"/>
      <c r="C8" s="99"/>
      <c r="D8" s="23"/>
      <c r="E8" s="66"/>
    </row>
    <row r="9" spans="2:11" s="20" customFormat="1" ht="12.75" customHeight="1">
      <c r="B9" s="19"/>
      <c r="C9" s="99"/>
      <c r="D9" s="23"/>
      <c r="E9" s="66"/>
    </row>
    <row r="10" spans="2:11" s="20" customFormat="1" ht="12.75" customHeight="1">
      <c r="B10" s="19"/>
      <c r="C10" s="84" t="s">
        <v>26</v>
      </c>
      <c r="D10" s="23"/>
      <c r="E10" s="66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5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4"/>
      <c r="D23" s="65"/>
      <c r="F23" s="37"/>
      <c r="G23" s="37"/>
      <c r="H23" s="37"/>
    </row>
    <row r="24" spans="2:8">
      <c r="E24" s="65"/>
    </row>
    <row r="25" spans="2:8">
      <c r="E25" s="65" t="s">
        <v>13</v>
      </c>
    </row>
    <row r="28" spans="2:8">
      <c r="B28" s="67"/>
      <c r="C28" s="67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E39" sqref="E39"/>
    </sheetView>
  </sheetViews>
  <sheetFormatPr baseColWidth="10" defaultColWidth="11.42578125" defaultRowHeight="12.75"/>
  <cols>
    <col min="1" max="1" width="2.7109375" style="48" customWidth="1"/>
    <col min="2" max="2" width="23.7109375" style="48" customWidth="1"/>
    <col min="3" max="3" width="37.28515625" style="48" customWidth="1"/>
    <col min="4" max="5" width="16.28515625" style="48" customWidth="1"/>
    <col min="6" max="16384" width="11.42578125" style="48"/>
  </cols>
  <sheetData>
    <row r="1" spans="2:6" ht="0.75" customHeight="1"/>
    <row r="2" spans="2:6" ht="21" customHeight="1">
      <c r="E2" s="1" t="s">
        <v>14</v>
      </c>
    </row>
    <row r="3" spans="2:6">
      <c r="E3" s="46" t="str">
        <f>'T1'!K3</f>
        <v>Agosto 2022</v>
      </c>
    </row>
    <row r="4" spans="2:6" ht="20.25" customHeight="1">
      <c r="B4" s="47" t="s">
        <v>11</v>
      </c>
    </row>
    <row r="6" spans="2:6">
      <c r="C6" s="49"/>
      <c r="D6" s="49"/>
      <c r="E6" s="49"/>
    </row>
    <row r="7" spans="2:6" ht="12.75" customHeight="1">
      <c r="B7" s="97" t="s">
        <v>27</v>
      </c>
      <c r="C7" s="69"/>
      <c r="D7" s="85" t="str">
        <f>'Data 1'!B16</f>
        <v>Agosto 2022</v>
      </c>
      <c r="E7" s="70" t="s">
        <v>15</v>
      </c>
    </row>
    <row r="8" spans="2:6" ht="12.75" customHeight="1">
      <c r="B8" s="97"/>
      <c r="C8" s="64" t="s">
        <v>24</v>
      </c>
      <c r="D8" s="64"/>
      <c r="E8" s="64"/>
    </row>
    <row r="9" spans="2:6" ht="12.75" customHeight="1">
      <c r="B9" s="97"/>
      <c r="C9" s="56" t="s">
        <v>16</v>
      </c>
      <c r="D9" s="57">
        <f>'Data 1'!M16</f>
        <v>0</v>
      </c>
      <c r="E9" s="57">
        <f>'Data 1'!P16</f>
        <v>75.55</v>
      </c>
      <c r="F9" s="50"/>
    </row>
    <row r="10" spans="2:6" ht="12.75" customHeight="1">
      <c r="B10" s="68"/>
      <c r="C10" s="58" t="s">
        <v>17</v>
      </c>
      <c r="D10" s="59">
        <f>'Data 1'!G16</f>
        <v>0</v>
      </c>
      <c r="E10" s="59">
        <f>'Data 1'!J16</f>
        <v>0.16400000000000001</v>
      </c>
      <c r="F10" s="51"/>
    </row>
    <row r="11" spans="2:6" ht="12.75" customHeight="1">
      <c r="C11" s="64" t="s">
        <v>1</v>
      </c>
      <c r="D11" s="64"/>
      <c r="E11" s="64"/>
    </row>
    <row r="12" spans="2:6" ht="12.75" customHeight="1">
      <c r="C12" s="60" t="s">
        <v>16</v>
      </c>
      <c r="D12" s="61">
        <f>'Data 1'!N16</f>
        <v>0</v>
      </c>
      <c r="E12" s="61">
        <f>'Data 1'!Q16</f>
        <v>5.6</v>
      </c>
    </row>
    <row r="13" spans="2:6" ht="12.75" customHeight="1">
      <c r="C13" s="62" t="s">
        <v>23</v>
      </c>
      <c r="D13" s="63">
        <f>'Data 1'!H16</f>
        <v>0</v>
      </c>
      <c r="E13" s="63">
        <f>'Data 1'!K16</f>
        <v>0.46500000000000002</v>
      </c>
      <c r="F13" s="51"/>
    </row>
    <row r="14" spans="2:6" ht="12.75" customHeight="1">
      <c r="C14" s="64" t="s">
        <v>2</v>
      </c>
      <c r="D14" s="64"/>
      <c r="E14" s="64"/>
      <c r="F14" s="51"/>
    </row>
    <row r="15" spans="2:6" ht="12.75" customHeight="1">
      <c r="C15" s="60" t="s">
        <v>16</v>
      </c>
      <c r="D15" s="61">
        <f>'Data 1'!O16</f>
        <v>0</v>
      </c>
      <c r="E15" s="61">
        <f>'Data 1'!R16</f>
        <v>282.64999999999998</v>
      </c>
    </row>
    <row r="16" spans="2:6" ht="12.75" customHeight="1">
      <c r="C16" s="62" t="s">
        <v>23</v>
      </c>
      <c r="D16" s="63">
        <f>'Data 1'!I16</f>
        <v>0</v>
      </c>
      <c r="E16" s="63">
        <f>'Data 1'!L16</f>
        <v>17.457999999999998</v>
      </c>
    </row>
    <row r="17" spans="3:5" ht="27.75" customHeight="1">
      <c r="C17" s="100" t="s">
        <v>18</v>
      </c>
      <c r="D17" s="100"/>
      <c r="E17" s="100"/>
    </row>
    <row r="18" spans="3:5" ht="12.75" customHeight="1">
      <c r="C18" s="100"/>
      <c r="D18" s="100"/>
      <c r="E18" s="100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E39" sqref="E39"/>
    </sheetView>
  </sheetViews>
  <sheetFormatPr baseColWidth="10" defaultColWidth="2.85546875" defaultRowHeight="12.75"/>
  <cols>
    <col min="1" max="1" width="2.5703125" style="36" bestFit="1" customWidth="1"/>
    <col min="2" max="2" width="12.5703125" style="36" bestFit="1" customWidth="1"/>
    <col min="3" max="3" width="14.5703125" style="36" bestFit="1" customWidth="1"/>
    <col min="4" max="4" width="8.7109375" style="36" bestFit="1" customWidth="1"/>
    <col min="5" max="6" width="7.85546875" style="36" bestFit="1" customWidth="1"/>
    <col min="7" max="7" width="8.7109375" style="36" bestFit="1" customWidth="1"/>
    <col min="8" max="9" width="7.85546875" style="36" bestFit="1" customWidth="1"/>
    <col min="10" max="10" width="8.7109375" style="36" bestFit="1" customWidth="1"/>
    <col min="11" max="12" width="7.85546875" style="36" bestFit="1" customWidth="1"/>
    <col min="13" max="13" width="8.7109375" style="36" bestFit="1" customWidth="1"/>
    <col min="14" max="15" width="7.85546875" style="36" bestFit="1" customWidth="1"/>
    <col min="16" max="16" width="8.7109375" style="36" bestFit="1" customWidth="1"/>
    <col min="17" max="18" width="7.85546875" style="36" bestFit="1" customWidth="1"/>
    <col min="19" max="16384" width="2.85546875" style="36"/>
  </cols>
  <sheetData>
    <row r="1" spans="1:18">
      <c r="A1"/>
      <c r="B1" s="87"/>
      <c r="C1" s="87" t="s">
        <v>33</v>
      </c>
      <c r="D1" s="101" t="s">
        <v>38</v>
      </c>
      <c r="E1" s="102"/>
      <c r="F1" s="103"/>
      <c r="G1" s="101" t="s">
        <v>39</v>
      </c>
      <c r="H1" s="102"/>
      <c r="I1" s="103"/>
      <c r="J1" s="101" t="s">
        <v>32</v>
      </c>
      <c r="K1" s="102"/>
      <c r="L1" s="103"/>
      <c r="M1" s="101" t="s">
        <v>40</v>
      </c>
      <c r="N1" s="102"/>
      <c r="O1" s="103"/>
      <c r="P1" s="101" t="s">
        <v>31</v>
      </c>
      <c r="Q1" s="102"/>
      <c r="R1" s="102"/>
    </row>
    <row r="2" spans="1:18">
      <c r="A2"/>
      <c r="B2" s="87"/>
      <c r="C2" s="87" t="s">
        <v>35</v>
      </c>
      <c r="D2" s="94" t="s">
        <v>5</v>
      </c>
      <c r="E2" s="94" t="s">
        <v>1</v>
      </c>
      <c r="F2" s="94" t="s">
        <v>2</v>
      </c>
      <c r="G2" s="94" t="s">
        <v>5</v>
      </c>
      <c r="H2" s="94" t="s">
        <v>1</v>
      </c>
      <c r="I2" s="94" t="s">
        <v>2</v>
      </c>
      <c r="J2" s="94" t="s">
        <v>5</v>
      </c>
      <c r="K2" s="94" t="s">
        <v>1</v>
      </c>
      <c r="L2" s="94" t="s">
        <v>2</v>
      </c>
      <c r="M2" s="94" t="s">
        <v>5</v>
      </c>
      <c r="N2" s="94" t="s">
        <v>1</v>
      </c>
      <c r="O2" s="94" t="s">
        <v>2</v>
      </c>
      <c r="P2" s="94" t="s">
        <v>5</v>
      </c>
      <c r="Q2" s="94" t="s">
        <v>1</v>
      </c>
      <c r="R2" s="94" t="s">
        <v>2</v>
      </c>
    </row>
    <row r="3" spans="1:18">
      <c r="A3"/>
      <c r="B3" s="87" t="s">
        <v>34</v>
      </c>
      <c r="C3" s="87" t="s">
        <v>36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18">
      <c r="A4" s="86" t="str">
        <f>MID(B4,1,1)</f>
        <v>A</v>
      </c>
      <c r="B4" s="89" t="s">
        <v>41</v>
      </c>
      <c r="C4" s="89" t="s">
        <v>37</v>
      </c>
      <c r="D4" s="90">
        <v>98.86</v>
      </c>
      <c r="E4" s="90">
        <v>99.99</v>
      </c>
      <c r="F4" s="90">
        <v>99.62</v>
      </c>
      <c r="G4" s="91">
        <v>2.2699999999999999E-3</v>
      </c>
      <c r="H4" s="91">
        <v>0</v>
      </c>
      <c r="I4" s="91">
        <v>0</v>
      </c>
      <c r="J4" s="91">
        <v>0.27500000000000002</v>
      </c>
      <c r="K4" s="91">
        <v>7.0000000000000007E-2</v>
      </c>
      <c r="L4" s="91">
        <v>0.56899999999999995</v>
      </c>
      <c r="M4" s="92">
        <v>1.05</v>
      </c>
      <c r="N4" s="92">
        <v>0</v>
      </c>
      <c r="O4" s="92">
        <v>0</v>
      </c>
      <c r="P4" s="92">
        <v>128.02000000000001</v>
      </c>
      <c r="Q4" s="92">
        <v>0.74</v>
      </c>
      <c r="R4" s="92">
        <v>8.41</v>
      </c>
    </row>
    <row r="5" spans="1:18">
      <c r="A5" s="86" t="str">
        <f t="shared" ref="A5:A16" si="0">MID(B5,1,1)</f>
        <v>S</v>
      </c>
      <c r="B5" s="89" t="s">
        <v>42</v>
      </c>
      <c r="C5" s="89" t="s">
        <v>37</v>
      </c>
      <c r="D5" s="90">
        <v>97.78</v>
      </c>
      <c r="E5" s="90">
        <v>99.12</v>
      </c>
      <c r="F5" s="90">
        <v>98.74</v>
      </c>
      <c r="G5" s="91">
        <v>8.7489999999999998E-2</v>
      </c>
      <c r="H5" s="91">
        <v>0</v>
      </c>
      <c r="I5" s="91">
        <v>1.149</v>
      </c>
      <c r="J5" s="91">
        <v>0.36199999999999999</v>
      </c>
      <c r="K5" s="91">
        <v>6.9000000000000006E-2</v>
      </c>
      <c r="L5" s="91">
        <v>1.845</v>
      </c>
      <c r="M5" s="92">
        <v>39.880000000000003</v>
      </c>
      <c r="N5" s="92">
        <v>0</v>
      </c>
      <c r="O5" s="92">
        <v>19.27</v>
      </c>
      <c r="P5" s="92">
        <v>167.9</v>
      </c>
      <c r="Q5" s="92">
        <v>0.74</v>
      </c>
      <c r="R5" s="92">
        <v>27.68</v>
      </c>
    </row>
    <row r="6" spans="1:18">
      <c r="A6" s="86" t="str">
        <f t="shared" si="0"/>
        <v>O</v>
      </c>
      <c r="B6" s="89" t="s">
        <v>43</v>
      </c>
      <c r="C6" s="89" t="s">
        <v>37</v>
      </c>
      <c r="D6" s="90">
        <v>98.41</v>
      </c>
      <c r="E6" s="90">
        <v>97.95</v>
      </c>
      <c r="F6" s="90">
        <v>97.83</v>
      </c>
      <c r="G6" s="91">
        <v>5.2399999999999999E-3</v>
      </c>
      <c r="H6" s="91">
        <v>0</v>
      </c>
      <c r="I6" s="91">
        <v>0.248</v>
      </c>
      <c r="J6" s="91">
        <v>0.37</v>
      </c>
      <c r="K6" s="91">
        <v>6.9000000000000006E-2</v>
      </c>
      <c r="L6" s="91">
        <v>2.0960000000000001</v>
      </c>
      <c r="M6" s="92">
        <v>2.23</v>
      </c>
      <c r="N6" s="92">
        <v>0</v>
      </c>
      <c r="O6" s="92">
        <v>4.08</v>
      </c>
      <c r="P6" s="92">
        <v>170.13</v>
      </c>
      <c r="Q6" s="92">
        <v>0.74</v>
      </c>
      <c r="R6" s="92">
        <v>31.76</v>
      </c>
    </row>
    <row r="7" spans="1:18">
      <c r="A7" s="86" t="str">
        <f t="shared" si="0"/>
        <v>N</v>
      </c>
      <c r="B7" s="89" t="s">
        <v>44</v>
      </c>
      <c r="C7" s="89" t="s">
        <v>37</v>
      </c>
      <c r="D7" s="90">
        <v>97.62</v>
      </c>
      <c r="E7" s="90">
        <v>96.21</v>
      </c>
      <c r="F7" s="90">
        <v>98.65</v>
      </c>
      <c r="G7" s="91">
        <v>9.2000000000000003E-4</v>
      </c>
      <c r="H7" s="91">
        <v>0</v>
      </c>
      <c r="I7" s="91">
        <v>4.8000000000000001E-2</v>
      </c>
      <c r="J7" s="91">
        <v>0.37</v>
      </c>
      <c r="K7" s="91">
        <v>7.0000000000000007E-2</v>
      </c>
      <c r="L7" s="91">
        <v>2.1309999999999998</v>
      </c>
      <c r="M7" s="92">
        <v>0.43</v>
      </c>
      <c r="N7" s="92">
        <v>0</v>
      </c>
      <c r="O7" s="92">
        <v>0.78</v>
      </c>
      <c r="P7" s="92">
        <v>170.56</v>
      </c>
      <c r="Q7" s="92">
        <v>0.74</v>
      </c>
      <c r="R7" s="92">
        <v>32.54</v>
      </c>
    </row>
    <row r="8" spans="1:18">
      <c r="A8" s="86" t="str">
        <f t="shared" si="0"/>
        <v>D</v>
      </c>
      <c r="B8" s="89" t="s">
        <v>45</v>
      </c>
      <c r="C8" s="89" t="s">
        <v>37</v>
      </c>
      <c r="D8" s="90">
        <v>98.55</v>
      </c>
      <c r="E8" s="90">
        <v>99.11</v>
      </c>
      <c r="F8" s="90">
        <v>99.37</v>
      </c>
      <c r="G8" s="91">
        <v>3.7069999999999999E-2</v>
      </c>
      <c r="H8" s="91">
        <v>0</v>
      </c>
      <c r="I8" s="91">
        <v>0</v>
      </c>
      <c r="J8" s="91">
        <v>0.40699999999999997</v>
      </c>
      <c r="K8" s="91">
        <v>7.0000000000000007E-2</v>
      </c>
      <c r="L8" s="91">
        <v>2.1179999999999999</v>
      </c>
      <c r="M8" s="92">
        <v>17.29</v>
      </c>
      <c r="N8" s="92">
        <v>0</v>
      </c>
      <c r="O8" s="92">
        <v>0</v>
      </c>
      <c r="P8" s="92">
        <v>187.85</v>
      </c>
      <c r="Q8" s="92">
        <v>0.74</v>
      </c>
      <c r="R8" s="92">
        <v>32.54</v>
      </c>
    </row>
    <row r="9" spans="1:18">
      <c r="A9" s="86" t="str">
        <f t="shared" si="0"/>
        <v>E</v>
      </c>
      <c r="B9" s="89" t="s">
        <v>46</v>
      </c>
      <c r="C9" s="89" t="s">
        <v>37</v>
      </c>
      <c r="D9" s="90">
        <v>99.28</v>
      </c>
      <c r="E9" s="90">
        <v>99.6</v>
      </c>
      <c r="F9" s="90">
        <v>99.01</v>
      </c>
      <c r="G9" s="91">
        <v>4.8090000000000001E-2</v>
      </c>
      <c r="H9" s="91">
        <v>0.442</v>
      </c>
      <c r="I9" s="91">
        <v>0</v>
      </c>
      <c r="J9" s="91">
        <v>4.8000000000000001E-2</v>
      </c>
      <c r="K9" s="91">
        <v>0.442</v>
      </c>
      <c r="L9" s="91">
        <v>0</v>
      </c>
      <c r="M9" s="92">
        <v>23.14</v>
      </c>
      <c r="N9" s="92">
        <v>4.5999999999999996</v>
      </c>
      <c r="O9" s="92">
        <v>0</v>
      </c>
      <c r="P9" s="92">
        <v>23.14</v>
      </c>
      <c r="Q9" s="92">
        <v>4.5999999999999996</v>
      </c>
      <c r="R9" s="92">
        <v>0</v>
      </c>
    </row>
    <row r="10" spans="1:18">
      <c r="A10" s="86" t="str">
        <f t="shared" si="0"/>
        <v>F</v>
      </c>
      <c r="B10" s="89" t="s">
        <v>47</v>
      </c>
      <c r="C10" s="89" t="s">
        <v>37</v>
      </c>
      <c r="D10" s="90">
        <v>98.97</v>
      </c>
      <c r="E10" s="90">
        <v>98.02</v>
      </c>
      <c r="F10" s="90">
        <v>98.97</v>
      </c>
      <c r="G10" s="91">
        <v>0</v>
      </c>
      <c r="H10" s="91">
        <v>0</v>
      </c>
      <c r="I10" s="91">
        <v>16.832999999999998</v>
      </c>
      <c r="J10" s="91">
        <v>4.8000000000000001E-2</v>
      </c>
      <c r="K10" s="91">
        <v>0.45300000000000001</v>
      </c>
      <c r="L10" s="91">
        <v>16.908999999999999</v>
      </c>
      <c r="M10" s="92">
        <v>0</v>
      </c>
      <c r="N10" s="92">
        <v>0</v>
      </c>
      <c r="O10" s="92">
        <v>271.27</v>
      </c>
      <c r="P10" s="92">
        <v>23.14</v>
      </c>
      <c r="Q10" s="92">
        <v>4.5999999999999996</v>
      </c>
      <c r="R10" s="92">
        <v>271.27</v>
      </c>
    </row>
    <row r="11" spans="1:18">
      <c r="A11" s="86" t="str">
        <f t="shared" si="0"/>
        <v>M</v>
      </c>
      <c r="B11" s="89" t="s">
        <v>48</v>
      </c>
      <c r="C11" s="89" t="s">
        <v>37</v>
      </c>
      <c r="D11" s="90">
        <v>98.7</v>
      </c>
      <c r="E11" s="90">
        <v>98.51</v>
      </c>
      <c r="F11" s="90">
        <v>99.28</v>
      </c>
      <c r="G11" s="91">
        <v>2.367E-2</v>
      </c>
      <c r="H11" s="91">
        <v>0</v>
      </c>
      <c r="I11" s="91">
        <v>0.71399999999999997</v>
      </c>
      <c r="J11" s="91">
        <v>7.1999999999999995E-2</v>
      </c>
      <c r="K11" s="91">
        <v>0.45700000000000002</v>
      </c>
      <c r="L11" s="91">
        <v>17.655999999999999</v>
      </c>
      <c r="M11" s="92">
        <v>10.75</v>
      </c>
      <c r="N11" s="92">
        <v>0</v>
      </c>
      <c r="O11" s="92">
        <v>11.38</v>
      </c>
      <c r="P11" s="92">
        <v>33.89</v>
      </c>
      <c r="Q11" s="92">
        <v>4.5999999999999996</v>
      </c>
      <c r="R11" s="92">
        <v>282.64999999999998</v>
      </c>
    </row>
    <row r="12" spans="1:18">
      <c r="A12" s="86" t="str">
        <f t="shared" si="0"/>
        <v>A</v>
      </c>
      <c r="B12" s="89" t="s">
        <v>49</v>
      </c>
      <c r="C12" s="89" t="s">
        <v>37</v>
      </c>
      <c r="D12" s="90">
        <v>98.19</v>
      </c>
      <c r="E12" s="90">
        <v>99.11</v>
      </c>
      <c r="F12" s="90">
        <v>99.25</v>
      </c>
      <c r="G12" s="91">
        <v>4.036E-2</v>
      </c>
      <c r="H12" s="91">
        <v>0</v>
      </c>
      <c r="I12" s="91">
        <v>0</v>
      </c>
      <c r="J12" s="91">
        <v>0.111</v>
      </c>
      <c r="K12" s="91">
        <v>0.45700000000000002</v>
      </c>
      <c r="L12" s="91">
        <v>17.78</v>
      </c>
      <c r="M12" s="92">
        <v>17.21</v>
      </c>
      <c r="N12" s="92">
        <v>0</v>
      </c>
      <c r="O12" s="92">
        <v>0</v>
      </c>
      <c r="P12" s="92">
        <v>51.1</v>
      </c>
      <c r="Q12" s="92">
        <v>4.5999999999999996</v>
      </c>
      <c r="R12" s="92">
        <v>282.64999999999998</v>
      </c>
    </row>
    <row r="13" spans="1:18">
      <c r="A13" s="86" t="str">
        <f t="shared" si="0"/>
        <v>M</v>
      </c>
      <c r="B13" s="89" t="s">
        <v>50</v>
      </c>
      <c r="C13" s="89" t="s">
        <v>37</v>
      </c>
      <c r="D13" s="90">
        <v>97.73</v>
      </c>
      <c r="E13" s="90">
        <v>97.8</v>
      </c>
      <c r="F13" s="90">
        <v>99.46</v>
      </c>
      <c r="G13" s="91">
        <v>0</v>
      </c>
      <c r="H13" s="91">
        <v>0</v>
      </c>
      <c r="I13" s="91">
        <v>0</v>
      </c>
      <c r="J13" s="91">
        <v>0.113</v>
      </c>
      <c r="K13" s="91">
        <v>0.45200000000000001</v>
      </c>
      <c r="L13" s="91">
        <v>17.827999999999999</v>
      </c>
      <c r="M13" s="92">
        <v>0</v>
      </c>
      <c r="N13" s="92">
        <v>0</v>
      </c>
      <c r="O13" s="92">
        <v>0</v>
      </c>
      <c r="P13" s="92">
        <v>51.1</v>
      </c>
      <c r="Q13" s="92">
        <v>4.5999999999999996</v>
      </c>
      <c r="R13" s="92">
        <v>282.64999999999998</v>
      </c>
    </row>
    <row r="14" spans="1:18">
      <c r="A14" s="86" t="str">
        <f t="shared" si="0"/>
        <v>J</v>
      </c>
      <c r="B14" s="89" t="s">
        <v>51</v>
      </c>
      <c r="C14" s="89" t="s">
        <v>37</v>
      </c>
      <c r="D14" s="90">
        <v>97.58</v>
      </c>
      <c r="E14" s="90">
        <v>99.12</v>
      </c>
      <c r="F14" s="90">
        <v>99.56</v>
      </c>
      <c r="G14" s="91">
        <v>0</v>
      </c>
      <c r="H14" s="91">
        <v>7.4999999999999997E-2</v>
      </c>
      <c r="I14" s="91">
        <v>0</v>
      </c>
      <c r="J14" s="91">
        <v>0.113</v>
      </c>
      <c r="K14" s="91">
        <v>0.52400000000000002</v>
      </c>
      <c r="L14" s="91">
        <v>17.795999999999999</v>
      </c>
      <c r="M14" s="92">
        <v>0</v>
      </c>
      <c r="N14" s="92">
        <v>1</v>
      </c>
      <c r="O14" s="92">
        <v>0</v>
      </c>
      <c r="P14" s="92">
        <v>51.1</v>
      </c>
      <c r="Q14" s="92">
        <v>5.6</v>
      </c>
      <c r="R14" s="92">
        <v>282.64999999999998</v>
      </c>
    </row>
    <row r="15" spans="1:18">
      <c r="A15" s="86" t="str">
        <f t="shared" si="0"/>
        <v>J</v>
      </c>
      <c r="B15" s="89" t="s">
        <v>52</v>
      </c>
      <c r="C15" s="89" t="s">
        <v>37</v>
      </c>
      <c r="D15" s="90">
        <v>97.99</v>
      </c>
      <c r="E15" s="90">
        <v>99.69</v>
      </c>
      <c r="F15" s="90">
        <v>99.21</v>
      </c>
      <c r="G15" s="91">
        <v>4.9520000000000002E-2</v>
      </c>
      <c r="H15" s="91">
        <v>0</v>
      </c>
      <c r="I15" s="91">
        <v>0</v>
      </c>
      <c r="J15" s="91">
        <v>0.16400000000000001</v>
      </c>
      <c r="K15" s="91">
        <v>0.49</v>
      </c>
      <c r="L15" s="91">
        <v>17.637</v>
      </c>
      <c r="M15" s="92">
        <v>24.45</v>
      </c>
      <c r="N15" s="92">
        <v>0</v>
      </c>
      <c r="O15" s="92">
        <v>0</v>
      </c>
      <c r="P15" s="92">
        <v>75.55</v>
      </c>
      <c r="Q15" s="92">
        <v>5.6</v>
      </c>
      <c r="R15" s="92">
        <v>282.64999999999998</v>
      </c>
    </row>
    <row r="16" spans="1:18">
      <c r="A16" s="86" t="str">
        <f t="shared" si="0"/>
        <v>A</v>
      </c>
      <c r="B16" s="89" t="s">
        <v>53</v>
      </c>
      <c r="C16" s="89" t="s">
        <v>37</v>
      </c>
      <c r="D16" s="90">
        <v>97.96</v>
      </c>
      <c r="E16" s="90">
        <v>99.98</v>
      </c>
      <c r="F16" s="90">
        <v>99.68</v>
      </c>
      <c r="G16" s="91">
        <v>0</v>
      </c>
      <c r="H16" s="91">
        <v>0</v>
      </c>
      <c r="I16" s="91">
        <v>0</v>
      </c>
      <c r="J16" s="91">
        <v>0.16400000000000001</v>
      </c>
      <c r="K16" s="91">
        <v>0.46500000000000002</v>
      </c>
      <c r="L16" s="91">
        <v>17.457999999999998</v>
      </c>
      <c r="M16" s="92">
        <v>0</v>
      </c>
      <c r="N16" s="92">
        <v>0</v>
      </c>
      <c r="O16" s="92">
        <v>0</v>
      </c>
      <c r="P16" s="92">
        <v>75.55</v>
      </c>
      <c r="Q16" s="92">
        <v>5.6</v>
      </c>
      <c r="R16" s="92">
        <v>282.64999999999998</v>
      </c>
    </row>
  </sheetData>
  <customSheetViews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93" t="s">
        <v>56</v>
      </c>
    </row>
    <row r="2" spans="1:2">
      <c r="A2" t="s">
        <v>54</v>
      </c>
    </row>
    <row r="3" spans="1:2">
      <c r="A3" t="s">
        <v>55</v>
      </c>
    </row>
    <row r="4" spans="1:2">
      <c r="A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2022-09-13T09:01:27Z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