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ABR\INF_ELABORADA\"/>
    </mc:Choice>
  </mc:AlternateContent>
  <xr:revisionPtr revIDLastSave="0" documentId="13_ncr:1_{C8113777-FF64-46FA-A76C-AC65678E593C}" xr6:coauthVersionLast="47" xr6:coauthVersionMax="47" xr10:uidLastSave="{00000000-0000-0000-0000-000000000000}"/>
  <bookViews>
    <workbookView xWindow="-19310" yWindow="-110" windowWidth="19420" windowHeight="1150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2" l="1"/>
  <c r="K21" i="82"/>
  <c r="K20" i="82"/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<sst xmlns="http://schemas.openxmlformats.org/spreadsheetml/2006/main" count="107" uniqueCount="62">
  <si>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</si>
  <si>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</si>
  <si>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</si>
  <si>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</si>
  <si>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</si>
  <si>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</si>
  <si>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</si>
  <si>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</si>
  <si>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</si>
  <si>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</si>
  <si>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</si>
  <si>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</si>
  <si>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</si>
  <si>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</si>
  <si>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</si>
  <si>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</si>
  <si>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</si>
  <si>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</si>
  <si>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</si>
  <si>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</si>
  <si>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</si>
  <si>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</si>
  <si>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</si>
  <si>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</si>
  <si>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</si>
  <si>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</si>
  <si>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</si>
  <si>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</si>
  <si>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</si>
  <si>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</si>
  <si>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</si>
  <si>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</si>
  <si>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</si>
  <si>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</si>
  <si>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</si>
  <si>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</si>
  <si>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</si>
  <si>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</si>
  <si>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</si>
  <si>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</si>
  <si>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</si>
  <si>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</si>
  <si>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</si>
  <si>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</si>
  <si>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</si>
  <si>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</si>
  <si>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</si>
  <si>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</si>
  <si>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</si>
  <si>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</si>
  <si>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Capacidad dinámica de línea (DLR)</t>
  </si>
  <si>
    <t>Compensadores estáticos (MVAr)</t>
  </si>
  <si>
    <t>Enero 2025</t>
  </si>
  <si>
    <t>Febrero 2025</t>
  </si>
  <si>
    <t>Marzo 2025</t>
  </si>
  <si>
    <t>Abril 2025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</si>
  <si>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ut="05/12/2025 09:51:56" si="2.000000016cb73b6f429008b86cbf8d55d31fef18a923d124f1ec81c9f4ed413b85eecec2aa4ef0c6399c9c3242dacbc4bf2342f06164cb894b386431aa1bb6e5bac32c88bf189da240e4e4c44184a3e743598bc5111db9b2bd783008fbc357fac50460bf9db0d0bd29cf3ec26f4c744ea37446cf36d4586c978df75c30d823b1b51c1177db97d91ebde8a991ce686577617fffedf20df51bc0be54ded55b7634186a.p.3082.0.1.Europe/Madrid.upriv*_1*_pidn2*_5*_session*-lat*_1.000000015de64f7562f403eeecf4ccd74ae452cdb5ee3e72f70c1dcd67c2e3f5d676ecfb8de9825b6635e38e4e6feefe5f61928e60282d30.00000001036c60df437a3579aba168af386296edb5ee3e722a78ebb9f704dc04723046bed87f99f0f9543e9bf4369272a0e2e557752f3fcf.0.1.1.BDEbi.D066E1C611E6257C10D00080EF253B44.0-3082.1.1_-0.1.0_-3082.1.1_5.5.0.*0.00000001def8f2c1a2e1c8cf737dae871a1b9f6dc911585a4ceaa931712487197078bbfe6fd1fa03.0.23.11*.2*.0400*.31152J.e.00000001c97a03e7de778b6ffe9684099f6b7ee1c911585a5ecf6a5accbf66aff0f69b73055f4200.0.10*.131*.122*.122.0.0" msgID="AFFF0BD611F02F16189A0080EFA54432"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nrr="1505" nrc="1815"&gt;&lt;pg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</si>
  <si>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ut="05/12/2025 09:52:40" si="2.000000016cb73b6f429008b86cbf8d55d31fef18a923d124f1ec81c9f4ed413b85eecec2aa4ef0c6399c9c3242dacbc4bf2342f06164cb894b386431aa1bb6e5bac32c88bf189da240e4e4c44184a3e743598bc5111db9b2bd783008fbc357fac50460bf9db0d0bd29cf3ec26f4c744ea37446cf36d4586c978df75c30d823b1b51c1177db97d91ebde8a991ce686577617fffedf20df51bc0be54ded55b7634186a.p.3082.0.1.Europe/Madrid.upriv*_1*_pidn2*_5*_session*-lat*_1.000000015de64f7562f403eeecf4ccd74ae452cdb5ee3e72f70c1dcd67c2e3f5d676ecfb8de9825b6635e38e4e6feefe5f61928e60282d30.00000001036c60df437a3579aba168af386296edb5ee3e722a78ebb9f704dc04723046bed87f99f0f9543e9bf4369272a0e2e557752f3fcf.0.1.1.BDEbi.D066E1C611E6257C10D00080EF253B44.0-3082.1.1_-0.1.0_-3082.1.1_5.5.0.*0.00000001def8f2c1a2e1c8cf737dae871a1b9f6dc911585a4ceaa931712487197078bbfe6fd1fa03.0.23.11*.2*.0400*.31152J.e.00000001c97a03e7de778b6ffe9684099f6b7ee1c911585a5ecf6a5accbf66aff0f69b73055f4200.0.10*.131*.122*.122.0.0" msgID="D4A224F111F02F16189A0080EF55A330"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nrr="4506" nrc="1230"&gt;&lt;pg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</si>
  <si>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ut="05/12/2025 09:52:46" si="2.000000016cb73b6f429008b86cbf8d55d31fef18a923d124f1ec81c9f4ed413b85eecec2aa4ef0c6399c9c3242dacbc4bf2342f06164cb894b386431aa1bb6e5bac32c88bf189da240e4e4c44184a3e743598bc5111db9b2bd783008fbc357fac50460bf9db0d0bd29cf3ec26f4c744ea37446cf36d4586c978df75c30d823b1b51c1177db97d91ebde8a991ce686577617fffedf20df51bc0be54ded55b7634186a.p.3082.0.1.Europe/Madrid.upriv*_1*_pidn2*_5*_session*-lat*_1.000000015de64f7562f403eeecf4ccd74ae452cdb5ee3e72f70c1dcd67c2e3f5d676ecfb8de9825b6635e38e4e6feefe5f61928e60282d30.00000001036c60df437a3579aba168af386296edb5ee3e722a78ebb9f704dc04723046bed87f99f0f9543e9bf4369272a0e2e557752f3fcf.0.1.1.BDEbi.D066E1C611E6257C10D00080EF253B44.0-3082.1.1_-0.1.0_-3082.1.1_5.5.0.*0.00000001def8f2c1a2e1c8cf737dae871a1b9f6dc911585a4ceaa931712487197078bbfe6fd1fa03.0.23.11*.2*.0400*.31152J.e.00000001c97a03e7de778b6ffe9684099f6b7ee1c911585a5ecf6a5accbf66aff0f69b73055f4200.0.10*.131*.122*.122.0.0" msgID="D4A2B88F11F02F16189A0080EF458330"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nrr="4560" nrc="1240"&gt;&lt;pg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</si>
  <si>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ut="05/12/2025 09:53:18" si="2.000000016cb73b6f429008b86cbf8d55d31fef18a923d124f1ec81c9f4ed413b85eecec2aa4ef0c6399c9c3242dacbc4bf2342f06164cb894b386431aa1bb6e5bac32c88bf189da240e4e4c44184a3e743598bc5111db9b2bd783008fbc357fac50460bf9db0d0bd29cf3ec26f4c744ea37446cf36d4586c978df75c30d823b1b51c1177db97d91ebde8a991ce686577617fffedf20df51bc0be54ded55b7634186a.p.3082.0.1.Europe/Madrid.upriv*_1*_pidn2*_5*_session*-lat*_1.000000015de64f7562f403eeecf4ccd74ae452cdb5ee3e72f70c1dcd67c2e3f5d676ecfb8de9825b6635e38e4e6feefe5f61928e60282d30.00000001036c60df437a3579aba168af386296edb5ee3e722a78ebb9f704dc04723046bed87f99f0f9543e9bf4369272a0e2e557752f3fcf.0.1.1.BDEbi.D066E1C611E6257C10D00080EF253B44.0-3082.1.1_-0.1.0_-3082.1.1_5.5.0.*0.00000001def8f2c1a2e1c8cf737dae871a1b9f6dc911585a4ceaa931712487197078bbfe6fd1fa03.0.23.11*.2*.0400*.31152J.e.00000001c97a03e7de778b6ffe9684099f6b7ee1c911585a5ecf6a5accbf66aff0f69b73055f4200.0.10*.131*.122*.122.0.0" msgID="E557E97411F02F16189A0080EF356431"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nrr="128" nrc="234"&gt;&lt;pg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</si>
  <si>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d4322314591f4bfa9cbe090d63ca9913</t>
  </si>
  <si>
    <t>&lt;mi app="e" ver="22"&gt;&lt;rptloc guid="8f9089ddbffe413189dda36a9c4c9767" rank="0" ds="1"&gt;&lt;ri hasPG="0" name="Serie calidad RdT anual nacional" id="BA29292F49BC503A8E4847B416F6F195" path="Objetos públicos\Informes\Informes macros\Consejo\Serie calidad RdT anual nacional" cf="0" prompt="1" ve="0" vm="0" flashpth="C:\Users\FUEPERRO\AppData\Local\Temp\" fimagepth="C:\Users\FUEPERRO\AppData\Local\Temp\"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ut="05/12/2025 09:53:44" si="2.000000016cb73b6f429008b86cbf8d55d31fef18a923d124f1ec81c9f4ed413b85eecec2aa4ef0c6399c9c3242dacbc4bf2342f06164cb894b386431aa1bb6e5bac32c88bf189da240e4e4c44184a3e743598bc5111db9b2bd783008fbc357fac50460bf9db0d0bd29cf3ec26f4c744ea37446cf36d4586c978df75c30d823b1b51c1177db97d91ebde8a991ce686577617fffedf20df51bc0be54ded55b7634186a.p.3082.0.1.Europe/Madrid.upriv*_1*_pidn2*_5*_session*-lat*_1.000000015de64f7562f403eeecf4ccd74ae452cdb5ee3e72f70c1dcd67c2e3f5d676ecfb8de9825b6635e38e4e6feefe5f61928e60282d30.00000001036c60df437a3579aba168af386296edb5ee3e722a78ebb9f704dc04723046bed87f99f0f9543e9bf4369272a0e2e557752f3fcf.0.1.1.BDEbi.D066E1C611E6257C10D00080EF253B44.0-3082.1.1_-0.1.0_-3082.1.1_5.5.0.*0.00000001def8f2c1a2e1c8cf737dae871a1b9f6dc911585a4ceaa931712487197078bbfe6fd1fa03.0.23.11*.2*.0400*.31152J.e.00000001c97a03e7de778b6ffe9684099f6b7ee1c911585a5ecf6a5accbf66aff0f69b73055f4200.0.10*.131*.122*.122.0.0" msgID="F7B3EDA211F02F16189A0080EFB56432"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06_CONSEJO" ece="A1" enr="MSTR.Serie_calidad_RdT_anual_nacional" ptn="" qtn="" rows="15" cols="13" /&gt;&lt;esdo ews="" ece="" ptn="" /&gt;&lt;/excel&gt;&lt;pgs&gt;&lt;pg rows="13" cols="11" nrr="91" nrc="77"&gt;&lt;pg /&gt;&lt;bls&gt;&lt;bl sr="1" sc="1" rfetch="13" cfetch="11" posid="1" darows="0" dacols="1"&gt;&lt;excel&gt;&lt;epo ews="Data 06_CONSEJO" ece="A1" enr="MSTR.Serie_calidad_RdT_anual_nacional" ptn="" qtn="" rows="15" cols="13" /&gt;&lt;esdo ews="" ece="" ptn="" /&gt;&lt;/excel&gt;&lt;gridRng&gt;&lt;sect id="TITLE_AREA" rngprop="1:1:2:2" /&gt;&lt;sect id="ROWHEADERS_AREA" rngprop="3:1:13:2" /&gt;&lt;sect id="COLUMNHEADERS_AREA" rngprop="1:3:2:11" /&gt;&lt;sect id="DATA_AREA" rngprop="3:3:13:11"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</si>
</sst>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"/>
    <numFmt numFmtId="179" formatCode="#,##0.00000;\(#,##0.00000\)"/>
    <numFmt numFmtId="180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4" fontId="32" fillId="6" borderId="6">
      <alignment horizontal="right" vertical="center"/>
    </xf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9" fontId="32" fillId="6" borderId="6">
      <alignment horizontal="right" vertical="center"/>
    </xf>
    <xf numFmtId="178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0" fontId="33" fillId="7" borderId="6" xfId="21" quotePrefix="1" applyAlignment="1">
      <alignment horizontal="center"/>
    </xf>
    <xf numFmtId="175" fontId="32" fillId="6" borderId="6" xfId="26">
      <alignment horizontal="right" vertical="center"/>
    </xf>
    <xf numFmtId="177" fontId="32" fillId="6" borderId="6" xfId="28">
      <alignment horizontal="right" vertical="center"/>
    </xf>
    <xf numFmtId="176" fontId="32" fillId="6" borderId="6" xfId="27">
      <alignment horizontal="right" vertic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97.1</c:v>
                </c:pt>
                <c:pt idx="1">
                  <c:v>97.22</c:v>
                </c:pt>
                <c:pt idx="2">
                  <c:v>97.64</c:v>
                </c:pt>
                <c:pt idx="3">
                  <c:v>98.4</c:v>
                </c:pt>
                <c:pt idx="4">
                  <c:v>98.74</c:v>
                </c:pt>
                <c:pt idx="5">
                  <c:v>98.48</c:v>
                </c:pt>
                <c:pt idx="6">
                  <c:v>97.76</c:v>
                </c:pt>
                <c:pt idx="7">
                  <c:v>97.36</c:v>
                </c:pt>
                <c:pt idx="8">
                  <c:v>98.53</c:v>
                </c:pt>
                <c:pt idx="9">
                  <c:v>99.28</c:v>
                </c:pt>
                <c:pt idx="10">
                  <c:v>98.83</c:v>
                </c:pt>
                <c:pt idx="11">
                  <c:v>98.74</c:v>
                </c:pt>
                <c:pt idx="12">
                  <c:v>98.62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96.64</c:v>
                </c:pt>
                <c:pt idx="1">
                  <c:v>96.44</c:v>
                </c:pt>
                <c:pt idx="2">
                  <c:v>97.99</c:v>
                </c:pt>
                <c:pt idx="3">
                  <c:v>99.86</c:v>
                </c:pt>
                <c:pt idx="4">
                  <c:v>99.96</c:v>
                </c:pt>
                <c:pt idx="5">
                  <c:v>99.47</c:v>
                </c:pt>
                <c:pt idx="6">
                  <c:v>98.82</c:v>
                </c:pt>
                <c:pt idx="7">
                  <c:v>98.25</c:v>
                </c:pt>
                <c:pt idx="8">
                  <c:v>99.09</c:v>
                </c:pt>
                <c:pt idx="9">
                  <c:v>99.25</c:v>
                </c:pt>
                <c:pt idx="10">
                  <c:v>98.31</c:v>
                </c:pt>
                <c:pt idx="11">
                  <c:v>98.41</c:v>
                </c:pt>
                <c:pt idx="12">
                  <c:v>98.83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8.691870124297205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99.43</c:v>
                </c:pt>
                <c:pt idx="1">
                  <c:v>98.79</c:v>
                </c:pt>
                <c:pt idx="2">
                  <c:v>99.25</c:v>
                </c:pt>
                <c:pt idx="3">
                  <c:v>99.22</c:v>
                </c:pt>
                <c:pt idx="4">
                  <c:v>98.98</c:v>
                </c:pt>
                <c:pt idx="5">
                  <c:v>98.17</c:v>
                </c:pt>
                <c:pt idx="6">
                  <c:v>98.39</c:v>
                </c:pt>
                <c:pt idx="7">
                  <c:v>96.82</c:v>
                </c:pt>
                <c:pt idx="8">
                  <c:v>98.07</c:v>
                </c:pt>
                <c:pt idx="9">
                  <c:v>97.91</c:v>
                </c:pt>
                <c:pt idx="10">
                  <c:v>97.97</c:v>
                </c:pt>
                <c:pt idx="11">
                  <c:v>98.18</c:v>
                </c:pt>
                <c:pt idx="12">
                  <c:v>98.77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537773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I30" sqref="I30"/>
    </sheetView>
  </sheetViews>
  <sheetFormatPr baseColWidth="10" defaultColWidth="11.42578125" defaultRowHeight="12.75"/>
  <cols>
    <col min="1" max="1" width="0.28515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Abril 2025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F141" sqref="F141"/>
    </sheetView>
  </sheetViews>
  <sheetFormatPr baseColWidth="10" defaultColWidth="11.42578125" defaultRowHeight="12.75"/>
  <cols>
    <col min="1" max="1" width="0.28515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5.5703125" style="13" customWidth="1"/>
    <col min="6" max="6" width="10.7109375" style="13" customWidth="1"/>
    <col min="7" max="7" width="6.28515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Abril 2025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22217.627999999997</v>
      </c>
      <c r="G9" s="35"/>
      <c r="H9" s="35">
        <f>SUM(H10:H12)</f>
        <v>19710.397210000003</v>
      </c>
      <c r="I9" s="35">
        <f>SUM(I10:I12)</f>
        <v>2015.982</v>
      </c>
      <c r="J9" s="35">
        <f>SUM(J10:J12)</f>
        <v>1762.6620000000003</v>
      </c>
      <c r="K9" s="35">
        <f>SUM(F9,H9:J9)</f>
        <v>45706.669209999993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22100.637999999999</v>
      </c>
      <c r="G10" s="37"/>
      <c r="H10" s="37">
        <v>18875.816040000002</v>
      </c>
      <c r="I10" s="37">
        <v>1141.6380000000001</v>
      </c>
      <c r="J10" s="37">
        <v>1379.9580000000001</v>
      </c>
      <c r="K10" s="37">
        <f>SUM(F10,H10:J10)</f>
        <v>43498.050039999995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598.58117000000004</v>
      </c>
      <c r="I12" s="49">
        <v>238.45599999999996</v>
      </c>
      <c r="J12" s="49">
        <v>338.10100000000006</v>
      </c>
      <c r="K12" s="49">
        <f>SUM(F12,H12:J12)</f>
        <v>1263.27817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1790</v>
      </c>
      <c r="G13" s="39"/>
      <c r="H13" s="39">
        <v>3442</v>
      </c>
      <c r="I13" s="39">
        <v>721</v>
      </c>
      <c r="J13" s="39">
        <v>721</v>
      </c>
      <c r="K13" s="39">
        <f>SUM(F13:J13)</f>
        <v>6674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97216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41</v>
      </c>
      <c r="K15" s="49">
        <f>SUM(F15,H15:J15)</f>
        <v>246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11750</v>
      </c>
      <c r="G16" s="35"/>
      <c r="H16" s="35">
        <v>3722</v>
      </c>
      <c r="I16" s="35">
        <v>496</v>
      </c>
      <c r="J16" s="35">
        <v>36</v>
      </c>
      <c r="K16" s="35">
        <f>SUM(F16:J16)</f>
        <v>16004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80</v>
      </c>
      <c r="G17" s="49"/>
      <c r="H17" s="49">
        <v>55</v>
      </c>
      <c r="I17" s="49">
        <v>28</v>
      </c>
      <c r="J17" s="49">
        <v>5</v>
      </c>
      <c r="K17" s="49">
        <f>SUM(F17:J17)</f>
        <v>168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8" t="s">
        <v>50</v>
      </c>
      <c r="F20" s="39">
        <v>2</v>
      </c>
      <c r="G20" s="39"/>
      <c r="H20" s="39">
        <v>10</v>
      </c>
      <c r="I20" s="39">
        <v>4</v>
      </c>
      <c r="J20" s="39">
        <v>2</v>
      </c>
      <c r="K20" s="39">
        <f>SUM(F20:J20)</f>
        <v>18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34" t="s">
        <v>51</v>
      </c>
      <c r="F21" s="35">
        <v>0</v>
      </c>
      <c r="G21" s="35"/>
      <c r="H21" s="35">
        <v>300</v>
      </c>
      <c r="I21" s="35">
        <v>0</v>
      </c>
      <c r="J21" s="35">
        <v>0</v>
      </c>
      <c r="K21" s="35">
        <f t="shared" ref="K21:K22" si="0">SUM(F21:J21)</f>
        <v>300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48" t="s">
        <v>19</v>
      </c>
      <c r="F22" s="49">
        <v>0</v>
      </c>
      <c r="G22" s="49"/>
      <c r="H22" s="49">
        <v>2</v>
      </c>
      <c r="I22" s="49">
        <v>0</v>
      </c>
      <c r="J22" s="49">
        <v>0</v>
      </c>
      <c r="K22" s="49">
        <f t="shared" si="0"/>
        <v>2</v>
      </c>
      <c r="L22" s="28"/>
      <c r="M22" s="28"/>
      <c r="N22" s="28"/>
      <c r="O22" s="28"/>
      <c r="P22" s="28"/>
      <c r="Q22" s="28"/>
    </row>
    <row r="23" spans="1:17" ht="15" customHeight="1">
      <c r="E23" s="89" t="s">
        <v>13</v>
      </c>
      <c r="F23" s="89"/>
      <c r="G23" s="89"/>
      <c r="H23" s="89"/>
      <c r="I23" s="89"/>
      <c r="J23" s="89"/>
      <c r="K23" s="89"/>
    </row>
    <row r="24" spans="1:17" ht="12" customHeight="1">
      <c r="C24" s="13"/>
      <c r="E24" s="91" t="s">
        <v>30</v>
      </c>
      <c r="F24" s="91"/>
      <c r="G24" s="91"/>
      <c r="H24" s="91"/>
      <c r="I24" s="91"/>
      <c r="J24" s="91"/>
      <c r="K24" s="91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  <c r="F26" s="11"/>
      <c r="G26" s="30"/>
      <c r="H26" s="30"/>
      <c r="I26" s="30"/>
      <c r="J26" s="30"/>
      <c r="K26" s="30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6" sqref="H16"/>
    </sheetView>
  </sheetViews>
  <sheetFormatPr baseColWidth="10" defaultColWidth="11.42578125" defaultRowHeight="12.75"/>
  <cols>
    <col min="1" max="1" width="0.28515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Abril 2025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C24" sqref="C24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Abril 2025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Abril 2025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</v>
      </c>
      <c r="E9" s="51">
        <f>'Data 1'!P16</f>
        <v>105.64</v>
      </c>
      <c r="F9" s="46"/>
    </row>
    <row r="10" spans="2:6" ht="12.75" customHeight="1">
      <c r="B10" s="62"/>
      <c r="C10" s="52" t="s">
        <v>17</v>
      </c>
      <c r="D10" s="53">
        <f>'Data 1'!G16</f>
        <v>0</v>
      </c>
      <c r="E10" s="53">
        <f>'Data 1'!J16</f>
        <v>0.23100000000000001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14.15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1.3879999999999999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5.48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0.33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D25" sqref="D25"/>
    </sheetView>
  </sheetViews>
  <sheetFormatPr baseColWidth="10" defaultColWidth="2.71093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71093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A</v>
      </c>
      <c r="B4" s="83" t="s">
        <v>41</v>
      </c>
      <c r="C4" s="83" t="s">
        <v>37</v>
      </c>
      <c r="D4" s="85">
        <v>97.1</v>
      </c>
      <c r="E4" s="85">
        <v>96.64</v>
      </c>
      <c r="F4" s="85">
        <v>99.43</v>
      </c>
      <c r="G4" s="86">
        <v>0</v>
      </c>
      <c r="H4" s="86">
        <v>0</v>
      </c>
      <c r="I4" s="86">
        <v>0</v>
      </c>
      <c r="J4" s="86">
        <v>6.0000000000000001E-3</v>
      </c>
      <c r="K4" s="86">
        <v>0</v>
      </c>
      <c r="L4" s="86">
        <v>8.7999999999999995E-2</v>
      </c>
      <c r="M4" s="87">
        <v>0</v>
      </c>
      <c r="N4" s="87">
        <v>0</v>
      </c>
      <c r="O4" s="87">
        <v>0</v>
      </c>
      <c r="P4" s="87">
        <v>2.5299999999999998</v>
      </c>
      <c r="Q4" s="87">
        <v>0</v>
      </c>
      <c r="R4" s="87">
        <v>1.46</v>
      </c>
    </row>
    <row r="5" spans="1:18">
      <c r="A5" s="79" t="str">
        <f t="shared" ref="A5:A16" si="0">MID(B5,1,1)</f>
        <v>M</v>
      </c>
      <c r="B5" s="83" t="s">
        <v>42</v>
      </c>
      <c r="C5" s="83" t="s">
        <v>37</v>
      </c>
      <c r="D5" s="85">
        <v>97.22</v>
      </c>
      <c r="E5" s="85">
        <v>96.44</v>
      </c>
      <c r="F5" s="85">
        <v>98.79</v>
      </c>
      <c r="G5" s="86">
        <v>1.34E-3</v>
      </c>
      <c r="H5" s="86">
        <v>2.5000000000000001E-2</v>
      </c>
      <c r="I5" s="86">
        <v>0</v>
      </c>
      <c r="J5" s="86">
        <v>7.0000000000000001E-3</v>
      </c>
      <c r="K5" s="86">
        <v>2.7E-2</v>
      </c>
      <c r="L5" s="86">
        <v>8.8999999999999996E-2</v>
      </c>
      <c r="M5" s="87">
        <v>0.55000000000000004</v>
      </c>
      <c r="N5" s="87">
        <v>0.27</v>
      </c>
      <c r="O5" s="87">
        <v>0</v>
      </c>
      <c r="P5" s="87">
        <v>3.08</v>
      </c>
      <c r="Q5" s="87">
        <v>0.27</v>
      </c>
      <c r="R5" s="87">
        <v>1.46</v>
      </c>
    </row>
    <row r="6" spans="1:18">
      <c r="A6" s="79" t="str">
        <f t="shared" si="0"/>
        <v>J</v>
      </c>
      <c r="B6" s="83" t="s">
        <v>43</v>
      </c>
      <c r="C6" s="83" t="s">
        <v>37</v>
      </c>
      <c r="D6" s="85">
        <v>97.64</v>
      </c>
      <c r="E6" s="85">
        <v>97.99</v>
      </c>
      <c r="F6" s="85">
        <v>99.25</v>
      </c>
      <c r="G6" s="86">
        <v>1.11E-2</v>
      </c>
      <c r="H6" s="86">
        <v>0</v>
      </c>
      <c r="I6" s="86">
        <v>0</v>
      </c>
      <c r="J6" s="86">
        <v>1.7999999999999999E-2</v>
      </c>
      <c r="K6" s="86">
        <v>2.5999999999999999E-2</v>
      </c>
      <c r="L6" s="86">
        <v>8.8999999999999996E-2</v>
      </c>
      <c r="M6" s="87">
        <v>4.72</v>
      </c>
      <c r="N6" s="87">
        <v>0</v>
      </c>
      <c r="O6" s="87">
        <v>0</v>
      </c>
      <c r="P6" s="87">
        <v>7.8</v>
      </c>
      <c r="Q6" s="87">
        <v>0.27</v>
      </c>
      <c r="R6" s="87">
        <v>1.46</v>
      </c>
    </row>
    <row r="7" spans="1:18">
      <c r="A7" s="79" t="str">
        <f t="shared" si="0"/>
        <v>J</v>
      </c>
      <c r="B7" s="83" t="s">
        <v>44</v>
      </c>
      <c r="C7" s="83" t="s">
        <v>37</v>
      </c>
      <c r="D7" s="85">
        <v>98.4</v>
      </c>
      <c r="E7" s="85">
        <v>99.86</v>
      </c>
      <c r="F7" s="85">
        <v>99.22</v>
      </c>
      <c r="G7" s="86">
        <v>0</v>
      </c>
      <c r="H7" s="86">
        <v>0</v>
      </c>
      <c r="I7" s="86">
        <v>0</v>
      </c>
      <c r="J7" s="86">
        <v>1.7999999999999999E-2</v>
      </c>
      <c r="K7" s="86">
        <v>2.4E-2</v>
      </c>
      <c r="L7" s="86">
        <v>8.7999999999999995E-2</v>
      </c>
      <c r="M7" s="87">
        <v>0</v>
      </c>
      <c r="N7" s="87">
        <v>0</v>
      </c>
      <c r="O7" s="87">
        <v>0</v>
      </c>
      <c r="P7" s="87">
        <v>7.8</v>
      </c>
      <c r="Q7" s="87">
        <v>0.27</v>
      </c>
      <c r="R7" s="87">
        <v>1.46</v>
      </c>
    </row>
    <row r="8" spans="1:18">
      <c r="A8" s="79" t="str">
        <f t="shared" si="0"/>
        <v>A</v>
      </c>
      <c r="B8" s="83" t="s">
        <v>45</v>
      </c>
      <c r="C8" s="83" t="s">
        <v>37</v>
      </c>
      <c r="D8" s="85">
        <v>98.74</v>
      </c>
      <c r="E8" s="85">
        <v>99.96</v>
      </c>
      <c r="F8" s="85">
        <v>98.98</v>
      </c>
      <c r="G8" s="86">
        <v>1.39E-3</v>
      </c>
      <c r="H8" s="86">
        <v>0</v>
      </c>
      <c r="I8" s="86">
        <v>0</v>
      </c>
      <c r="J8" s="86">
        <v>1.9E-2</v>
      </c>
      <c r="K8" s="86">
        <v>2.3E-2</v>
      </c>
      <c r="L8" s="86">
        <v>8.6999999999999994E-2</v>
      </c>
      <c r="M8" s="87">
        <v>0.65</v>
      </c>
      <c r="N8" s="87">
        <v>0</v>
      </c>
      <c r="O8" s="87">
        <v>0</v>
      </c>
      <c r="P8" s="87">
        <v>8.4499999999999993</v>
      </c>
      <c r="Q8" s="87">
        <v>0.27</v>
      </c>
      <c r="R8" s="87">
        <v>1.46</v>
      </c>
    </row>
    <row r="9" spans="1:18">
      <c r="A9" s="79" t="str">
        <f t="shared" si="0"/>
        <v>S</v>
      </c>
      <c r="B9" s="83" t="s">
        <v>46</v>
      </c>
      <c r="C9" s="83" t="s">
        <v>37</v>
      </c>
      <c r="D9" s="85">
        <v>98.48</v>
      </c>
      <c r="E9" s="85">
        <v>99.47</v>
      </c>
      <c r="F9" s="85">
        <v>98.17</v>
      </c>
      <c r="G9" s="86">
        <v>7.2000000000000005E-4</v>
      </c>
      <c r="H9" s="86">
        <v>0</v>
      </c>
      <c r="I9" s="86">
        <v>0</v>
      </c>
      <c r="J9" s="86">
        <v>0.02</v>
      </c>
      <c r="K9" s="86">
        <v>2.3E-2</v>
      </c>
      <c r="L9" s="86">
        <v>8.6999999999999994E-2</v>
      </c>
      <c r="M9" s="87">
        <v>0.31</v>
      </c>
      <c r="N9" s="87">
        <v>0</v>
      </c>
      <c r="O9" s="87">
        <v>0</v>
      </c>
      <c r="P9" s="87">
        <v>8.76</v>
      </c>
      <c r="Q9" s="87">
        <v>0.27</v>
      </c>
      <c r="R9" s="87">
        <v>1.46</v>
      </c>
    </row>
    <row r="10" spans="1:18">
      <c r="A10" s="79" t="str">
        <f t="shared" si="0"/>
        <v>O</v>
      </c>
      <c r="B10" s="83" t="s">
        <v>47</v>
      </c>
      <c r="C10" s="83" t="s">
        <v>37</v>
      </c>
      <c r="D10" s="85">
        <v>97.76</v>
      </c>
      <c r="E10" s="85">
        <v>98.82</v>
      </c>
      <c r="F10" s="85">
        <v>98.39</v>
      </c>
      <c r="G10" s="86">
        <v>2.409E-2</v>
      </c>
      <c r="H10" s="86">
        <v>0</v>
      </c>
      <c r="I10" s="86">
        <v>3.6999999999999998E-2</v>
      </c>
      <c r="J10" s="86">
        <v>4.2999999999999997E-2</v>
      </c>
      <c r="K10" s="86">
        <v>2.3E-2</v>
      </c>
      <c r="L10" s="86">
        <v>0.125</v>
      </c>
      <c r="M10" s="87">
        <v>10.26</v>
      </c>
      <c r="N10" s="87">
        <v>0</v>
      </c>
      <c r="O10" s="87">
        <v>0.64</v>
      </c>
      <c r="P10" s="87">
        <v>19.02</v>
      </c>
      <c r="Q10" s="87">
        <v>0.27</v>
      </c>
      <c r="R10" s="87">
        <v>2.1</v>
      </c>
    </row>
    <row r="11" spans="1:18">
      <c r="A11" s="79" t="str">
        <f t="shared" si="0"/>
        <v>N</v>
      </c>
      <c r="B11" s="83" t="s">
        <v>48</v>
      </c>
      <c r="C11" s="83" t="s">
        <v>37</v>
      </c>
      <c r="D11" s="85">
        <v>97.36</v>
      </c>
      <c r="E11" s="85">
        <v>98.25</v>
      </c>
      <c r="F11" s="85">
        <v>96.82</v>
      </c>
      <c r="G11" s="86">
        <v>8.0999999999999996E-3</v>
      </c>
      <c r="H11" s="86">
        <v>0</v>
      </c>
      <c r="I11" s="86">
        <v>0</v>
      </c>
      <c r="J11" s="86">
        <v>5.0999999999999997E-2</v>
      </c>
      <c r="K11" s="86">
        <v>2.3E-2</v>
      </c>
      <c r="L11" s="86">
        <v>0.124</v>
      </c>
      <c r="M11" s="87">
        <v>3.51</v>
      </c>
      <c r="N11" s="87">
        <v>0</v>
      </c>
      <c r="O11" s="87">
        <v>0</v>
      </c>
      <c r="P11" s="87">
        <v>22.53</v>
      </c>
      <c r="Q11" s="87">
        <v>0.27</v>
      </c>
      <c r="R11" s="87">
        <v>2.1</v>
      </c>
    </row>
    <row r="12" spans="1:18">
      <c r="A12" s="79" t="str">
        <f t="shared" si="0"/>
        <v>D</v>
      </c>
      <c r="B12" s="83" t="s">
        <v>49</v>
      </c>
      <c r="C12" s="83" t="s">
        <v>37</v>
      </c>
      <c r="D12" s="85">
        <v>98.53</v>
      </c>
      <c r="E12" s="85">
        <v>99.09</v>
      </c>
      <c r="F12" s="85">
        <v>98.07</v>
      </c>
      <c r="G12" s="86">
        <v>1.523E-2</v>
      </c>
      <c r="H12" s="86">
        <v>0</v>
      </c>
      <c r="I12" s="86">
        <v>0</v>
      </c>
      <c r="J12" s="86">
        <v>6.7000000000000004E-2</v>
      </c>
      <c r="K12" s="86">
        <v>2.3E-2</v>
      </c>
      <c r="L12" s="86">
        <v>0.124</v>
      </c>
      <c r="M12" s="87">
        <v>6.96</v>
      </c>
      <c r="N12" s="87">
        <v>0</v>
      </c>
      <c r="O12" s="87">
        <v>0</v>
      </c>
      <c r="P12" s="87">
        <v>29.49</v>
      </c>
      <c r="Q12" s="87">
        <v>0.27</v>
      </c>
      <c r="R12" s="87">
        <v>2.1</v>
      </c>
    </row>
    <row r="13" spans="1:18">
      <c r="A13" s="79" t="str">
        <f t="shared" si="0"/>
        <v>E</v>
      </c>
      <c r="B13" s="83" t="s">
        <v>52</v>
      </c>
      <c r="C13" s="83" t="s">
        <v>37</v>
      </c>
      <c r="D13" s="85">
        <v>99.28</v>
      </c>
      <c r="E13" s="85">
        <v>99.25</v>
      </c>
      <c r="F13" s="85">
        <v>97.91</v>
      </c>
      <c r="G13" s="86">
        <v>6.5259999999999999E-2</v>
      </c>
      <c r="H13" s="86">
        <v>1.377</v>
      </c>
      <c r="I13" s="86">
        <v>0</v>
      </c>
      <c r="J13" s="86">
        <v>6.5000000000000002E-2</v>
      </c>
      <c r="K13" s="86">
        <v>1.377</v>
      </c>
      <c r="L13" s="86">
        <v>0</v>
      </c>
      <c r="M13" s="87">
        <v>31.69</v>
      </c>
      <c r="N13" s="87">
        <v>14.15</v>
      </c>
      <c r="O13" s="87">
        <v>0</v>
      </c>
      <c r="P13" s="87">
        <v>31.69</v>
      </c>
      <c r="Q13" s="87">
        <v>14.15</v>
      </c>
      <c r="R13" s="87">
        <v>0</v>
      </c>
    </row>
    <row r="14" spans="1:18">
      <c r="A14" s="79" t="str">
        <f t="shared" si="0"/>
        <v>F</v>
      </c>
      <c r="B14" s="83" t="s">
        <v>53</v>
      </c>
      <c r="C14" s="83" t="s">
        <v>37</v>
      </c>
      <c r="D14" s="85">
        <v>98.83</v>
      </c>
      <c r="E14" s="85">
        <v>98.31</v>
      </c>
      <c r="F14" s="85">
        <v>97.97</v>
      </c>
      <c r="G14" s="86">
        <v>0.15589</v>
      </c>
      <c r="H14" s="86">
        <v>0</v>
      </c>
      <c r="I14" s="86">
        <v>0.32600000000000001</v>
      </c>
      <c r="J14" s="86">
        <v>0.22</v>
      </c>
      <c r="K14" s="86">
        <v>1.3680000000000001</v>
      </c>
      <c r="L14" s="86">
        <v>0.32500000000000001</v>
      </c>
      <c r="M14" s="87">
        <v>73.95</v>
      </c>
      <c r="N14" s="87">
        <v>0</v>
      </c>
      <c r="O14" s="87">
        <v>5.48</v>
      </c>
      <c r="P14" s="87">
        <v>105.64</v>
      </c>
      <c r="Q14" s="87">
        <v>14.15</v>
      </c>
      <c r="R14" s="87">
        <v>5.48</v>
      </c>
    </row>
    <row r="15" spans="1:18">
      <c r="A15" s="79" t="str">
        <f t="shared" si="0"/>
        <v>M</v>
      </c>
      <c r="B15" s="83" t="s">
        <v>54</v>
      </c>
      <c r="C15" s="83" t="s">
        <v>37</v>
      </c>
      <c r="D15" s="85">
        <v>98.74</v>
      </c>
      <c r="E15" s="85">
        <v>98.41</v>
      </c>
      <c r="F15" s="85">
        <v>98.18</v>
      </c>
      <c r="G15" s="86">
        <v>0</v>
      </c>
      <c r="H15" s="86">
        <v>0</v>
      </c>
      <c r="I15" s="86">
        <v>0</v>
      </c>
      <c r="J15" s="86">
        <v>0.223</v>
      </c>
      <c r="K15" s="86">
        <v>1.3759999999999999</v>
      </c>
      <c r="L15" s="86">
        <v>0.32700000000000001</v>
      </c>
      <c r="M15" s="87">
        <v>0</v>
      </c>
      <c r="N15" s="87">
        <v>0</v>
      </c>
      <c r="O15" s="87">
        <v>0</v>
      </c>
      <c r="P15" s="87">
        <v>105.64</v>
      </c>
      <c r="Q15" s="87">
        <v>14.15</v>
      </c>
      <c r="R15" s="87">
        <v>5.48</v>
      </c>
    </row>
    <row r="16" spans="1:18">
      <c r="A16" s="79" t="str">
        <f t="shared" si="0"/>
        <v>A</v>
      </c>
      <c r="B16" s="83" t="s">
        <v>55</v>
      </c>
      <c r="C16" s="83" t="s">
        <v>37</v>
      </c>
      <c r="D16" s="85">
        <v>98.62</v>
      </c>
      <c r="E16" s="85">
        <v>98.83</v>
      </c>
      <c r="F16" s="85">
        <v>98.77</v>
      </c>
      <c r="G16" s="86">
        <v>0</v>
      </c>
      <c r="H16" s="86">
        <v>0</v>
      </c>
      <c r="I16" s="86">
        <v>0</v>
      </c>
      <c r="J16" s="86">
        <v>0.23100000000000001</v>
      </c>
      <c r="K16" s="86">
        <v>1.3879999999999999</v>
      </c>
      <c r="L16" s="86">
        <v>0.33</v>
      </c>
      <c r="M16" s="87">
        <v>0</v>
      </c>
      <c r="N16" s="87">
        <v>0</v>
      </c>
      <c r="O16" s="87">
        <v>0</v>
      </c>
      <c r="P16" s="87">
        <v>105.64</v>
      </c>
      <c r="Q16" s="87">
        <v>14.15</v>
      </c>
      <c r="R16" s="87">
        <v>5.48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6"/>
  <sheetViews>
    <sheetView workbookViewId="0"/>
  </sheetViews>
  <sheetFormatPr baseColWidth="10" defaultRowHeight="12.75"/>
  <sheetData>
    <row r="1" spans="1:2">
      <c r="A1">
        <v>5</v>
      </c>
      <c r="B1" s="82" t="s">
        <v>60</v>
      </c>
    </row>
    <row r="2" spans="1:2">
      <c r="A2" t="s">
        <v>56</v>
      </c>
    </row>
    <row r="3" spans="1:2">
      <c r="A3" t="s">
        <v>58</v>
      </c>
    </row>
    <row r="4" spans="1:2">
      <c r="A4" t="s">
        <v>57</v>
      </c>
    </row>
    <row r="5" spans="1:2">
      <c r="A5" t="s">
        <v>59</v>
      </c>
    </row>
    <row r="6" spans="1:2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2025-05-16T08:07:02Z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