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1\AGO\INF_ELABORADA\"/>
    </mc:Choice>
  </mc:AlternateContent>
  <xr:revisionPtr revIDLastSave="0" documentId="13_ncr:1_{602D9064-4CE5-40EF-B0FC-DDD2CFED4255}" xr6:coauthVersionLast="45" xr6:coauthVersionMax="45" xr10:uidLastSave="{00000000-0000-0000-0000-000000000000}"/>
  <bookViews>
    <workbookView xWindow="-120" yWindow="-120" windowWidth="29040" windowHeight="1584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externalReferences>
    <externalReference r:id="rId7"/>
  </externalReference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'T1'!$B$2:$L$21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DIA" localSheetId="2">#REF!</definedName>
    <definedName name="DIA">#REF!</definedName>
    <definedName name="Fecha">[1]I.Precios!$A$1:$A$74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[1]I.Precios!#REF!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[1]I.PxD!#REF!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'Data 1'!$B$1:$R$16</definedName>
  </definedNames>
  <calcPr calcId="191029"/>
  <customWorkbookViews>
    <customWorkbookView name="C2_V" guid="{93154E7E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9_V" guid="{93154E83-DC5B-11D6-846E-0008C7298EBA}" includePrintSettings="0" includeHiddenRowCol="0" maximized="1" showSheetTabs="0" windowWidth="794" windowHeight="457" tabRatio="754" activeSheetId="23817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05" l="1"/>
  <c r="K3" i="82" l="1"/>
  <c r="E3" i="108" l="1"/>
  <c r="E3" i="105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I9" i="82" l="1"/>
  <c r="K19" i="82" l="1"/>
  <c r="E3" i="110" l="1"/>
  <c r="E10" i="110" l="1"/>
  <c r="E9" i="110"/>
  <c r="E8" i="110"/>
  <c r="K18" i="82" l="1"/>
  <c r="K17" i="82"/>
  <c r="K16" i="82"/>
  <c r="K15" i="82"/>
  <c r="K13" i="82"/>
  <c r="F9" i="82" l="1"/>
  <c r="J9" i="82"/>
  <c r="K14" i="82" l="1"/>
  <c r="K12" i="82"/>
  <c r="K11" i="82"/>
  <c r="H9" i="82" l="1"/>
  <c r="K9" i="82" s="1"/>
  <c r="K10" i="82"/>
</calcChain>
</file>

<file path=xl/sharedStrings.xml><?xml version="1.0" encoding="utf-8"?>
<sst xmlns="http://schemas.openxmlformats.org/spreadsheetml/2006/main" count="102" uniqueCount="58">
  <si>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</si>
  <si>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</si>
  <si>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</si>
  <si>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</si>
  <si>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</si>
  <si>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</si>
  <si>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</si>
  <si>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</si>
  <si>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</si>
  <si>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</si>
  <si>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</si>
  <si>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</si>
  <si>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</si>
  <si>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</si>
  <si>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</si>
  <si>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</si>
  <si>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</si>
  <si>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</si>
  <si>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</si>
  <si>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</si>
  <si>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</si>
  <si>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</si>
  <si>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</si>
  <si>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</si>
  <si>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</si>
  <si>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</si>
  <si>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</si>
  <si>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</si>
  <si>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</si>
  <si>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</si>
  <si>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</si>
  <si>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</si>
  <si>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</si>
  <si>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</si>
  <si>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</si>
  <si>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</si>
  <si>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</si>
  <si>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</si>
  <si>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</si>
  <si>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</si>
  <si>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</si>
  <si>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</si>
  <si>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</si>
  <si>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</si>
  <si>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</si>
  <si>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</si>
  <si>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</si>
  <si>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</si>
  <si>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</si>
  <si>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</si>
  <si>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</si>
  <si>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</si>
  <si>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</si>
  <si>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</si>
  <si>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 /&gt;&lt;ci ps="BI" srv="apcpr64b" prj="BDEbi" prjid="D066E1C611E6257C10D00080EF253B44" li="FUEPERRO" am="s" /&gt;&lt;lu ut="09/09/2021 06:56:44" si="2.00000001028f89b98dd97ab9d422b1f807ba4757bc160186ce828bfc94942688fd516d9e512bc21998583ae8ff246c73c42e8f8c3f747a3dd3ad102cc5dbb8af48fc39edf88f56f74bb078101a7d2b43fc083b09eee93d07a138b6b43898607d1ec9c339bebd03fafd1e3723273fa9d3ef656dc85c50d3a83e3694a00978a7cf9dfc55a073ee46194aeefd824b1827483505a969fb57122e570ef681357a191ace65.p.3082.0.1.Europe/Madrid.upriv*_1*_pidn2*_25*_session*-lat*_1.00000001cebee72d64bf29b1e591d796f3c2c51eb5ee3e7202bc4d23ba12dfda4c7ce875270a02103e6d23a77c1f4032ed7f99d662730e64.00000001ab2995086e6dbd1d271114bd3a123ab8b5ee3e72f18dfa075b7298ea0a029d14f70f414af2acc9142060589d8152ded7c5c3bc59.0.1.1.BDEbi.D066E1C611E6257C10D00080EF253B44.0-3082.1.1_-0.1.0_-3082.1.1_5.5.0.*0.00000001fee98b90fb47d01cac0b399ea92fa8aec911585a8bc61d8e66b4da0447db4491c91165f6.0.23.11*.2*.0400*.31152J.e.00000001587da05304a88040be013217f4e1f741c911585a7b3f10d7dde9429ad15c218790ec8e62.0.10*.131*.122*.122.0.0" msgID="009CB62211EC113B432A0080EFB5E19D"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nrr="1899" nrc="550"&gt;&lt;pg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</si>
  <si>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 /&gt;&lt;ci ps="BI" srv="apcpr64b" prj="BDEbi" prjid="D066E1C611E6257C10D00080EF253B44" li="FUEPERRO" am="s" /&gt;&lt;lu ut="09/09/2021 06:56:53" si="2.00000001028f89b98dd97ab9d422b1f807ba4757bc160186ce828bfc94942688fd516d9e512bc21998583ae8ff246c73c42e8f8c3f747a3dd3ad102cc5dbb8af48fc39edf88f56f74bb078101a7d2b43fc083b09eee93d07a138b6b43898607d1ec9c339bebd03fafd1e3723273fa9d3ef656dc85c50d3a83e3694a00978a7cf9dfc55a073ee46194aeefd824b1827483505a969fb57122e570ef681357a191ace65.p.3082.0.1.Europe/Madrid.upriv*_1*_pidn2*_25*_session*-lat*_1.00000001cebee72d64bf29b1e591d796f3c2c51eb5ee3e7202bc4d23ba12dfda4c7ce875270a02103e6d23a77c1f4032ed7f99d662730e64.00000001ab2995086e6dbd1d271114bd3a123ab8b5ee3e72f18dfa075b7298ea0a029d14f70f414af2acc9142060589d8152ded7c5c3bc59.0.1.1.BDEbi.D066E1C611E6257C10D00080EF253B44.0-3082.1.1_-0.1.0_-3082.1.1_5.5.0.*0.00000001fee98b90fb47d01cac0b399ea92fa8aec911585a8bc61d8e66b4da0447db4491c91165f6.0.23.11*.2*.0400*.31152J.e.00000001587da05304a88040be013217f4e1f741c911585a7b3f10d7dde9429ad15c218790ec8e62.0.10*.131*.122*.122.0.0" msgID="00625D7E11EC113B432A0080EFA5C19D"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nrr="1917" nrc="560"&gt;&lt;pg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</si>
  <si>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3a1318db68f44033872ae2a7ef91463f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</si>
  <si>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srv="apcpr64b" prj="BDEbi" prjid="D066E1C611E6257C10D00080EF253B44" li="FUEPERRO" am="s" /&gt;&lt;lu ut="09/09/2021 06:57:00" si="2.00000001028f89b98dd97ab9d422b1f807ba4757bc160186ce828bfc94942688fd516d9e512bc21998583ae8ff246c73c42e8f8c3f747a3dd3ad102cc5dbb8af48fc39edf88f56f74bb078101a7d2b43fc083b09eee93d07a138b6b43898607d1ec9c339bebd03fafd1e3723273fa9d3ef656dc85c50d3a83e3694a00978a7cf9dfc55a073ee46194aeefd824b1827483505a969fb57122e570ef681357a191ace65.p.3082.0.1.Europe/Madrid.upriv*_1*_pidn2*_25*_session*-lat*_1.00000001cebee72d64bf29b1e591d796f3c2c51eb5ee3e7202bc4d23ba12dfda4c7ce875270a02103e6d23a77c1f4032ed7f99d662730e64.00000001ab2995086e6dbd1d271114bd3a123ab8b5ee3e72f18dfa075b7298ea0a029d14f70f414af2acc9142060589d8152ded7c5c3bc59.0.1.1.BDEbi.D066E1C611E6257C10D00080EF253B44.0-3082.1.1_-0.1.0_-3082.1.1_5.5.0.*0.00000001fee98b90fb47d01cac0b399ea92fa8aec911585a8bc61d8e66b4da0447db4491c91165f6.0.23.11*.2*.0400*.31152J.e.00000001587da05304a88040be013217f4e1f741c911585a7b3f10d7dde9429ad15c218790ec8e62.0.10*.131*.122*.122.0.0" msgID="006900D511EC113B432A0080EF95A19D"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nrr="624" nrc="795"&gt;&lt;pg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</si>
</sst>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4" formatCode="#,##0;\(#,##0\)"/>
    <numFmt numFmtId="175" formatCode="#,##0.0;\(#,##0.0\)"/>
    <numFmt numFmtId="176" formatCode="#,##0.00;\(#,##0.00\)"/>
    <numFmt numFmtId="177" formatCode="#,##0.000;\(#,##0.000\)"/>
    <numFmt numFmtId="178" formatCode="#,##0.00000;\(#,##0.00000\)"/>
  </numFmts>
  <fonts count="36">
    <font>
      <sz val="10"/>
      <name val="Geneva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30">
    <xf numFmtId="0" fontId="0" fillId="0" borderId="0"/>
    <xf numFmtId="168" fontId="2" fillId="0" borderId="0" applyFont="0" applyFill="0" applyBorder="0" applyAlignment="0" applyProtection="0"/>
    <xf numFmtId="0" fontId="4" fillId="0" borderId="0"/>
    <xf numFmtId="166" fontId="2" fillId="0" borderId="0"/>
    <xf numFmtId="0" fontId="3" fillId="0" borderId="0"/>
    <xf numFmtId="0" fontId="16" fillId="0" borderId="0"/>
    <xf numFmtId="166" fontId="2" fillId="0" borderId="0"/>
    <xf numFmtId="166" fontId="2" fillId="0" borderId="0"/>
    <xf numFmtId="0" fontId="3" fillId="0" borderId="0"/>
    <xf numFmtId="0" fontId="3" fillId="0" borderId="0"/>
    <xf numFmtId="0" fontId="3" fillId="0" borderId="1" applyNumberFormat="0" applyFill="0" applyProtection="0">
      <alignment horizontal="right"/>
    </xf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170" fontId="3" fillId="0" borderId="0" applyFont="0" applyFill="0" applyBorder="0" applyAlignment="0" applyProtection="0"/>
    <xf numFmtId="172" fontId="1" fillId="0" borderId="0"/>
    <xf numFmtId="172" fontId="3" fillId="0" borderId="0"/>
    <xf numFmtId="0" fontId="2" fillId="0" borderId="0"/>
    <xf numFmtId="173" fontId="30" fillId="0" borderId="0"/>
    <xf numFmtId="173" fontId="3" fillId="0" borderId="0"/>
    <xf numFmtId="4" fontId="31" fillId="6" borderId="6">
      <alignment horizontal="right" vertical="center"/>
    </xf>
    <xf numFmtId="0" fontId="32" fillId="7" borderId="6">
      <alignment vertical="center" wrapText="1"/>
    </xf>
    <xf numFmtId="0" fontId="32" fillId="7" borderId="6">
      <alignment horizontal="center" wrapText="1"/>
    </xf>
    <xf numFmtId="0" fontId="33" fillId="6" borderId="6">
      <alignment horizontal="left" vertical="center" wrapText="1"/>
    </xf>
    <xf numFmtId="0" fontId="31" fillId="6" borderId="6">
      <alignment horizontal="right" vertical="center"/>
    </xf>
    <xf numFmtId="0" fontId="34" fillId="8" borderId="7"/>
    <xf numFmtId="174" fontId="31" fillId="6" borderId="6">
      <alignment horizontal="right" vertical="center"/>
    </xf>
    <xf numFmtId="175" fontId="31" fillId="6" borderId="6">
      <alignment horizontal="right" vertical="center"/>
    </xf>
    <xf numFmtId="176" fontId="31" fillId="6" borderId="6">
      <alignment horizontal="right" vertical="center"/>
    </xf>
    <xf numFmtId="177" fontId="31" fillId="6" borderId="6">
      <alignment horizontal="right" vertical="center"/>
    </xf>
    <xf numFmtId="178" fontId="31" fillId="6" borderId="6">
      <alignment horizontal="right" vertical="center"/>
    </xf>
  </cellStyleXfs>
  <cellXfs count="105">
    <xf numFmtId="0" fontId="0" fillId="0" borderId="0" xfId="0"/>
    <xf numFmtId="0" fontId="5" fillId="0" borderId="0" xfId="9" applyFont="1" applyFill="1" applyAlignment="1" applyProtection="1">
      <alignment horizontal="right"/>
    </xf>
    <xf numFmtId="0" fontId="3" fillId="0" borderId="0" xfId="8" applyFill="1" applyProtection="1"/>
    <xf numFmtId="0" fontId="5" fillId="0" borderId="0" xfId="8" applyFont="1" applyFill="1" applyAlignment="1" applyProtection="1">
      <alignment horizontal="right"/>
    </xf>
    <xf numFmtId="0" fontId="12" fillId="0" borderId="0" xfId="8" applyFont="1" applyFill="1" applyBorder="1" applyProtection="1"/>
    <xf numFmtId="0" fontId="11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6" fillId="0" borderId="0" xfId="8" applyFont="1" applyFill="1" applyBorder="1" applyAlignment="1" applyProtection="1">
      <alignment horizontal="left" vertical="center" indent="1"/>
    </xf>
    <xf numFmtId="0" fontId="6" fillId="0" borderId="0" xfId="8" applyFont="1" applyFill="1" applyBorder="1" applyAlignment="1" applyProtection="1">
      <alignment horizontal="left"/>
    </xf>
    <xf numFmtId="0" fontId="9" fillId="2" borderId="0" xfId="8" applyFont="1" applyFill="1" applyBorder="1" applyProtection="1"/>
    <xf numFmtId="0" fontId="9" fillId="2" borderId="2" xfId="8" applyFont="1" applyFill="1" applyBorder="1" applyProtection="1"/>
    <xf numFmtId="0" fontId="10" fillId="0" borderId="0" xfId="8" applyFont="1" applyFill="1" applyBorder="1" applyProtection="1"/>
    <xf numFmtId="1" fontId="13" fillId="0" borderId="0" xfId="8" applyNumberFormat="1" applyFont="1" applyFill="1" applyProtection="1"/>
    <xf numFmtId="0" fontId="13" fillId="0" borderId="0" xfId="8" applyFont="1" applyFill="1" applyBorder="1" applyProtection="1"/>
    <xf numFmtId="0" fontId="13" fillId="0" borderId="0" xfId="8" applyFont="1" applyFill="1" applyProtection="1"/>
    <xf numFmtId="0" fontId="14" fillId="0" borderId="0" xfId="8" applyFont="1" applyFill="1" applyAlignment="1" applyProtection="1">
      <alignment horizontal="right"/>
    </xf>
    <xf numFmtId="0" fontId="12" fillId="0" borderId="0" xfId="8" applyFont="1" applyFill="1" applyBorder="1" applyAlignment="1" applyProtection="1">
      <alignment horizontal="left" indent="1"/>
    </xf>
    <xf numFmtId="3" fontId="13" fillId="0" borderId="0" xfId="8" applyNumberFormat="1" applyFont="1" applyFill="1" applyProtection="1"/>
    <xf numFmtId="166" fontId="0" fillId="0" borderId="0" xfId="7" applyFont="1" applyFill="1" applyProtection="1"/>
    <xf numFmtId="166" fontId="11" fillId="0" borderId="0" xfId="7" applyFont="1" applyFill="1" applyBorder="1" applyProtection="1"/>
    <xf numFmtId="166" fontId="12" fillId="0" borderId="0" xfId="7" applyFont="1" applyFill="1" applyBorder="1" applyProtection="1"/>
    <xf numFmtId="166" fontId="6" fillId="0" borderId="0" xfId="7" applyFont="1" applyFill="1" applyBorder="1" applyAlignment="1" applyProtection="1"/>
    <xf numFmtId="166" fontId="6" fillId="0" borderId="0" xfId="7" applyFont="1" applyFill="1" applyBorder="1" applyAlignment="1" applyProtection="1">
      <alignment horizontal="left" vertical="center" indent="1"/>
    </xf>
    <xf numFmtId="166" fontId="12" fillId="0" borderId="0" xfId="7" applyFont="1" applyFill="1" applyBorder="1" applyAlignment="1" applyProtection="1">
      <alignment horizontal="left" indent="1"/>
    </xf>
    <xf numFmtId="166" fontId="0" fillId="0" borderId="0" xfId="7" applyFont="1" applyFill="1" applyBorder="1" applyProtection="1"/>
    <xf numFmtId="166" fontId="0" fillId="0" borderId="0" xfId="7" applyNumberFormat="1" applyFont="1" applyFill="1" applyBorder="1" applyProtection="1"/>
    <xf numFmtId="166" fontId="5" fillId="0" borderId="0" xfId="3" applyFont="1" applyFill="1" applyAlignment="1" applyProtection="1"/>
    <xf numFmtId="166" fontId="0" fillId="0" borderId="0" xfId="3" applyFont="1"/>
    <xf numFmtId="0" fontId="7" fillId="2" borderId="0" xfId="8" applyFont="1" applyFill="1" applyBorder="1" applyProtection="1"/>
    <xf numFmtId="0" fontId="9" fillId="2" borderId="2" xfId="8" applyFont="1" applyFill="1" applyBorder="1" applyAlignment="1" applyProtection="1">
      <alignment horizontal="right"/>
    </xf>
    <xf numFmtId="0" fontId="9" fillId="2" borderId="0" xfId="8" applyFont="1" applyFill="1" applyBorder="1" applyAlignment="1" applyProtection="1">
      <alignment horizontal="right"/>
    </xf>
    <xf numFmtId="3" fontId="8" fillId="0" borderId="0" xfId="8" applyNumberFormat="1" applyFont="1" applyFill="1" applyProtection="1"/>
    <xf numFmtId="164" fontId="8" fillId="0" borderId="0" xfId="8" applyNumberFormat="1" applyFont="1" applyFill="1" applyProtection="1"/>
    <xf numFmtId="165" fontId="13" fillId="0" borderId="0" xfId="8" applyNumberFormat="1" applyFont="1" applyFill="1" applyProtection="1"/>
    <xf numFmtId="3" fontId="10" fillId="0" borderId="0" xfId="8" applyNumberFormat="1" applyFont="1" applyFill="1" applyProtection="1"/>
    <xf numFmtId="0" fontId="6" fillId="0" borderId="0" xfId="8" applyFont="1" applyFill="1" applyBorder="1" applyProtection="1"/>
    <xf numFmtId="3" fontId="15" fillId="0" borderId="0" xfId="8" applyNumberFormat="1" applyFont="1" applyFill="1" applyProtection="1"/>
    <xf numFmtId="0" fontId="11" fillId="0" borderId="0" xfId="0" applyFont="1" applyFill="1"/>
    <xf numFmtId="166" fontId="8" fillId="0" borderId="0" xfId="0" applyNumberFormat="1" applyFont="1" applyFill="1" applyBorder="1" applyAlignment="1" applyProtection="1">
      <alignment vertical="center" wrapText="1"/>
    </xf>
    <xf numFmtId="0" fontId="6" fillId="3" borderId="0" xfId="8" applyFont="1" applyFill="1" applyProtection="1"/>
    <xf numFmtId="3" fontId="6" fillId="3" borderId="0" xfId="8" applyNumberFormat="1" applyFont="1" applyFill="1" applyProtection="1"/>
    <xf numFmtId="0" fontId="8" fillId="3" borderId="0" xfId="8" applyFont="1" applyFill="1" applyProtection="1"/>
    <xf numFmtId="3" fontId="8" fillId="3" borderId="0" xfId="8" applyNumberFormat="1" applyFont="1" applyFill="1" applyProtection="1"/>
    <xf numFmtId="0" fontId="6" fillId="3" borderId="2" xfId="8" applyFont="1" applyFill="1" applyBorder="1" applyProtection="1"/>
    <xf numFmtId="3" fontId="6" fillId="3" borderId="2" xfId="8" applyNumberFormat="1" applyFont="1" applyFill="1" applyBorder="1" applyProtection="1"/>
    <xf numFmtId="167" fontId="6" fillId="0" borderId="0" xfId="7" applyNumberFormat="1" applyFont="1" applyFill="1" applyBorder="1" applyAlignment="1" applyProtection="1">
      <alignment horizontal="left" vertical="center" indent="1"/>
    </xf>
    <xf numFmtId="166" fontId="21" fillId="0" borderId="0" xfId="7" applyFont="1" applyFill="1" applyBorder="1" applyAlignment="1" applyProtection="1">
      <alignment horizontal="left"/>
    </xf>
    <xf numFmtId="17" fontId="5" fillId="0" borderId="0" xfId="9" quotePrefix="1" applyNumberFormat="1" applyFont="1" applyFill="1" applyAlignment="1" applyProtection="1">
      <alignment horizontal="right"/>
    </xf>
    <xf numFmtId="0" fontId="5" fillId="0" borderId="0" xfId="9" applyFont="1" applyFill="1" applyAlignment="1" applyProtection="1">
      <alignment horizontal="left"/>
    </xf>
    <xf numFmtId="0" fontId="23" fillId="0" borderId="0" xfId="4" applyFont="1"/>
    <xf numFmtId="0" fontId="24" fillId="0" borderId="0" xfId="4" applyFont="1"/>
    <xf numFmtId="164" fontId="23" fillId="0" borderId="0" xfId="4" applyNumberFormat="1" applyFont="1"/>
    <xf numFmtId="171" fontId="23" fillId="0" borderId="0" xfId="4" applyNumberFormat="1" applyFont="1"/>
    <xf numFmtId="0" fontId="6" fillId="3" borderId="0" xfId="8" applyFont="1" applyFill="1" applyBorder="1" applyProtection="1"/>
    <xf numFmtId="3" fontId="6" fillId="3" borderId="0" xfId="8" applyNumberFormat="1" applyFont="1" applyFill="1" applyBorder="1" applyProtection="1"/>
    <xf numFmtId="0" fontId="8" fillId="3" borderId="2" xfId="8" applyFont="1" applyFill="1" applyBorder="1" applyProtection="1"/>
    <xf numFmtId="3" fontId="8" fillId="3" borderId="2" xfId="8" applyNumberFormat="1" applyFont="1" applyFill="1" applyBorder="1" applyProtection="1"/>
    <xf numFmtId="0" fontId="24" fillId="4" borderId="0" xfId="4" applyFont="1" applyFill="1"/>
    <xf numFmtId="4" fontId="24" fillId="4" borderId="0" xfId="4" applyNumberFormat="1" applyFont="1" applyFill="1" applyAlignment="1">
      <alignment horizontal="right"/>
    </xf>
    <xf numFmtId="0" fontId="24" fillId="4" borderId="5" xfId="4" applyFont="1" applyFill="1" applyBorder="1"/>
    <xf numFmtId="169" fontId="24" fillId="4" borderId="5" xfId="4" applyNumberFormat="1" applyFont="1" applyFill="1" applyBorder="1" applyAlignment="1">
      <alignment horizontal="right"/>
    </xf>
    <xf numFmtId="0" fontId="24" fillId="4" borderId="0" xfId="14" applyNumberFormat="1" applyFont="1" applyFill="1"/>
    <xf numFmtId="4" fontId="24" fillId="4" borderId="0" xfId="14" applyNumberFormat="1" applyFont="1" applyFill="1" applyAlignment="1">
      <alignment horizontal="right"/>
    </xf>
    <xf numFmtId="0" fontId="24" fillId="4" borderId="5" xfId="14" applyNumberFormat="1" applyFont="1" applyFill="1" applyBorder="1"/>
    <xf numFmtId="169" fontId="24" fillId="4" borderId="5" xfId="14" applyNumberFormat="1" applyFont="1" applyFill="1" applyBorder="1" applyAlignment="1">
      <alignment horizontal="right"/>
    </xf>
    <xf numFmtId="0" fontId="22" fillId="4" borderId="4" xfId="4" applyFont="1" applyFill="1" applyBorder="1"/>
    <xf numFmtId="166" fontId="8" fillId="0" borderId="0" xfId="0" applyNumberFormat="1" applyFont="1" applyFill="1" applyBorder="1" applyAlignment="1" applyProtection="1">
      <alignment horizontal="left" wrapText="1"/>
    </xf>
    <xf numFmtId="166" fontId="6" fillId="0" borderId="0" xfId="7" applyFont="1" applyFill="1" applyBorder="1" applyAlignment="1" applyProtection="1">
      <alignment horizontal="left"/>
    </xf>
    <xf numFmtId="167" fontId="0" fillId="0" borderId="0" xfId="7" applyNumberFormat="1" applyFont="1" applyFill="1" applyAlignment="1" applyProtection="1"/>
    <xf numFmtId="166" fontId="6" fillId="0" borderId="0" xfId="0" applyNumberFormat="1" applyFont="1" applyFill="1" applyBorder="1" applyAlignment="1" applyProtection="1">
      <alignment vertical="top" wrapText="1"/>
    </xf>
    <xf numFmtId="164" fontId="7" fillId="5" borderId="2" xfId="3" applyNumberFormat="1" applyFont="1" applyFill="1" applyBorder="1" applyProtection="1"/>
    <xf numFmtId="1" fontId="9" fillId="5" borderId="2" xfId="3" applyNumberFormat="1" applyFont="1" applyFill="1" applyBorder="1" applyAlignment="1" applyProtection="1">
      <alignment horizontal="right"/>
    </xf>
    <xf numFmtId="0" fontId="2" fillId="0" borderId="0" xfId="16" applyFill="1" applyProtection="1"/>
    <xf numFmtId="0" fontId="19" fillId="0" borderId="0" xfId="16" applyFont="1" applyFill="1" applyProtection="1"/>
    <xf numFmtId="0" fontId="25" fillId="0" borderId="0" xfId="9" applyFont="1" applyFill="1" applyAlignment="1" applyProtection="1">
      <alignment horizontal="right"/>
    </xf>
    <xf numFmtId="166" fontId="25" fillId="0" borderId="0" xfId="3" quotePrefix="1" applyFont="1" applyFill="1" applyAlignment="1" applyProtection="1">
      <alignment horizontal="right"/>
    </xf>
    <xf numFmtId="0" fontId="26" fillId="0" borderId="0" xfId="16" applyFont="1" applyFill="1" applyBorder="1" applyProtection="1"/>
    <xf numFmtId="0" fontId="27" fillId="0" borderId="0" xfId="16" applyFont="1" applyFill="1" applyBorder="1" applyProtection="1"/>
    <xf numFmtId="0" fontId="6" fillId="0" borderId="0" xfId="16" applyFont="1" applyFill="1" applyBorder="1" applyAlignment="1" applyProtection="1"/>
    <xf numFmtId="0" fontId="6" fillId="0" borderId="0" xfId="16" applyFont="1" applyFill="1" applyBorder="1" applyAlignment="1" applyProtection="1">
      <alignment horizontal="right" vertical="center"/>
    </xf>
    <xf numFmtId="0" fontId="27" fillId="3" borderId="0" xfId="16" applyFont="1" applyFill="1" applyBorder="1" applyAlignment="1" applyProtection="1">
      <alignment horizontal="left" indent="1"/>
    </xf>
    <xf numFmtId="0" fontId="28" fillId="3" borderId="0" xfId="16" applyFont="1" applyFill="1" applyBorder="1" applyAlignment="1" applyProtection="1">
      <alignment horizontal="right" vertical="center"/>
    </xf>
    <xf numFmtId="0" fontId="17" fillId="3" borderId="0" xfId="12" applyFont="1" applyFill="1" applyBorder="1" applyAlignment="1" applyProtection="1">
      <alignment horizontal="left"/>
    </xf>
    <xf numFmtId="0" fontId="29" fillId="0" borderId="0" xfId="16" applyFont="1" applyFill="1" applyBorder="1" applyAlignment="1" applyProtection="1">
      <alignment horizontal="right"/>
    </xf>
    <xf numFmtId="0" fontId="2" fillId="0" borderId="0" xfId="16"/>
    <xf numFmtId="166" fontId="8" fillId="0" borderId="0" xfId="7" applyFont="1" applyFill="1" applyBorder="1" applyAlignment="1" applyProtection="1">
      <alignment vertical="top" wrapText="1"/>
    </xf>
    <xf numFmtId="1" fontId="9" fillId="5" borderId="2" xfId="3" quotePrefix="1" applyNumberFormat="1" applyFont="1" applyFill="1" applyBorder="1" applyAlignment="1" applyProtection="1">
      <alignment horizontal="right"/>
    </xf>
    <xf numFmtId="0" fontId="35" fillId="0" borderId="0" xfId="0" applyFont="1"/>
    <xf numFmtId="0" fontId="32" fillId="7" borderId="6" xfId="20" applyAlignment="1">
      <alignment vertical="center"/>
    </xf>
    <xf numFmtId="0" fontId="32" fillId="7" borderId="6" xfId="21" applyAlignment="1">
      <alignment horizontal="center"/>
    </xf>
    <xf numFmtId="0" fontId="33" fillId="6" borderId="6" xfId="22" quotePrefix="1" applyAlignment="1">
      <alignment horizontal="left" vertical="center"/>
    </xf>
    <xf numFmtId="175" fontId="31" fillId="6" borderId="6" xfId="26" applyAlignment="1">
      <alignment horizontal="right" vertical="center"/>
    </xf>
    <xf numFmtId="177" fontId="31" fillId="6" borderId="6" xfId="28" applyAlignment="1">
      <alignment horizontal="right" vertical="center"/>
    </xf>
    <xf numFmtId="176" fontId="31" fillId="6" borderId="6" xfId="27" applyAlignment="1">
      <alignment horizontal="right" vertical="center"/>
    </xf>
    <xf numFmtId="11" fontId="0" fillId="0" borderId="0" xfId="0" applyNumberFormat="1"/>
    <xf numFmtId="0" fontId="32" fillId="7" borderId="6" xfId="21" quotePrefix="1" applyAlignment="1">
      <alignment horizontal="center"/>
    </xf>
    <xf numFmtId="0" fontId="9" fillId="2" borderId="2" xfId="8" applyFont="1" applyFill="1" applyBorder="1" applyAlignment="1" applyProtection="1">
      <alignment horizontal="center"/>
    </xf>
    <xf numFmtId="0" fontId="8" fillId="0" borderId="3" xfId="8" applyFont="1" applyFill="1" applyBorder="1" applyAlignment="1" applyProtection="1">
      <alignment horizontal="left" wrapText="1"/>
    </xf>
    <xf numFmtId="166" fontId="6" fillId="0" borderId="0" xfId="0" applyNumberFormat="1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wrapText="1"/>
    </xf>
    <xf numFmtId="166" fontId="6" fillId="0" borderId="0" xfId="7" applyFont="1" applyFill="1" applyBorder="1" applyAlignment="1" applyProtection="1">
      <alignment horizontal="left" vertical="top" wrapText="1"/>
    </xf>
    <xf numFmtId="172" fontId="24" fillId="0" borderId="0" xfId="14" applyFont="1" applyFill="1" applyAlignment="1">
      <alignment horizontal="justify" vertical="center" wrapText="1"/>
    </xf>
    <xf numFmtId="0" fontId="32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0">
    <cellStyle name="Euro" xfId="1" xr:uid="{00000000-0005-0000-0000-000000000000}"/>
    <cellStyle name="Euro 2" xfId="13" xr:uid="{00000000-0005-0000-0000-000001000000}"/>
    <cellStyle name="FUTURA9" xfId="2" xr:uid="{00000000-0005-0000-0000-000002000000}"/>
    <cellStyle name="Hipervínculo 2" xfId="12" xr:uid="{00000000-0005-0000-0000-000003000000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ormal" xfId="0" builtinId="0"/>
    <cellStyle name="Normal 2" xfId="3" xr:uid="{00000000-0005-0000-0000-000011000000}"/>
    <cellStyle name="Normal 2 2" xfId="16" xr:uid="{00000000-0005-0000-0000-000012000000}"/>
    <cellStyle name="Normal 2 3" xfId="18" xr:uid="{00000000-0005-0000-0000-000013000000}"/>
    <cellStyle name="Normal 3" xfId="4" xr:uid="{00000000-0005-0000-0000-000014000000}"/>
    <cellStyle name="Normal 4" xfId="5" xr:uid="{00000000-0005-0000-0000-000015000000}"/>
    <cellStyle name="Normal 5" xfId="6" xr:uid="{00000000-0005-0000-0000-000016000000}"/>
    <cellStyle name="Normal 5 2" xfId="15" xr:uid="{00000000-0005-0000-0000-000017000000}"/>
    <cellStyle name="Normal 6" xfId="7" xr:uid="{00000000-0005-0000-0000-000018000000}"/>
    <cellStyle name="Normal 7" xfId="11" xr:uid="{00000000-0005-0000-0000-000019000000}"/>
    <cellStyle name="Normal 8" xfId="14" xr:uid="{00000000-0005-0000-0000-00001A000000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Style 21" xfId="10" xr:uid="{00000000-0005-0000-0000-00001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300"/>
      <color rgb="FFF5F5F5"/>
      <color rgb="FF004563"/>
      <color rgb="FFF7AAC6"/>
      <color rgb="FF800080"/>
      <color rgb="FF948A54"/>
      <color rgb="FFFF7C80"/>
      <color rgb="FFFF3F3F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3.6084799278304014E-3"/>
                  <c:y val="0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A</c:v>
                </c:pt>
                <c:pt idx="1">
                  <c:v>S</c:v>
                </c:pt>
                <c:pt idx="2">
                  <c:v>O</c:v>
                </c:pt>
                <c:pt idx="3">
                  <c:v>N</c:v>
                </c:pt>
                <c:pt idx="4">
                  <c:v>D</c:v>
                </c:pt>
                <c:pt idx="5">
                  <c:v>E</c:v>
                </c:pt>
                <c:pt idx="6">
                  <c:v>F</c:v>
                </c:pt>
                <c:pt idx="7">
                  <c:v>M</c:v>
                </c:pt>
                <c:pt idx="8">
                  <c:v>A</c:v>
                </c:pt>
                <c:pt idx="9">
                  <c:v>M</c:v>
                </c:pt>
                <c:pt idx="10">
                  <c:v>J</c:v>
                </c:pt>
                <c:pt idx="11">
                  <c:v>J</c:v>
                </c:pt>
                <c:pt idx="12">
                  <c:v>A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98.58</c:v>
                </c:pt>
                <c:pt idx="1">
                  <c:v>97.24</c:v>
                </c:pt>
                <c:pt idx="2">
                  <c:v>97.68</c:v>
                </c:pt>
                <c:pt idx="3">
                  <c:v>98.18</c:v>
                </c:pt>
                <c:pt idx="4">
                  <c:v>99.05</c:v>
                </c:pt>
                <c:pt idx="5">
                  <c:v>99.42</c:v>
                </c:pt>
                <c:pt idx="6">
                  <c:v>98.55</c:v>
                </c:pt>
                <c:pt idx="7">
                  <c:v>98.5</c:v>
                </c:pt>
                <c:pt idx="8">
                  <c:v>98.61</c:v>
                </c:pt>
                <c:pt idx="9">
                  <c:v>98.22</c:v>
                </c:pt>
                <c:pt idx="10">
                  <c:v>98.21</c:v>
                </c:pt>
                <c:pt idx="11">
                  <c:v>98.93</c:v>
                </c:pt>
                <c:pt idx="12">
                  <c:v>98.76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-5.2151220745782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A</c:v>
                </c:pt>
                <c:pt idx="1">
                  <c:v>S</c:v>
                </c:pt>
                <c:pt idx="2">
                  <c:v>O</c:v>
                </c:pt>
                <c:pt idx="3">
                  <c:v>N</c:v>
                </c:pt>
                <c:pt idx="4">
                  <c:v>D</c:v>
                </c:pt>
                <c:pt idx="5">
                  <c:v>E</c:v>
                </c:pt>
                <c:pt idx="6">
                  <c:v>F</c:v>
                </c:pt>
                <c:pt idx="7">
                  <c:v>M</c:v>
                </c:pt>
                <c:pt idx="8">
                  <c:v>A</c:v>
                </c:pt>
                <c:pt idx="9">
                  <c:v>M</c:v>
                </c:pt>
                <c:pt idx="10">
                  <c:v>J</c:v>
                </c:pt>
                <c:pt idx="11">
                  <c:v>J</c:v>
                </c:pt>
                <c:pt idx="12">
                  <c:v>A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99.73</c:v>
                </c:pt>
                <c:pt idx="1">
                  <c:v>99.24</c:v>
                </c:pt>
                <c:pt idx="2">
                  <c:v>97.74</c:v>
                </c:pt>
                <c:pt idx="3">
                  <c:v>98.45</c:v>
                </c:pt>
                <c:pt idx="4">
                  <c:v>99.5</c:v>
                </c:pt>
                <c:pt idx="5">
                  <c:v>99.18</c:v>
                </c:pt>
                <c:pt idx="6">
                  <c:v>99.11</c:v>
                </c:pt>
                <c:pt idx="7">
                  <c:v>98.72</c:v>
                </c:pt>
                <c:pt idx="8">
                  <c:v>99.12</c:v>
                </c:pt>
                <c:pt idx="9">
                  <c:v>97.12</c:v>
                </c:pt>
                <c:pt idx="10">
                  <c:v>97.74</c:v>
                </c:pt>
                <c:pt idx="11">
                  <c:v>99.85</c:v>
                </c:pt>
                <c:pt idx="12">
                  <c:v>99.99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-1.303780518644574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A</c:v>
                </c:pt>
                <c:pt idx="1">
                  <c:v>S</c:v>
                </c:pt>
                <c:pt idx="2">
                  <c:v>O</c:v>
                </c:pt>
                <c:pt idx="3">
                  <c:v>N</c:v>
                </c:pt>
                <c:pt idx="4">
                  <c:v>D</c:v>
                </c:pt>
                <c:pt idx="5">
                  <c:v>E</c:v>
                </c:pt>
                <c:pt idx="6">
                  <c:v>F</c:v>
                </c:pt>
                <c:pt idx="7">
                  <c:v>M</c:v>
                </c:pt>
                <c:pt idx="8">
                  <c:v>A</c:v>
                </c:pt>
                <c:pt idx="9">
                  <c:v>M</c:v>
                </c:pt>
                <c:pt idx="10">
                  <c:v>J</c:v>
                </c:pt>
                <c:pt idx="11">
                  <c:v>J</c:v>
                </c:pt>
                <c:pt idx="12">
                  <c:v>A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98.74</c:v>
                </c:pt>
                <c:pt idx="1">
                  <c:v>99.38</c:v>
                </c:pt>
                <c:pt idx="2">
                  <c:v>99</c:v>
                </c:pt>
                <c:pt idx="3">
                  <c:v>98.65</c:v>
                </c:pt>
                <c:pt idx="4">
                  <c:v>99.36</c:v>
                </c:pt>
                <c:pt idx="5">
                  <c:v>99.9</c:v>
                </c:pt>
                <c:pt idx="6">
                  <c:v>99.41</c:v>
                </c:pt>
                <c:pt idx="7">
                  <c:v>99.5</c:v>
                </c:pt>
                <c:pt idx="8">
                  <c:v>99.46</c:v>
                </c:pt>
                <c:pt idx="9">
                  <c:v>99.34</c:v>
                </c:pt>
                <c:pt idx="10">
                  <c:v>99.45</c:v>
                </c:pt>
                <c:pt idx="11">
                  <c:v>99.65</c:v>
                </c:pt>
                <c:pt idx="12">
                  <c:v>99.61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5975587" name="Picture 1">
          <a:extLst>
            <a:ext uri="{FF2B5EF4-FFF2-40B4-BE49-F238E27FC236}">
              <a16:creationId xmlns:a16="http://schemas.microsoft.com/office/drawing/2014/main" id="{00000000-0008-0000-0100-0000232E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9523</xdr:colOff>
      <xdr:row>3</xdr:row>
      <xdr:rowOff>28575</xdr:rowOff>
    </xdr:from>
    <xdr:to>
      <xdr:col>10</xdr:col>
      <xdr:colOff>696523</xdr:colOff>
      <xdr:row>3</xdr:row>
      <xdr:rowOff>28575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1</xdr:row>
      <xdr:rowOff>123825</xdr:rowOff>
    </xdr:from>
    <xdr:to>
      <xdr:col>1</xdr:col>
      <xdr:colOff>914400</xdr:colOff>
      <xdr:row>2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180973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ANALISIS/ANALISIS/Documentos%20Usuario/INDICES/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Normal="100" workbookViewId="0">
      <selection activeCell="C36" sqref="C36"/>
    </sheetView>
  </sheetViews>
  <sheetFormatPr baseColWidth="10" defaultColWidth="11.42578125" defaultRowHeight="12.75"/>
  <cols>
    <col min="1" max="1" width="0.140625" style="72" customWidth="1"/>
    <col min="2" max="2" width="2.7109375" style="72" customWidth="1"/>
    <col min="3" max="3" width="16.42578125" style="72" customWidth="1"/>
    <col min="4" max="4" width="4.7109375" style="72" customWidth="1"/>
    <col min="5" max="5" width="95.7109375" style="72" customWidth="1"/>
    <col min="6" max="16384" width="11.42578125" style="72"/>
  </cols>
  <sheetData>
    <row r="1" spans="2:15" ht="0.75" customHeight="1"/>
    <row r="2" spans="2:15" ht="21" customHeight="1">
      <c r="B2" s="72" t="s">
        <v>28</v>
      </c>
      <c r="C2" s="73"/>
      <c r="D2" s="73"/>
      <c r="E2" s="74" t="s">
        <v>14</v>
      </c>
    </row>
    <row r="3" spans="2:15" ht="15" customHeight="1">
      <c r="C3" s="73"/>
      <c r="D3" s="73"/>
      <c r="E3" s="75" t="str">
        <f>'T1'!K3</f>
        <v>Agosto 2021</v>
      </c>
    </row>
    <row r="4" spans="2:15" s="77" customFormat="1" ht="20.25" customHeight="1">
      <c r="B4" s="76"/>
      <c r="C4" s="48" t="s">
        <v>11</v>
      </c>
    </row>
    <row r="5" spans="2:15" s="77" customFormat="1" ht="8.25" customHeight="1">
      <c r="B5" s="76"/>
      <c r="C5" s="78"/>
    </row>
    <row r="6" spans="2:15" s="77" customFormat="1" ht="3" customHeight="1">
      <c r="B6" s="76"/>
      <c r="C6" s="78"/>
    </row>
    <row r="7" spans="2:15" s="77" customFormat="1" ht="7.5" customHeight="1">
      <c r="B7" s="76"/>
      <c r="C7" s="79"/>
      <c r="D7" s="80"/>
      <c r="E7" s="80"/>
    </row>
    <row r="8" spans="2:15" ht="12.6" customHeight="1">
      <c r="D8" s="81" t="s">
        <v>29</v>
      </c>
      <c r="E8" s="82" t="str">
        <f>'T1'!C7</f>
        <v>Instalaciones de la red de transporte en España</v>
      </c>
    </row>
    <row r="9" spans="2:15" s="77" customFormat="1" ht="12.6" customHeight="1">
      <c r="B9" s="76"/>
      <c r="C9" s="83"/>
      <c r="D9" s="81" t="s">
        <v>29</v>
      </c>
      <c r="E9" s="82" t="str">
        <f>'T2'!C7</f>
        <v>Evolución del índice de disponibilidad de la red de transporte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spans="2:15" s="77" customFormat="1" ht="12.6" customHeight="1">
      <c r="B10" s="76"/>
      <c r="C10" s="83"/>
      <c r="D10" s="81" t="s">
        <v>29</v>
      </c>
      <c r="E10" s="82" t="str">
        <f>'T3'!B7</f>
        <v>Energía no suministrada (ENS) y tiempo de interrupción medio (TIM)</v>
      </c>
      <c r="F10" s="72"/>
      <c r="G10" s="84"/>
      <c r="H10" s="84"/>
      <c r="I10" s="84"/>
      <c r="J10" s="84"/>
      <c r="K10" s="84"/>
      <c r="L10" s="84"/>
      <c r="M10" s="84"/>
      <c r="N10" s="84"/>
      <c r="O10" s="84"/>
    </row>
    <row r="11" spans="2:15" s="77" customFormat="1" ht="7.5" customHeight="1">
      <c r="B11" s="76"/>
      <c r="C11" s="79"/>
      <c r="D11" s="80"/>
      <c r="E11" s="80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1"/>
  <sheetViews>
    <sheetView showGridLines="0" showRowColHeaders="0" showOutlineSymbols="0" zoomScaleNormal="100" workbookViewId="0">
      <selection activeCell="H49" sqref="H49"/>
    </sheetView>
  </sheetViews>
  <sheetFormatPr baseColWidth="10" defaultColWidth="11.42578125" defaultRowHeight="12.75"/>
  <cols>
    <col min="1" max="1" width="0.140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3.140625" style="14" customWidth="1"/>
    <col min="6" max="6" width="10.7109375" style="14" customWidth="1"/>
    <col min="7" max="7" width="6.140625" style="14" customWidth="1"/>
    <col min="8" max="11" width="10.7109375" style="14" customWidth="1"/>
    <col min="12" max="16384" width="11.42578125" style="14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5"/>
    </row>
    <row r="3" spans="1:18" s="2" customFormat="1" ht="15" customHeight="1">
      <c r="F3" s="26"/>
      <c r="G3" s="26"/>
      <c r="H3" s="26"/>
      <c r="K3" s="47" t="str">
        <f>'Data 1'!B16</f>
        <v>Agosto 2021</v>
      </c>
      <c r="R3" s="15"/>
    </row>
    <row r="4" spans="1:18" s="4" customFormat="1" ht="20.25" customHeight="1">
      <c r="B4" s="5"/>
      <c r="C4" s="48" t="s">
        <v>11</v>
      </c>
    </row>
    <row r="5" spans="1:18" s="4" customFormat="1" ht="12.6" customHeight="1">
      <c r="B5" s="5"/>
      <c r="C5" s="6"/>
      <c r="G5" s="27"/>
      <c r="H5" s="27"/>
      <c r="I5" s="27"/>
      <c r="J5" s="27"/>
      <c r="K5" s="27"/>
    </row>
    <row r="6" spans="1:18" s="4" customFormat="1" ht="12.6" customHeight="1">
      <c r="B6" s="5"/>
      <c r="C6" s="7"/>
      <c r="D6" s="16"/>
      <c r="E6" s="16"/>
      <c r="G6" s="27"/>
      <c r="H6" s="27"/>
      <c r="I6" s="27"/>
      <c r="J6" s="27"/>
      <c r="K6" s="27"/>
    </row>
    <row r="7" spans="1:18" ht="12.75" customHeight="1">
      <c r="A7" s="4"/>
      <c r="B7" s="5"/>
      <c r="C7" s="98" t="s">
        <v>12</v>
      </c>
      <c r="D7" s="16"/>
      <c r="E7" s="28"/>
      <c r="F7" s="29" t="s">
        <v>3</v>
      </c>
      <c r="G7" s="10"/>
      <c r="H7" s="96" t="s">
        <v>4</v>
      </c>
      <c r="I7" s="96"/>
      <c r="J7" s="96"/>
      <c r="K7" s="30"/>
    </row>
    <row r="8" spans="1:18" ht="12.75" customHeight="1">
      <c r="A8" s="4"/>
      <c r="B8" s="5"/>
      <c r="C8" s="98"/>
      <c r="D8" s="16"/>
      <c r="E8" s="28"/>
      <c r="F8" s="30" t="s">
        <v>5</v>
      </c>
      <c r="G8" s="9"/>
      <c r="H8" s="30" t="s">
        <v>5</v>
      </c>
      <c r="I8" s="30" t="s">
        <v>1</v>
      </c>
      <c r="J8" s="30" t="s">
        <v>2</v>
      </c>
      <c r="K8" s="30" t="s">
        <v>0</v>
      </c>
    </row>
    <row r="9" spans="1:18" ht="12.75" customHeight="1">
      <c r="A9" s="4"/>
      <c r="B9" s="5"/>
      <c r="C9" s="69"/>
      <c r="D9" s="16"/>
      <c r="E9" s="39" t="s">
        <v>6</v>
      </c>
      <c r="F9" s="40">
        <f>SUM(F10:F12)</f>
        <v>21755.395999999997</v>
      </c>
      <c r="G9" s="40"/>
      <c r="H9" s="40">
        <f>SUM(H10:H12)</f>
        <v>19435.893210000006</v>
      </c>
      <c r="I9" s="40">
        <f>SUM(I10:I12)</f>
        <v>1928.8650000000002</v>
      </c>
      <c r="J9" s="40">
        <f>SUM(J10:J12)</f>
        <v>1563.6970000000001</v>
      </c>
      <c r="K9" s="40">
        <f>SUM(F9,H9:J9)</f>
        <v>44683.851210000001</v>
      </c>
      <c r="L9" s="31"/>
      <c r="M9" s="31"/>
      <c r="N9" s="31"/>
      <c r="O9" s="17"/>
    </row>
    <row r="10" spans="1:18" ht="12.75" customHeight="1">
      <c r="A10" s="4"/>
      <c r="B10" s="5"/>
      <c r="C10" s="69"/>
      <c r="D10" s="16"/>
      <c r="E10" s="41" t="s">
        <v>7</v>
      </c>
      <c r="F10" s="42">
        <v>21638.405999999999</v>
      </c>
      <c r="G10" s="42"/>
      <c r="H10" s="42">
        <v>18658.818210000005</v>
      </c>
      <c r="I10" s="42">
        <v>1141.0070000000001</v>
      </c>
      <c r="J10" s="42">
        <v>1237.0810000000001</v>
      </c>
      <c r="K10" s="42">
        <f>SUM(F10,H10:J10)</f>
        <v>42675.312209999996</v>
      </c>
      <c r="L10" s="31"/>
      <c r="M10" s="32"/>
      <c r="N10" s="31"/>
      <c r="O10" s="17"/>
    </row>
    <row r="11" spans="1:18" ht="12.75" customHeight="1">
      <c r="A11" s="4"/>
      <c r="B11" s="5"/>
      <c r="C11" s="69"/>
      <c r="D11" s="16"/>
      <c r="E11" s="41" t="s">
        <v>8</v>
      </c>
      <c r="F11" s="42">
        <v>28.85</v>
      </c>
      <c r="G11" s="42"/>
      <c r="H11" s="42">
        <v>236</v>
      </c>
      <c r="I11" s="42">
        <v>581.68799999999999</v>
      </c>
      <c r="J11" s="42">
        <v>30</v>
      </c>
      <c r="K11" s="42">
        <f>SUM(F11,H11:J11)</f>
        <v>876.53800000000001</v>
      </c>
      <c r="L11" s="31"/>
      <c r="M11" s="32"/>
      <c r="N11" s="31"/>
      <c r="O11" s="33"/>
      <c r="P11" s="12"/>
      <c r="Q11" s="12"/>
      <c r="R11" s="12"/>
    </row>
    <row r="12" spans="1:18" ht="13.5" customHeight="1">
      <c r="A12" s="4"/>
      <c r="B12" s="5"/>
      <c r="C12" s="8"/>
      <c r="D12" s="16"/>
      <c r="E12" s="55" t="s">
        <v>9</v>
      </c>
      <c r="F12" s="56">
        <v>88.14</v>
      </c>
      <c r="G12" s="56"/>
      <c r="H12" s="56">
        <v>541.07500000000005</v>
      </c>
      <c r="I12" s="56">
        <v>206.17</v>
      </c>
      <c r="J12" s="56">
        <v>296.61599999999993</v>
      </c>
      <c r="K12" s="56">
        <f>SUM(F12,H12:J12)</f>
        <v>1132.001</v>
      </c>
      <c r="M12" s="31"/>
    </row>
    <row r="13" spans="1:18" ht="13.5" customHeight="1">
      <c r="A13" s="4"/>
      <c r="B13" s="5"/>
      <c r="C13" s="8"/>
      <c r="D13" s="16"/>
      <c r="E13" s="43" t="s">
        <v>21</v>
      </c>
      <c r="F13" s="44">
        <v>1577</v>
      </c>
      <c r="G13" s="44"/>
      <c r="H13" s="44">
        <v>3324</v>
      </c>
      <c r="I13" s="44">
        <v>697</v>
      </c>
      <c r="J13" s="44">
        <v>631</v>
      </c>
      <c r="K13" s="44">
        <f>SUM(F13:J13)</f>
        <v>6229</v>
      </c>
      <c r="M13" s="31"/>
    </row>
    <row r="14" spans="1:18" ht="12.75" customHeight="1">
      <c r="A14" s="4"/>
      <c r="B14" s="5"/>
      <c r="C14" s="7"/>
      <c r="D14" s="16"/>
      <c r="E14" s="53" t="s">
        <v>10</v>
      </c>
      <c r="F14" s="54">
        <v>85464</v>
      </c>
      <c r="G14" s="54"/>
      <c r="H14" s="54">
        <v>1563</v>
      </c>
      <c r="I14" s="54">
        <v>3838</v>
      </c>
      <c r="J14" s="54">
        <v>3630</v>
      </c>
      <c r="K14" s="54">
        <f>SUM(F14,H14:J14)</f>
        <v>94495</v>
      </c>
      <c r="L14" s="31"/>
      <c r="M14" s="31"/>
      <c r="N14" s="31"/>
    </row>
    <row r="15" spans="1:18" ht="12.75" customHeight="1">
      <c r="A15" s="4"/>
      <c r="B15" s="5"/>
      <c r="C15" s="7"/>
      <c r="D15" s="16"/>
      <c r="E15" s="55" t="s">
        <v>19</v>
      </c>
      <c r="F15" s="56">
        <v>160</v>
      </c>
      <c r="G15" s="56"/>
      <c r="H15" s="56">
        <v>3</v>
      </c>
      <c r="I15" s="56">
        <v>40</v>
      </c>
      <c r="J15" s="56">
        <v>33</v>
      </c>
      <c r="K15" s="56">
        <f>SUM(F15,H15:J15)</f>
        <v>236</v>
      </c>
      <c r="L15" s="31"/>
      <c r="M15" s="31"/>
      <c r="N15" s="31"/>
    </row>
    <row r="16" spans="1:18" ht="12.75" customHeight="1">
      <c r="A16" s="4"/>
      <c r="B16" s="5"/>
      <c r="C16" s="7"/>
      <c r="D16" s="16"/>
      <c r="E16" s="53" t="s">
        <v>22</v>
      </c>
      <c r="F16" s="54">
        <v>9800</v>
      </c>
      <c r="G16" s="54"/>
      <c r="H16" s="54">
        <v>3622</v>
      </c>
      <c r="I16" s="54">
        <v>424</v>
      </c>
      <c r="J16" s="54">
        <v>36</v>
      </c>
      <c r="K16" s="54">
        <f>SUM(F16:J16)</f>
        <v>13882</v>
      </c>
      <c r="L16" s="31"/>
      <c r="M16" s="31"/>
      <c r="N16" s="31"/>
    </row>
    <row r="17" spans="1:14" ht="12.75" customHeight="1">
      <c r="A17" s="4"/>
      <c r="B17" s="5"/>
      <c r="C17" s="7"/>
      <c r="D17" s="16"/>
      <c r="E17" s="55" t="s">
        <v>19</v>
      </c>
      <c r="F17" s="56">
        <v>67</v>
      </c>
      <c r="G17" s="56"/>
      <c r="H17" s="56">
        <v>54</v>
      </c>
      <c r="I17" s="56">
        <v>20</v>
      </c>
      <c r="J17" s="56">
        <v>5</v>
      </c>
      <c r="K17" s="56">
        <f>SUM(F17:J17)</f>
        <v>146</v>
      </c>
      <c r="L17" s="31"/>
      <c r="M17" s="31"/>
      <c r="N17" s="31"/>
    </row>
    <row r="18" spans="1:14" ht="12.75" customHeight="1">
      <c r="A18" s="4"/>
      <c r="B18" s="5"/>
      <c r="C18" s="7"/>
      <c r="D18" s="16"/>
      <c r="E18" s="53" t="s">
        <v>20</v>
      </c>
      <c r="F18" s="54">
        <v>200</v>
      </c>
      <c r="G18" s="54"/>
      <c r="H18" s="54">
        <v>1100</v>
      </c>
      <c r="I18" s="54">
        <v>0</v>
      </c>
      <c r="J18" s="54">
        <v>0</v>
      </c>
      <c r="K18" s="54">
        <f>SUM(F18:J18)</f>
        <v>1300</v>
      </c>
      <c r="L18" s="31"/>
      <c r="M18" s="31"/>
      <c r="N18" s="31"/>
    </row>
    <row r="19" spans="1:14" ht="12.75" customHeight="1">
      <c r="A19" s="4"/>
      <c r="B19" s="5"/>
      <c r="C19" s="7"/>
      <c r="D19" s="16"/>
      <c r="E19" s="55" t="s">
        <v>19</v>
      </c>
      <c r="F19" s="56">
        <v>2</v>
      </c>
      <c r="G19" s="56"/>
      <c r="H19" s="56">
        <v>11</v>
      </c>
      <c r="I19" s="56">
        <v>0</v>
      </c>
      <c r="J19" s="56">
        <v>0</v>
      </c>
      <c r="K19" s="56">
        <f>SUM(F19:J19)</f>
        <v>13</v>
      </c>
      <c r="L19" s="31"/>
      <c r="M19" s="31"/>
      <c r="N19" s="31"/>
    </row>
    <row r="20" spans="1:14" ht="15" customHeight="1">
      <c r="E20" s="97" t="s">
        <v>13</v>
      </c>
      <c r="F20" s="97"/>
      <c r="G20" s="97"/>
      <c r="H20" s="97"/>
      <c r="I20" s="97"/>
      <c r="J20" s="97"/>
      <c r="K20" s="97"/>
    </row>
    <row r="21" spans="1:14" ht="12" customHeight="1">
      <c r="C21" s="14"/>
      <c r="E21" s="99" t="s">
        <v>30</v>
      </c>
      <c r="F21" s="99"/>
      <c r="G21" s="99"/>
      <c r="H21" s="99"/>
      <c r="I21" s="99"/>
      <c r="J21" s="99"/>
      <c r="K21" s="99"/>
      <c r="M21" s="31"/>
    </row>
    <row r="22" spans="1:14" ht="12.75" customHeight="1">
      <c r="C22" s="14"/>
      <c r="E22" s="11"/>
      <c r="F22" s="11"/>
      <c r="G22" s="34"/>
      <c r="H22" s="34"/>
      <c r="I22" s="34"/>
      <c r="J22" s="34"/>
      <c r="K22" s="34"/>
      <c r="M22" s="17"/>
    </row>
    <row r="23" spans="1:14" ht="12.75" customHeight="1">
      <c r="C23" s="14"/>
      <c r="E23" s="13"/>
      <c r="F23" s="11"/>
      <c r="G23" s="34"/>
      <c r="H23" s="34"/>
      <c r="I23" s="34"/>
      <c r="J23" s="34"/>
      <c r="K23" s="34"/>
    </row>
    <row r="24" spans="1:14" ht="12.75" customHeight="1">
      <c r="C24" s="14"/>
      <c r="E24" s="13"/>
      <c r="F24" s="35"/>
      <c r="G24" s="34"/>
      <c r="H24" s="34"/>
      <c r="I24" s="34"/>
      <c r="J24" s="34"/>
      <c r="K24" s="34"/>
    </row>
    <row r="25" spans="1:14" ht="12.75" customHeight="1">
      <c r="E25" s="13"/>
    </row>
    <row r="26" spans="1:14" ht="12.75" customHeight="1">
      <c r="E26" s="13"/>
      <c r="F26" s="11"/>
      <c r="G26" s="34"/>
      <c r="H26" s="34"/>
      <c r="I26" s="34"/>
      <c r="J26" s="34"/>
      <c r="K26" s="34"/>
    </row>
    <row r="27" spans="1:14" ht="12.75" customHeight="1">
      <c r="F27" s="11"/>
      <c r="G27" s="34"/>
      <c r="H27" s="34"/>
      <c r="I27" s="34"/>
      <c r="J27" s="34"/>
      <c r="K27" s="34"/>
    </row>
    <row r="28" spans="1:14" ht="12.75" customHeight="1">
      <c r="F28" s="35"/>
      <c r="G28" s="36"/>
      <c r="H28" s="36"/>
      <c r="I28" s="36"/>
      <c r="J28" s="36"/>
      <c r="K28" s="36"/>
    </row>
    <row r="29" spans="1:14" ht="12.75" customHeight="1">
      <c r="G29" s="17"/>
      <c r="H29" s="17"/>
      <c r="I29" s="17"/>
      <c r="J29" s="17"/>
      <c r="K29" s="17"/>
    </row>
    <row r="30" spans="1:14" ht="12.75" customHeight="1">
      <c r="F30" s="35"/>
      <c r="G30" s="34"/>
      <c r="H30" s="34"/>
      <c r="I30" s="34"/>
      <c r="J30" s="34"/>
      <c r="K30" s="34"/>
    </row>
    <row r="31" spans="1:14" ht="12.75" customHeight="1"/>
    <row r="32" spans="1:14" ht="12.75" customHeight="1">
      <c r="E32" s="11"/>
      <c r="F32" s="11"/>
      <c r="G32" s="34"/>
      <c r="H32" s="34"/>
      <c r="I32" s="34"/>
      <c r="J32" s="34"/>
      <c r="K32" s="34"/>
    </row>
    <row r="33" spans="6:11" ht="12.75" customHeight="1">
      <c r="F33" s="11"/>
      <c r="G33" s="34"/>
      <c r="H33" s="34"/>
      <c r="I33" s="34"/>
      <c r="J33" s="34"/>
      <c r="K33" s="34"/>
    </row>
    <row r="34" spans="6:11" ht="12.75" customHeight="1">
      <c r="F34" s="35"/>
      <c r="G34" s="34"/>
      <c r="H34" s="34"/>
      <c r="I34" s="34"/>
      <c r="J34" s="34"/>
      <c r="K34" s="34"/>
    </row>
    <row r="35" spans="6:11" ht="12.75" customHeight="1"/>
    <row r="36" spans="6:11" ht="12.75" customHeight="1">
      <c r="G36" s="33"/>
      <c r="H36" s="33"/>
      <c r="I36" s="33"/>
      <c r="J36" s="33"/>
      <c r="K36" s="33"/>
    </row>
    <row r="37" spans="6:11" ht="12.75" customHeight="1"/>
    <row r="38" spans="6:11" ht="12.75" customHeight="1"/>
    <row r="39" spans="6:11" ht="12.75" customHeight="1"/>
    <row r="40" spans="6:11" ht="12.75" customHeight="1"/>
    <row r="41" spans="6:11" ht="12.75" customHeight="1"/>
  </sheetData>
  <mergeCells count="4">
    <mergeCell ref="H7:J7"/>
    <mergeCell ref="E20:K20"/>
    <mergeCell ref="C7:C8"/>
    <mergeCell ref="E21:K2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J17" sqref="J17"/>
    </sheetView>
  </sheetViews>
  <sheetFormatPr baseColWidth="10" defaultColWidth="11.42578125" defaultRowHeight="12.75"/>
  <cols>
    <col min="1" max="1" width="0.140625" style="18" customWidth="1"/>
    <col min="2" max="2" width="2.7109375" style="18" customWidth="1"/>
    <col min="3" max="3" width="23.7109375" style="18" customWidth="1"/>
    <col min="4" max="4" width="1.28515625" style="18" customWidth="1"/>
    <col min="5" max="5" width="105.7109375" style="18" customWidth="1"/>
    <col min="6" max="16384" width="11.42578125" style="18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7" t="str">
        <f>'T1'!K3</f>
        <v>Agosto 2021</v>
      </c>
    </row>
    <row r="4" spans="2:11" s="20" customFormat="1" ht="20.25" customHeight="1">
      <c r="B4" s="19"/>
      <c r="C4" s="48" t="s">
        <v>11</v>
      </c>
    </row>
    <row r="5" spans="2:11" s="20" customFormat="1" ht="12.6" customHeight="1">
      <c r="B5" s="19"/>
      <c r="C5" s="21"/>
    </row>
    <row r="6" spans="2:11" s="20" customFormat="1" ht="12.6" customHeight="1">
      <c r="B6" s="19"/>
      <c r="C6" s="22"/>
      <c r="D6" s="23"/>
      <c r="E6" s="23"/>
    </row>
    <row r="7" spans="2:11" s="20" customFormat="1" ht="12.75" customHeight="1">
      <c r="B7" s="19"/>
      <c r="C7" s="100" t="s">
        <v>25</v>
      </c>
      <c r="D7" s="23"/>
      <c r="E7" s="67"/>
    </row>
    <row r="8" spans="2:11" s="20" customFormat="1" ht="12.75" customHeight="1">
      <c r="B8" s="19"/>
      <c r="C8" s="100"/>
      <c r="D8" s="23"/>
      <c r="E8" s="67"/>
    </row>
    <row r="9" spans="2:11" s="20" customFormat="1" ht="12.75" customHeight="1">
      <c r="B9" s="19"/>
      <c r="C9" s="100"/>
      <c r="D9" s="23"/>
      <c r="E9" s="67"/>
    </row>
    <row r="10" spans="2:11" s="20" customFormat="1" ht="12.75" customHeight="1">
      <c r="B10" s="19"/>
      <c r="C10" s="85" t="s">
        <v>26</v>
      </c>
      <c r="D10" s="23"/>
      <c r="E10" s="67"/>
    </row>
    <row r="11" spans="2:11" s="20" customFormat="1" ht="12.75" customHeight="1">
      <c r="B11" s="19"/>
      <c r="D11" s="23"/>
      <c r="E11" s="23"/>
      <c r="G11" s="24"/>
      <c r="H11" s="24"/>
      <c r="I11" s="24"/>
      <c r="J11" s="24"/>
      <c r="K11" s="24"/>
    </row>
    <row r="12" spans="2:11" s="20" customFormat="1" ht="12.75" customHeight="1">
      <c r="B12" s="19"/>
      <c r="D12" s="46"/>
      <c r="E12" s="23"/>
    </row>
    <row r="13" spans="2:11" s="20" customFormat="1" ht="12.75" customHeight="1">
      <c r="B13" s="19"/>
      <c r="C13" s="22"/>
      <c r="D13" s="23"/>
      <c r="E13" s="23"/>
      <c r="F13" s="25"/>
    </row>
    <row r="14" spans="2:11" s="20" customFormat="1" ht="12.75" customHeight="1">
      <c r="B14" s="19"/>
      <c r="C14" s="22"/>
      <c r="D14" s="23"/>
      <c r="E14" s="23"/>
      <c r="F14" s="25"/>
    </row>
    <row r="15" spans="2:11" s="20" customFormat="1" ht="12.75" customHeight="1">
      <c r="B15" s="19"/>
      <c r="C15" s="22"/>
      <c r="D15" s="23"/>
      <c r="E15" s="23"/>
      <c r="F15" s="25"/>
    </row>
    <row r="16" spans="2:11" s="20" customFormat="1" ht="12.75" customHeight="1">
      <c r="B16" s="19"/>
      <c r="C16" s="22"/>
      <c r="D16" s="23"/>
      <c r="E16" s="23"/>
      <c r="F16" s="25"/>
    </row>
    <row r="17" spans="2:8" s="20" customFormat="1" ht="12.75" customHeight="1">
      <c r="B17" s="19"/>
      <c r="C17" s="22"/>
      <c r="D17" s="23"/>
      <c r="E17" s="23"/>
      <c r="F17" s="25"/>
    </row>
    <row r="18" spans="2:8" s="20" customFormat="1" ht="12.75" customHeight="1">
      <c r="B18" s="19"/>
      <c r="C18" s="22"/>
      <c r="D18" s="23"/>
      <c r="E18" s="23"/>
    </row>
    <row r="19" spans="2:8" s="20" customFormat="1" ht="12.75" customHeight="1">
      <c r="B19" s="19"/>
      <c r="C19" s="22"/>
      <c r="D19" s="23"/>
      <c r="E19" s="23"/>
    </row>
    <row r="20" spans="2:8" s="20" customFormat="1" ht="12.75" customHeight="1">
      <c r="B20" s="19"/>
      <c r="C20" s="22"/>
      <c r="D20" s="23"/>
      <c r="E20" s="23"/>
    </row>
    <row r="21" spans="2:8" s="20" customFormat="1" ht="12.75" customHeight="1">
      <c r="B21" s="19"/>
      <c r="C21" s="22"/>
      <c r="D21" s="23"/>
      <c r="E21" s="23"/>
    </row>
    <row r="22" spans="2:8" ht="15" customHeight="1"/>
    <row r="23" spans="2:8">
      <c r="C23" s="45"/>
      <c r="D23" s="66"/>
      <c r="F23" s="38"/>
      <c r="G23" s="38"/>
      <c r="H23" s="38"/>
    </row>
    <row r="24" spans="2:8">
      <c r="E24" s="66"/>
    </row>
    <row r="25" spans="2:8">
      <c r="E25" s="66" t="s">
        <v>13</v>
      </c>
    </row>
    <row r="28" spans="2:8">
      <c r="B28" s="68"/>
      <c r="C28" s="68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/>
  <dimension ref="B1:F19"/>
  <sheetViews>
    <sheetView showGridLines="0" showRowColHeaders="0" workbookViewId="0">
      <selection activeCell="D9" sqref="D9"/>
    </sheetView>
  </sheetViews>
  <sheetFormatPr baseColWidth="10" defaultColWidth="11.42578125" defaultRowHeight="12.75"/>
  <cols>
    <col min="1" max="1" width="2.7109375" style="49" customWidth="1"/>
    <col min="2" max="2" width="23.7109375" style="49" customWidth="1"/>
    <col min="3" max="3" width="37.28515625" style="49" customWidth="1"/>
    <col min="4" max="5" width="16.28515625" style="49" customWidth="1"/>
    <col min="6" max="16384" width="11.42578125" style="49"/>
  </cols>
  <sheetData>
    <row r="1" spans="2:6" ht="0.75" customHeight="1"/>
    <row r="2" spans="2:6" ht="21" customHeight="1">
      <c r="E2" s="1" t="s">
        <v>14</v>
      </c>
    </row>
    <row r="3" spans="2:6">
      <c r="E3" s="47" t="str">
        <f>'T1'!K3</f>
        <v>Agosto 2021</v>
      </c>
    </row>
    <row r="4" spans="2:6" ht="20.25" customHeight="1">
      <c r="B4" s="48" t="s">
        <v>11</v>
      </c>
    </row>
    <row r="6" spans="2:6">
      <c r="C6" s="50"/>
      <c r="D6" s="50"/>
      <c r="E6" s="50"/>
    </row>
    <row r="7" spans="2:6" ht="12.75" customHeight="1">
      <c r="B7" s="98" t="s">
        <v>27</v>
      </c>
      <c r="C7" s="70"/>
      <c r="D7" s="86" t="str">
        <f>'Data 1'!B16</f>
        <v>Agosto 2021</v>
      </c>
      <c r="E7" s="71" t="s">
        <v>15</v>
      </c>
    </row>
    <row r="8" spans="2:6" ht="12.75" customHeight="1">
      <c r="B8" s="98"/>
      <c r="C8" s="65" t="s">
        <v>24</v>
      </c>
      <c r="D8" s="65"/>
      <c r="E8" s="65"/>
    </row>
    <row r="9" spans="2:6" ht="12.75" customHeight="1">
      <c r="B9" s="98"/>
      <c r="C9" s="57" t="s">
        <v>16</v>
      </c>
      <c r="D9" s="58">
        <f>'Data 1'!M16</f>
        <v>0.55000000000000004</v>
      </c>
      <c r="E9" s="58">
        <f>'Data 1'!P16</f>
        <v>127.9</v>
      </c>
      <c r="F9" s="51"/>
    </row>
    <row r="10" spans="2:6" ht="12.75" customHeight="1">
      <c r="B10" s="69"/>
      <c r="C10" s="59" t="s">
        <v>17</v>
      </c>
      <c r="D10" s="60">
        <f>'Data 1'!G16</f>
        <v>1.1800000000000001E-3</v>
      </c>
      <c r="E10" s="60">
        <f>'Data 1'!J16</f>
        <v>0.27500000000000002</v>
      </c>
      <c r="F10" s="52"/>
    </row>
    <row r="11" spans="2:6" ht="12.75" customHeight="1">
      <c r="C11" s="65" t="s">
        <v>1</v>
      </c>
      <c r="D11" s="65"/>
      <c r="E11" s="65"/>
    </row>
    <row r="12" spans="2:6" ht="12.75" customHeight="1">
      <c r="C12" s="61" t="s">
        <v>16</v>
      </c>
      <c r="D12" s="62">
        <f>'Data 1'!N16</f>
        <v>0</v>
      </c>
      <c r="E12" s="62">
        <f>'Data 1'!Q16</f>
        <v>0.85899999999999999</v>
      </c>
    </row>
    <row r="13" spans="2:6" ht="12.75" customHeight="1">
      <c r="C13" s="63" t="s">
        <v>23</v>
      </c>
      <c r="D13" s="64">
        <f>'Data 1'!H16</f>
        <v>0</v>
      </c>
      <c r="E13" s="64">
        <f>'Data 1'!K16</f>
        <v>8.1000000000000003E-2</v>
      </c>
      <c r="F13" s="52"/>
    </row>
    <row r="14" spans="2:6" ht="12.75" customHeight="1">
      <c r="C14" s="65" t="s">
        <v>2</v>
      </c>
      <c r="D14" s="65"/>
      <c r="E14" s="65"/>
      <c r="F14" s="52"/>
    </row>
    <row r="15" spans="2:6" ht="12.75" customHeight="1">
      <c r="C15" s="61" t="s">
        <v>16</v>
      </c>
      <c r="D15" s="62">
        <f>'Data 1'!O16</f>
        <v>0</v>
      </c>
      <c r="E15" s="62">
        <f>'Data 1'!R16</f>
        <v>8.41</v>
      </c>
    </row>
    <row r="16" spans="2:6" ht="12.75" customHeight="1">
      <c r="C16" s="63" t="s">
        <v>23</v>
      </c>
      <c r="D16" s="64">
        <f>'Data 1'!I16</f>
        <v>0</v>
      </c>
      <c r="E16" s="64">
        <f>'Data 1'!L16</f>
        <v>0.56699999999999995</v>
      </c>
    </row>
    <row r="17" spans="3:5" ht="27.75" customHeight="1">
      <c r="C17" s="101" t="s">
        <v>18</v>
      </c>
      <c r="D17" s="101"/>
      <c r="E17" s="101"/>
    </row>
    <row r="18" spans="3:5" ht="12.75" customHeight="1">
      <c r="C18" s="101"/>
      <c r="D18" s="101"/>
      <c r="E18" s="101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/>
  <dimension ref="A1:R16"/>
  <sheetViews>
    <sheetView showOutlineSymbols="0" zoomScaleNormal="100" workbookViewId="0">
      <selection activeCell="F16" sqref="F16"/>
    </sheetView>
  </sheetViews>
  <sheetFormatPr baseColWidth="10" defaultColWidth="2.85546875" defaultRowHeight="12.75"/>
  <cols>
    <col min="1" max="1" width="2.5703125" style="37" bestFit="1" customWidth="1"/>
    <col min="2" max="2" width="12.5703125" style="37" bestFit="1" customWidth="1"/>
    <col min="3" max="3" width="14.5703125" style="37" bestFit="1" customWidth="1"/>
    <col min="4" max="4" width="8.7109375" style="37" bestFit="1" customWidth="1"/>
    <col min="5" max="6" width="7.85546875" style="37" bestFit="1" customWidth="1"/>
    <col min="7" max="7" width="8.7109375" style="37" bestFit="1" customWidth="1"/>
    <col min="8" max="9" width="7.85546875" style="37" bestFit="1" customWidth="1"/>
    <col min="10" max="10" width="8.7109375" style="37" bestFit="1" customWidth="1"/>
    <col min="11" max="12" width="7.85546875" style="37" bestFit="1" customWidth="1"/>
    <col min="13" max="13" width="8.7109375" style="37" bestFit="1" customWidth="1"/>
    <col min="14" max="15" width="7.85546875" style="37" bestFit="1" customWidth="1"/>
    <col min="16" max="16" width="8.7109375" style="37" bestFit="1" customWidth="1"/>
    <col min="17" max="18" width="7.85546875" style="37" bestFit="1" customWidth="1"/>
    <col min="19" max="16384" width="2.85546875" style="37"/>
  </cols>
  <sheetData>
    <row r="1" spans="1:18">
      <c r="A1"/>
      <c r="B1" s="88"/>
      <c r="C1" s="88" t="s">
        <v>33</v>
      </c>
      <c r="D1" s="102" t="s">
        <v>38</v>
      </c>
      <c r="E1" s="103"/>
      <c r="F1" s="104"/>
      <c r="G1" s="102" t="s">
        <v>39</v>
      </c>
      <c r="H1" s="103"/>
      <c r="I1" s="104"/>
      <c r="J1" s="102" t="s">
        <v>32</v>
      </c>
      <c r="K1" s="103"/>
      <c r="L1" s="104"/>
      <c r="M1" s="102" t="s">
        <v>40</v>
      </c>
      <c r="N1" s="103"/>
      <c r="O1" s="104"/>
      <c r="P1" s="102" t="s">
        <v>31</v>
      </c>
      <c r="Q1" s="103"/>
      <c r="R1" s="103"/>
    </row>
    <row r="2" spans="1:18">
      <c r="A2"/>
      <c r="B2" s="88"/>
      <c r="C2" s="88" t="s">
        <v>35</v>
      </c>
      <c r="D2" s="95" t="s">
        <v>5</v>
      </c>
      <c r="E2" s="95" t="s">
        <v>1</v>
      </c>
      <c r="F2" s="95" t="s">
        <v>2</v>
      </c>
      <c r="G2" s="95" t="s">
        <v>5</v>
      </c>
      <c r="H2" s="95" t="s">
        <v>1</v>
      </c>
      <c r="I2" s="95" t="s">
        <v>2</v>
      </c>
      <c r="J2" s="95" t="s">
        <v>5</v>
      </c>
      <c r="K2" s="95" t="s">
        <v>1</v>
      </c>
      <c r="L2" s="95" t="s">
        <v>2</v>
      </c>
      <c r="M2" s="95" t="s">
        <v>5</v>
      </c>
      <c r="N2" s="95" t="s">
        <v>1</v>
      </c>
      <c r="O2" s="95" t="s">
        <v>2</v>
      </c>
      <c r="P2" s="95" t="s">
        <v>5</v>
      </c>
      <c r="Q2" s="95" t="s">
        <v>1</v>
      </c>
      <c r="R2" s="95" t="s">
        <v>2</v>
      </c>
    </row>
    <row r="3" spans="1:18">
      <c r="A3"/>
      <c r="B3" s="88" t="s">
        <v>34</v>
      </c>
      <c r="C3" s="88" t="s">
        <v>36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>
      <c r="A4" s="87" t="str">
        <f>MID(B4,1,1)</f>
        <v>A</v>
      </c>
      <c r="B4" s="90" t="s">
        <v>41</v>
      </c>
      <c r="C4" s="90" t="s">
        <v>37</v>
      </c>
      <c r="D4" s="91">
        <v>98.58</v>
      </c>
      <c r="E4" s="91">
        <v>99.73</v>
      </c>
      <c r="F4" s="91">
        <v>98.74</v>
      </c>
      <c r="G4" s="92">
        <v>2.5739999999999999E-2</v>
      </c>
      <c r="H4" s="92">
        <v>0.186</v>
      </c>
      <c r="I4" s="92">
        <v>0</v>
      </c>
      <c r="J4" s="92">
        <v>6.3E-2</v>
      </c>
      <c r="K4" s="92">
        <v>0.246</v>
      </c>
      <c r="L4" s="92">
        <v>4.3090000000000002</v>
      </c>
      <c r="M4" s="93">
        <v>11.92</v>
      </c>
      <c r="N4" s="93">
        <v>2.36</v>
      </c>
      <c r="O4" s="93">
        <v>0</v>
      </c>
      <c r="P4" s="93">
        <v>27.92</v>
      </c>
      <c r="Q4" s="93">
        <v>2.36</v>
      </c>
      <c r="R4" s="93">
        <v>64.608000000000004</v>
      </c>
    </row>
    <row r="5" spans="1:18">
      <c r="A5" s="87" t="str">
        <f t="shared" ref="A5:A16" si="0">MID(B5,1,1)</f>
        <v>S</v>
      </c>
      <c r="B5" s="90" t="s">
        <v>42</v>
      </c>
      <c r="C5" s="90" t="s">
        <v>37</v>
      </c>
      <c r="D5" s="91">
        <v>97.24</v>
      </c>
      <c r="E5" s="91">
        <v>99.24</v>
      </c>
      <c r="F5" s="91">
        <v>99.38</v>
      </c>
      <c r="G5" s="92">
        <v>1.3999999999999999E-4</v>
      </c>
      <c r="H5" s="92">
        <v>0.222</v>
      </c>
      <c r="I5" s="92">
        <v>0</v>
      </c>
      <c r="J5" s="92">
        <v>6.3E-2</v>
      </c>
      <c r="K5" s="92">
        <v>0.46300000000000002</v>
      </c>
      <c r="L5" s="92">
        <v>4.282</v>
      </c>
      <c r="M5" s="93">
        <v>6.4000000000000001E-2</v>
      </c>
      <c r="N5" s="93">
        <v>2.0699999999999998</v>
      </c>
      <c r="O5" s="93">
        <v>0</v>
      </c>
      <c r="P5" s="93">
        <v>27.984000000000002</v>
      </c>
      <c r="Q5" s="93">
        <v>4.43</v>
      </c>
      <c r="R5" s="93">
        <v>64.608000000000004</v>
      </c>
    </row>
    <row r="6" spans="1:18">
      <c r="A6" s="87" t="str">
        <f t="shared" si="0"/>
        <v>O</v>
      </c>
      <c r="B6" s="90" t="s">
        <v>43</v>
      </c>
      <c r="C6" s="90" t="s">
        <v>37</v>
      </c>
      <c r="D6" s="91">
        <v>97.68</v>
      </c>
      <c r="E6" s="91">
        <v>97.74</v>
      </c>
      <c r="F6" s="91">
        <v>99</v>
      </c>
      <c r="G6" s="92">
        <v>0.15301999999999999</v>
      </c>
      <c r="H6" s="92">
        <v>0</v>
      </c>
      <c r="I6" s="92">
        <v>0</v>
      </c>
      <c r="J6" s="92">
        <v>0.214</v>
      </c>
      <c r="K6" s="92">
        <v>0.47</v>
      </c>
      <c r="L6" s="92">
        <v>4.2809999999999997</v>
      </c>
      <c r="M6" s="93">
        <v>67.14</v>
      </c>
      <c r="N6" s="93">
        <v>0</v>
      </c>
      <c r="O6" s="93">
        <v>0</v>
      </c>
      <c r="P6" s="93">
        <v>95.123999999999995</v>
      </c>
      <c r="Q6" s="93">
        <v>4.43</v>
      </c>
      <c r="R6" s="93">
        <v>64.608000000000004</v>
      </c>
    </row>
    <row r="7" spans="1:18">
      <c r="A7" s="87" t="str">
        <f t="shared" si="0"/>
        <v>N</v>
      </c>
      <c r="B7" s="90" t="s">
        <v>44</v>
      </c>
      <c r="C7" s="90" t="s">
        <v>37</v>
      </c>
      <c r="D7" s="91">
        <v>98.18</v>
      </c>
      <c r="E7" s="91">
        <v>98.45</v>
      </c>
      <c r="F7" s="91">
        <v>98.65</v>
      </c>
      <c r="G7" s="92">
        <v>0</v>
      </c>
      <c r="H7" s="92">
        <v>0</v>
      </c>
      <c r="I7" s="92">
        <v>0</v>
      </c>
      <c r="J7" s="92">
        <v>0.21299999999999999</v>
      </c>
      <c r="K7" s="92">
        <v>0.47399999999999998</v>
      </c>
      <c r="L7" s="92">
        <v>4.2750000000000004</v>
      </c>
      <c r="M7" s="93">
        <v>0</v>
      </c>
      <c r="N7" s="93">
        <v>0</v>
      </c>
      <c r="O7" s="93">
        <v>0</v>
      </c>
      <c r="P7" s="93">
        <v>95.123999999999995</v>
      </c>
      <c r="Q7" s="93">
        <v>4.43</v>
      </c>
      <c r="R7" s="93">
        <v>64.608000000000004</v>
      </c>
    </row>
    <row r="8" spans="1:18">
      <c r="A8" s="87" t="str">
        <f t="shared" si="0"/>
        <v>D</v>
      </c>
      <c r="B8" s="90" t="s">
        <v>45</v>
      </c>
      <c r="C8" s="90" t="s">
        <v>37</v>
      </c>
      <c r="D8" s="91">
        <v>99.05</v>
      </c>
      <c r="E8" s="91">
        <v>99.5</v>
      </c>
      <c r="F8" s="91">
        <v>99.36</v>
      </c>
      <c r="G8" s="92">
        <v>0</v>
      </c>
      <c r="H8" s="92">
        <v>0</v>
      </c>
      <c r="I8" s="92">
        <v>0</v>
      </c>
      <c r="J8" s="92">
        <v>0.21199999999999999</v>
      </c>
      <c r="K8" s="92">
        <v>0.47199999999999998</v>
      </c>
      <c r="L8" s="92">
        <v>4.2750000000000004</v>
      </c>
      <c r="M8" s="93">
        <v>0</v>
      </c>
      <c r="N8" s="93">
        <v>0</v>
      </c>
      <c r="O8" s="93">
        <v>0</v>
      </c>
      <c r="P8" s="93">
        <v>95.123999999999995</v>
      </c>
      <c r="Q8" s="93">
        <v>4.43</v>
      </c>
      <c r="R8" s="93">
        <v>64.608000000000004</v>
      </c>
    </row>
    <row r="9" spans="1:18">
      <c r="A9" s="87" t="str">
        <f t="shared" si="0"/>
        <v>E</v>
      </c>
      <c r="B9" s="90" t="s">
        <v>46</v>
      </c>
      <c r="C9" s="90" t="s">
        <v>37</v>
      </c>
      <c r="D9" s="91">
        <v>99.42</v>
      </c>
      <c r="E9" s="91">
        <v>99.18</v>
      </c>
      <c r="F9" s="91">
        <v>99.9</v>
      </c>
      <c r="G9" s="92">
        <v>0.22720000000000001</v>
      </c>
      <c r="H9" s="92">
        <v>0</v>
      </c>
      <c r="I9" s="92">
        <v>0</v>
      </c>
      <c r="J9" s="92">
        <v>0.22700000000000001</v>
      </c>
      <c r="K9" s="92">
        <v>0</v>
      </c>
      <c r="L9" s="92">
        <v>0</v>
      </c>
      <c r="M9" s="93">
        <v>115.75</v>
      </c>
      <c r="N9" s="93">
        <v>0</v>
      </c>
      <c r="O9" s="93">
        <v>0</v>
      </c>
      <c r="P9" s="93">
        <v>115.75</v>
      </c>
      <c r="Q9" s="93">
        <v>0</v>
      </c>
      <c r="R9" s="93">
        <v>0</v>
      </c>
    </row>
    <row r="10" spans="1:18">
      <c r="A10" s="87" t="str">
        <f t="shared" si="0"/>
        <v>F</v>
      </c>
      <c r="B10" s="90" t="s">
        <v>47</v>
      </c>
      <c r="C10" s="90" t="s">
        <v>37</v>
      </c>
      <c r="D10" s="91">
        <v>98.55</v>
      </c>
      <c r="E10" s="91">
        <v>99.11</v>
      </c>
      <c r="F10" s="91">
        <v>99.41</v>
      </c>
      <c r="G10" s="92">
        <v>4.8500000000000001E-3</v>
      </c>
      <c r="H10" s="92">
        <v>0</v>
      </c>
      <c r="I10" s="92">
        <v>0</v>
      </c>
      <c r="J10" s="92">
        <v>0.23899999999999999</v>
      </c>
      <c r="K10" s="92">
        <v>0</v>
      </c>
      <c r="L10" s="92">
        <v>0</v>
      </c>
      <c r="M10" s="93">
        <v>2.31</v>
      </c>
      <c r="N10" s="93">
        <v>0</v>
      </c>
      <c r="O10" s="93">
        <v>0</v>
      </c>
      <c r="P10" s="93">
        <v>118.06</v>
      </c>
      <c r="Q10" s="93">
        <v>0</v>
      </c>
      <c r="R10" s="93">
        <v>0</v>
      </c>
    </row>
    <row r="11" spans="1:18">
      <c r="A11" s="87" t="str">
        <f t="shared" si="0"/>
        <v>M</v>
      </c>
      <c r="B11" s="90" t="s">
        <v>48</v>
      </c>
      <c r="C11" s="90" t="s">
        <v>37</v>
      </c>
      <c r="D11" s="91">
        <v>98.5</v>
      </c>
      <c r="E11" s="91">
        <v>98.72</v>
      </c>
      <c r="F11" s="91">
        <v>99.5</v>
      </c>
      <c r="G11" s="92">
        <v>0</v>
      </c>
      <c r="H11" s="92">
        <v>9.4E-2</v>
      </c>
      <c r="I11" s="92">
        <v>0</v>
      </c>
      <c r="J11" s="92">
        <v>0.24399999999999999</v>
      </c>
      <c r="K11" s="92">
        <v>0.09</v>
      </c>
      <c r="L11" s="92">
        <v>0</v>
      </c>
      <c r="M11" s="93">
        <v>0</v>
      </c>
      <c r="N11" s="93">
        <v>0.85899999999999999</v>
      </c>
      <c r="O11" s="93">
        <v>0</v>
      </c>
      <c r="P11" s="93">
        <v>118.06</v>
      </c>
      <c r="Q11" s="93">
        <v>0.85899999999999999</v>
      </c>
      <c r="R11" s="93">
        <v>0</v>
      </c>
    </row>
    <row r="12" spans="1:18">
      <c r="A12" s="87" t="str">
        <f t="shared" si="0"/>
        <v>A</v>
      </c>
      <c r="B12" s="90" t="s">
        <v>49</v>
      </c>
      <c r="C12" s="90" t="s">
        <v>37</v>
      </c>
      <c r="D12" s="91">
        <v>98.61</v>
      </c>
      <c r="E12" s="91">
        <v>99.12</v>
      </c>
      <c r="F12" s="91">
        <v>99.46</v>
      </c>
      <c r="G12" s="92">
        <v>1.506E-2</v>
      </c>
      <c r="H12" s="92">
        <v>0</v>
      </c>
      <c r="I12" s="92">
        <v>0</v>
      </c>
      <c r="J12" s="92">
        <v>0.26400000000000001</v>
      </c>
      <c r="K12" s="92">
        <v>9.1999999999999998E-2</v>
      </c>
      <c r="L12" s="92">
        <v>0</v>
      </c>
      <c r="M12" s="93">
        <v>6.59</v>
      </c>
      <c r="N12" s="93">
        <v>0</v>
      </c>
      <c r="O12" s="93">
        <v>0</v>
      </c>
      <c r="P12" s="93">
        <v>124.65</v>
      </c>
      <c r="Q12" s="93">
        <v>0.85899999999999999</v>
      </c>
      <c r="R12" s="93">
        <v>0</v>
      </c>
    </row>
    <row r="13" spans="1:18">
      <c r="A13" s="87" t="str">
        <f t="shared" si="0"/>
        <v>M</v>
      </c>
      <c r="B13" s="90" t="s">
        <v>50</v>
      </c>
      <c r="C13" s="90" t="s">
        <v>37</v>
      </c>
      <c r="D13" s="91">
        <v>98.22</v>
      </c>
      <c r="E13" s="91">
        <v>97.12</v>
      </c>
      <c r="F13" s="91">
        <v>99.34</v>
      </c>
      <c r="G13" s="92">
        <v>3.4199999999999999E-3</v>
      </c>
      <c r="H13" s="92">
        <v>0</v>
      </c>
      <c r="I13" s="92">
        <v>0</v>
      </c>
      <c r="J13" s="92">
        <v>0.27200000000000002</v>
      </c>
      <c r="K13" s="92">
        <v>9.2999999999999999E-2</v>
      </c>
      <c r="L13" s="92">
        <v>0</v>
      </c>
      <c r="M13" s="93">
        <v>1.47</v>
      </c>
      <c r="N13" s="93">
        <v>0</v>
      </c>
      <c r="O13" s="93">
        <v>0</v>
      </c>
      <c r="P13" s="93">
        <v>126.12</v>
      </c>
      <c r="Q13" s="93">
        <v>0.85899999999999999</v>
      </c>
      <c r="R13" s="93">
        <v>0</v>
      </c>
    </row>
    <row r="14" spans="1:18">
      <c r="A14" s="87" t="str">
        <f t="shared" si="0"/>
        <v>J</v>
      </c>
      <c r="B14" s="90" t="s">
        <v>51</v>
      </c>
      <c r="C14" s="90" t="s">
        <v>37</v>
      </c>
      <c r="D14" s="91">
        <v>98.21</v>
      </c>
      <c r="E14" s="91">
        <v>97.74</v>
      </c>
      <c r="F14" s="91">
        <v>99.45</v>
      </c>
      <c r="G14" s="92">
        <v>0</v>
      </c>
      <c r="H14" s="92">
        <v>0</v>
      </c>
      <c r="I14" s="92">
        <v>0.57199999999999995</v>
      </c>
      <c r="J14" s="92">
        <v>0.27300000000000002</v>
      </c>
      <c r="K14" s="92">
        <v>9.0999999999999998E-2</v>
      </c>
      <c r="L14" s="92">
        <v>0.58499999999999996</v>
      </c>
      <c r="M14" s="93">
        <v>0</v>
      </c>
      <c r="N14" s="93">
        <v>0</v>
      </c>
      <c r="O14" s="93">
        <v>8.41</v>
      </c>
      <c r="P14" s="93">
        <v>126.12</v>
      </c>
      <c r="Q14" s="93">
        <v>0.85899999999999999</v>
      </c>
      <c r="R14" s="93">
        <v>8.41</v>
      </c>
    </row>
    <row r="15" spans="1:18">
      <c r="A15" s="87" t="str">
        <f t="shared" si="0"/>
        <v>J</v>
      </c>
      <c r="B15" s="90" t="s">
        <v>52</v>
      </c>
      <c r="C15" s="90" t="s">
        <v>37</v>
      </c>
      <c r="D15" s="91">
        <v>98.93</v>
      </c>
      <c r="E15" s="91">
        <v>99.85</v>
      </c>
      <c r="F15" s="91">
        <v>99.65</v>
      </c>
      <c r="G15" s="92">
        <v>2.5699999999999998E-3</v>
      </c>
      <c r="H15" s="92">
        <v>0</v>
      </c>
      <c r="I15" s="92">
        <v>0</v>
      </c>
      <c r="J15" s="92">
        <v>0.27400000000000002</v>
      </c>
      <c r="K15" s="92">
        <v>8.5999999999999993E-2</v>
      </c>
      <c r="L15" s="92">
        <v>0.57699999999999996</v>
      </c>
      <c r="M15" s="93">
        <v>1.23</v>
      </c>
      <c r="N15" s="93">
        <v>0</v>
      </c>
      <c r="O15" s="93">
        <v>0</v>
      </c>
      <c r="P15" s="93">
        <v>127.35</v>
      </c>
      <c r="Q15" s="93">
        <v>0.85899999999999999</v>
      </c>
      <c r="R15" s="93">
        <v>8.41</v>
      </c>
    </row>
    <row r="16" spans="1:18">
      <c r="A16" s="87" t="str">
        <f t="shared" si="0"/>
        <v>A</v>
      </c>
      <c r="B16" s="90" t="s">
        <v>53</v>
      </c>
      <c r="C16" s="90" t="s">
        <v>37</v>
      </c>
      <c r="D16" s="91">
        <v>98.76</v>
      </c>
      <c r="E16" s="91">
        <v>99.99</v>
      </c>
      <c r="F16" s="91">
        <v>99.61</v>
      </c>
      <c r="G16" s="92">
        <v>1.1800000000000001E-3</v>
      </c>
      <c r="H16" s="92">
        <v>0</v>
      </c>
      <c r="I16" s="92">
        <v>0</v>
      </c>
      <c r="J16" s="92">
        <v>0.27500000000000002</v>
      </c>
      <c r="K16" s="92">
        <v>8.1000000000000003E-2</v>
      </c>
      <c r="L16" s="92">
        <v>0.56699999999999995</v>
      </c>
      <c r="M16" s="93">
        <v>0.55000000000000004</v>
      </c>
      <c r="N16" s="93">
        <v>0</v>
      </c>
      <c r="O16" s="93">
        <v>0</v>
      </c>
      <c r="P16" s="93">
        <v>127.9</v>
      </c>
      <c r="Q16" s="93">
        <v>0.85899999999999999</v>
      </c>
      <c r="R16" s="93">
        <v>8.41</v>
      </c>
    </row>
  </sheetData>
  <customSheetViews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4"/>
  <sheetViews>
    <sheetView workbookViewId="0"/>
  </sheetViews>
  <sheetFormatPr baseColWidth="10" defaultRowHeight="12.75"/>
  <sheetData>
    <row r="1" spans="1:2">
      <c r="A1">
        <v>3</v>
      </c>
      <c r="B1" s="94" t="s">
        <v>56</v>
      </c>
    </row>
    <row r="2" spans="1:2">
      <c r="A2" t="s">
        <v>57</v>
      </c>
    </row>
    <row r="3" spans="1:2">
      <c r="A3" t="s">
        <v>55</v>
      </c>
    </row>
    <row r="4" spans="1:2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  <vt:lpstr>Indice!XXXX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DE USUARIOS</dc:creator>
  <cp:lastModifiedBy>de la Fuente Perez, Roberto</cp:lastModifiedBy>
  <cp:lastPrinted>2015-06-12T06:47:27Z</cp:lastPrinted>
  <dcterms:created xsi:type="dcterms:W3CDTF">2000-10-16T14:29:50Z</dcterms:created>
  <dcterms:modified xsi:type="dcterms:W3CDTF">2021-09-15T06:40:35Z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