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ABR\INF_ELABORADA\"/>
    </mc:Choice>
  </mc:AlternateContent>
  <xr:revisionPtr revIDLastSave="0" documentId="13_ncr:1_{B1D516CD-A5A4-4389-83A0-758E675C3408}" xr6:coauthVersionLast="41" xr6:coauthVersionMax="45" xr10:uidLastSave="{00000000-0000-0000-0000-000000000000}"/>
  <bookViews>
    <workbookView xWindow="-120" yWindow="-120" windowWidth="24240" windowHeight="13140" tabRatio="950" activeTab="3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9_V" guid="{93154E83-DC5B-11D6-846E-0008C7298EBA}" includePrintSettings="0" includeHiddenRowCol="0" maximized="1" showSheetTabs="0" windowWidth="794" windowHeight="457" tabRatio="754" activeSheetId="23817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2_V" guid="{93154E7E-DC5B-11D6-846E-0008C7298EBA}" includePrintSettings="0" includeHiddenRowCol="0" maximized="1" showSheetTabs="0" windowWidth="794" windowHeight="457" tabRatio="754" activeSheetId="23816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05" l="1"/>
  <c r="K3" i="82" l="1"/>
  <c r="E3" i="108" l="1"/>
  <c r="E3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I9" i="82" l="1"/>
  <c r="K19" i="82"/>
  <c r="E3" i="110" l="1"/>
  <c r="E10" i="110" l="1"/>
  <c r="E9" i="110"/>
  <c r="E8" i="110"/>
  <c r="K18" i="82" l="1"/>
  <c r="K17" i="82"/>
  <c r="K16" i="82"/>
  <c r="K15" i="82"/>
  <c r="K13" i="82"/>
  <c r="F9" i="82" l="1"/>
  <c r="H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<sst xmlns="http://schemas.openxmlformats.org/spreadsheetml/2006/main" count="102" uniqueCount="58">
  <si>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</si>
  <si>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</si>
  <si>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</si>
  <si>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</si>
  <si>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</si>
  <si>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</si>
  <si>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</si>
  <si>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</si>
  <si>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</si>
  <si>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</si>
  <si>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</si>
  <si>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</si>
  <si>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</si>
  <si>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</si>
  <si>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</si>
  <si>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</si>
  <si>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</si>
  <si>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</si>
  <si>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</si>
  <si>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</si>
  <si>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</si>
  <si>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</si>
  <si>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</si>
  <si>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</si>
  <si>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</si>
  <si>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</si>
  <si>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</si>
  <si>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</si>
  <si>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</si>
  <si>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</si>
  <si>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</si>
  <si>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Mayo 2019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</si>
  <si>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</si>
  <si>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</si>
  <si>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</si>
  <si>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</si>
  <si>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</si>
  <si>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</si>
  <si>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</si>
  <si>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</si>
  <si>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</si>
  <si>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</si>
  <si>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Abril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</si>
  <si>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</si>
  <si>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</si>
  <si>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</si>
  <si>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</si>
  <si>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</si>
  <si>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</si>
  <si>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</si>
  <si>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</si>
  <si>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</si>
  <si>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</si>
  <si>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</si>
  <si>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ut="05/11/2020 14:36:36" si="2.00000001b043e32c662b28b1c76d68d133a37b8bad4274271764e5500ca3ec47ca5e8b50080091be46a68a3d474231ee630babf3257d3c2669b3eb7b5c39d1460d813b02a04b4bc0d5337171224d431fb53ace5f3e9642e982850b653f7d0b8a1d7d2c9eaa126470fdd8ea45987380fe64999209c6ecc2413e3e91518d76f8964db5.3082.0.1.Europe/Madrid.upriv*_1*_pidn2*_22*_session*-lat*_1.00000001a86a312c0eb3ccbe3e77c9e70b7ead1eb5ee3e720c67ca259cb898cab6622560bdc69f7b0b70d0e14aeae4fda215b53e60b248c6.00000001c420341b062812a5abf93c6e551849ecb5ee3e721e1c2a79dfee5041559d1bfc155e776cf858d6b3e1c4c9d082bfdc9c9ef3f440.0.1.1.BDEbi.D066E1C611E6257C10D00080EF253B44.0-3082.1.1_-0.1.0_-3082.1.1_5.5.0.*0.000000013e0b069ce22afac830a5758e2e139566c911585a7b734ed1b88a33fdc022bc1b5f413674.0.10*.25*.15*.214.23.10*.4*.0400*.0074J.e.000000015e3e68862f3860600fbded36d58bd535c911585a0def26ade9450f6ca4ee6f761f66f93d.0" msgID="C37D15C311EA939401740080EFC50B00"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nrr="861" nrc="280"&gt;&lt;pg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</si>
  <si>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ut="05/11/2020 14:36:43" si="2.00000001b043e32c662b28b1c76d68d133a37b8bad4274271764e5500ca3ec47ca5e8b50080091be46a68a3d474231ee630babf3257d3c2669b3eb7b5c39d1460d813b02a04b4bc0d5337171224d431fb53ace5f3e9642e982850b653f7d0b8a1d7d2c9eaa126470fdd8ea45987380fe64999209c6ecc2413e3e91518d76f8964db5.3082.0.1.Europe/Madrid.upriv*_1*_pidn2*_22*_session*-lat*_1.00000001a86a312c0eb3ccbe3e77c9e70b7ead1eb5ee3e720c67ca259cb898cab6622560bdc69f7b0b70d0e14aeae4fda215b53e60b248c6.00000001c420341b062812a5abf93c6e551849ecb5ee3e721e1c2a79dfee5041559d1bfc155e776cf858d6b3e1c4c9d082bfdc9c9ef3f440.0.1.1.BDEbi.D066E1C611E6257C10D00080EF253B44.0-3082.1.1_-0.1.0_-3082.1.1_5.5.0.*0.000000013e0b069ce22afac830a5758e2e139566c911585a7b734ed1b88a33fdc022bc1b5f413674.0.10*.25*.15*.214.23.10*.4*.0400*.0074J.e.000000015e3e68862f3860600fbded36d58bd535c911585a0def26ade9450f6ca4ee6f761f66f93d.0" msgID="C375A74211EA939401740080EF552AFF"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nrr="286" nrc="405"&gt;&lt;pg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</si>
  <si>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52bae22be53344518831c078f2bd56b8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</si>
  <si>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ut="05/11/2020 14:36:48" si="2.00000001b043e32c662b28b1c76d68d133a37b8bad4274271764e5500ca3ec47ca5e8b50080091be46a68a3d474231ee630babf3257d3c2669b3eb7b5c39d1460d813b02a04b4bc0d5337171224d431fb53ace5f3e9642e982850b653f7d0b8a1d7d2c9eaa126470fdd8ea45987380fe64999209c6ecc2413e3e91518d76f8964db5.3082.0.1.Europe/Madrid.upriv*_1*_pidn2*_22*_session*-lat*_1.00000001a86a312c0eb3ccbe3e77c9e70b7ead1eb5ee3e720c67ca259cb898cab6622560bdc69f7b0b70d0e14aeae4fda215b53e60b248c6.00000001c420341b062812a5abf93c6e551849ecb5ee3e721e1c2a79dfee5041559d1bfc155e776cf858d6b3e1c4c9d082bfdc9c9ef3f440.0.1.1.BDEbi.D066E1C611E6257C10D00080EF253B44.0-3082.1.1_-0.1.0_-3082.1.1_5.5.0.*0.000000013e0b069ce22afac830a5758e2e139566c911585a7b734ed1b88a33fdc022bc1b5f413674.0.10*.25*.15*.214.23.10*.4*.0400*.0074J.e.000000015e3e68862f3860600fbded36d58bd535c911585a0def26ade9450f6ca4ee6f761f66f93d.0" msgID="C375768C11EA939401740080EF552B01"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nrr="903" nrc="300"&gt;&lt;pg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</si>
</sst>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3" fontId="31" fillId="6" borderId="6">
      <alignment horizontal="right" vertical="center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</cellStyleXfs>
  <cellXfs count="105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4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6" fontId="31" fillId="6" borderId="6" xfId="27" applyAlignment="1">
      <alignment horizontal="right" vertical="center"/>
    </xf>
    <xf numFmtId="178" fontId="31" fillId="6" borderId="6" xfId="29" applyAlignment="1">
      <alignment horizontal="right" vertical="center"/>
    </xf>
    <xf numFmtId="177" fontId="31" fillId="6" borderId="6" xfId="28" applyAlignment="1">
      <alignment horizontal="right" vertical="center"/>
    </xf>
    <xf numFmtId="11" fontId="0" fillId="0" borderId="0" xfId="0" applyNumberFormat="1"/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5" xr:uid="{00000000-0005-0000-0000-000004000000}"/>
    <cellStyle name="MSTRStyle.Todos.c12_a7c48337-dd23-4b07-b0bd-2d69d5300d05" xfId="23" xr:uid="{00000000-0005-0000-0000-000005000000}"/>
    <cellStyle name="MSTRStyle.Todos.c13_fdc36fa9-3a28-43b5-b5b1-115a919d4faa" xfId="27" xr:uid="{00000000-0005-0000-0000-000006000000}"/>
    <cellStyle name="MSTRStyle.Todos.c16_3c411ab4-3a78-419d-83e8-7dea65df9a3c" xfId="29" xr:uid="{00000000-0005-0000-0000-000007000000}"/>
    <cellStyle name="MSTRStyle.Todos.c20_1555ed4c-d499-418a-a6ce-042b900e7ca3" xfId="19" xr:uid="{00000000-0005-0000-0000-000009000000}"/>
    <cellStyle name="MSTRStyle.Todos.c21_504bee46-1120-4a6b-9272-b5b59ff7a069" xfId="26" xr:uid="{00000000-0005-0000-0000-00000A000000}"/>
    <cellStyle name="MSTRStyle.Todos.c22_f092183e-f859-44da-a7a0-bf9d70e121fe" xfId="28" xr:uid="{00000000-0005-0000-0000-00000B000000}"/>
    <cellStyle name="MSTRStyle.Todos.c3_6ea95127-e6bc-4344-8a77-f397e6c8d0fa" xfId="22" xr:uid="{00000000-0005-0000-0000-00000C000000}"/>
    <cellStyle name="MSTRStyle.Todos.c33_4e52c4ae-220a-45f5-a2a4-02ae2eb9026b" xfId="24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5F5F5"/>
      <color rgb="FF004563"/>
      <color rgb="FFF7AAC6"/>
      <color rgb="FF800080"/>
      <color rgb="FF948A54"/>
      <color rgb="FFFF7C80"/>
      <color rgb="FFFF3F3F"/>
      <color rgb="FFC00000"/>
      <color rgb="FFFF33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5.215122074578298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98.46</c:v>
                </c:pt>
                <c:pt idx="1">
                  <c:v>97.87</c:v>
                </c:pt>
                <c:pt idx="2">
                  <c:v>97.57</c:v>
                </c:pt>
                <c:pt idx="3">
                  <c:v>97.87</c:v>
                </c:pt>
                <c:pt idx="4">
                  <c:v>98.19</c:v>
                </c:pt>
                <c:pt idx="5">
                  <c:v>97.6</c:v>
                </c:pt>
                <c:pt idx="6">
                  <c:v>96.79</c:v>
                </c:pt>
                <c:pt idx="7">
                  <c:v>97.57</c:v>
                </c:pt>
                <c:pt idx="8">
                  <c:v>98.55</c:v>
                </c:pt>
                <c:pt idx="9">
                  <c:v>99.33</c:v>
                </c:pt>
                <c:pt idx="10">
                  <c:v>98.87</c:v>
                </c:pt>
                <c:pt idx="11">
                  <c:v>98.82</c:v>
                </c:pt>
                <c:pt idx="12">
                  <c:v>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95.77</c:v>
                </c:pt>
                <c:pt idx="1">
                  <c:v>94.73</c:v>
                </c:pt>
                <c:pt idx="2">
                  <c:v>97.7</c:v>
                </c:pt>
                <c:pt idx="3">
                  <c:v>98.08</c:v>
                </c:pt>
                <c:pt idx="4">
                  <c:v>98.09</c:v>
                </c:pt>
                <c:pt idx="5">
                  <c:v>97.59</c:v>
                </c:pt>
                <c:pt idx="6">
                  <c:v>94.32</c:v>
                </c:pt>
                <c:pt idx="7">
                  <c:v>92.67</c:v>
                </c:pt>
                <c:pt idx="8">
                  <c:v>97.5</c:v>
                </c:pt>
                <c:pt idx="9">
                  <c:v>98.03</c:v>
                </c:pt>
                <c:pt idx="10">
                  <c:v>96.15</c:v>
                </c:pt>
                <c:pt idx="11">
                  <c:v>98.53</c:v>
                </c:pt>
                <c:pt idx="12">
                  <c:v>99.57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0"/>
                  <c:y val="-4.345935062148583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98.83</c:v>
                </c:pt>
                <c:pt idx="1">
                  <c:v>98.7</c:v>
                </c:pt>
                <c:pt idx="2">
                  <c:v>98.78</c:v>
                </c:pt>
                <c:pt idx="3">
                  <c:v>98.88</c:v>
                </c:pt>
                <c:pt idx="4">
                  <c:v>99.33</c:v>
                </c:pt>
                <c:pt idx="5">
                  <c:v>98.97</c:v>
                </c:pt>
                <c:pt idx="6">
                  <c:v>99.39</c:v>
                </c:pt>
                <c:pt idx="7">
                  <c:v>98.47</c:v>
                </c:pt>
                <c:pt idx="8">
                  <c:v>99.26</c:v>
                </c:pt>
                <c:pt idx="9">
                  <c:v>98.97</c:v>
                </c:pt>
                <c:pt idx="10">
                  <c:v>98.15</c:v>
                </c:pt>
                <c:pt idx="11">
                  <c:v>99.13</c:v>
                </c:pt>
                <c:pt idx="12">
                  <c:v>99.85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>
          <a:extLst>
            <a:ext uri="{FF2B5EF4-FFF2-40B4-BE49-F238E27FC236}">
              <a16:creationId xmlns:a16="http://schemas.microsoft.com/office/drawing/2014/main" id="{00000000-0008-0000-0100-0000232E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showOutlineSymbols="0" zoomScaleNormal="100" workbookViewId="0">
      <selection activeCell="G17" sqref="G17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16.42578125" style="72" customWidth="1"/>
    <col min="4" max="4" width="4.7109375" style="72" customWidth="1"/>
    <col min="5" max="5" width="95.7109375" style="72" customWidth="1"/>
    <col min="6" max="16384" width="11.42578125" style="72"/>
  </cols>
  <sheetData>
    <row r="1" spans="2:15" ht="0.75" customHeight="1"/>
    <row r="2" spans="2:15" ht="21" customHeight="1">
      <c r="B2" s="72" t="s">
        <v>28</v>
      </c>
      <c r="C2" s="73"/>
      <c r="D2" s="73"/>
      <c r="E2" s="74" t="s">
        <v>14</v>
      </c>
    </row>
    <row r="3" spans="2:15" ht="15" customHeight="1">
      <c r="C3" s="73"/>
      <c r="D3" s="73"/>
      <c r="E3" s="75" t="str">
        <f>'T1'!K3</f>
        <v>Abril 2020</v>
      </c>
    </row>
    <row r="4" spans="2:15" s="77" customFormat="1" ht="20.25" customHeight="1">
      <c r="B4" s="76"/>
      <c r="C4" s="48" t="s">
        <v>11</v>
      </c>
    </row>
    <row r="5" spans="2:15" s="77" customFormat="1" ht="8.25" customHeight="1">
      <c r="B5" s="76"/>
      <c r="C5" s="78"/>
    </row>
    <row r="6" spans="2:15" s="77" customFormat="1" ht="3" customHeight="1">
      <c r="B6" s="76"/>
      <c r="C6" s="78"/>
    </row>
    <row r="7" spans="2:15" s="77" customFormat="1" ht="7.5" customHeight="1">
      <c r="B7" s="76"/>
      <c r="C7" s="79"/>
      <c r="D7" s="80"/>
      <c r="E7" s="80"/>
    </row>
    <row r="8" spans="2:15" ht="12.6" customHeight="1">
      <c r="D8" s="81" t="s">
        <v>29</v>
      </c>
      <c r="E8" s="82" t="str">
        <f>'T1'!C7</f>
        <v>Instalaciones de la red de transporte en España</v>
      </c>
    </row>
    <row r="9" spans="2:15" s="77" customFormat="1" ht="12.6" customHeight="1">
      <c r="B9" s="76"/>
      <c r="C9" s="83"/>
      <c r="D9" s="81" t="s">
        <v>29</v>
      </c>
      <c r="E9" s="82" t="str">
        <f>'T2'!C7</f>
        <v>Evolución del índice de disponibilidad de la red de transporte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77" customFormat="1" ht="12.6" customHeight="1">
      <c r="B10" s="76"/>
      <c r="C10" s="83"/>
      <c r="D10" s="81" t="s">
        <v>29</v>
      </c>
      <c r="E10" s="82" t="str">
        <f>'T3'!B7</f>
        <v>Energía no suministrada (ENS) y tiempo de interrupción medio (TIM)</v>
      </c>
      <c r="F10" s="72"/>
      <c r="G10" s="84"/>
      <c r="H10" s="84"/>
      <c r="I10" s="84"/>
      <c r="J10" s="84"/>
      <c r="K10" s="84"/>
      <c r="L10" s="84"/>
      <c r="M10" s="84"/>
      <c r="N10" s="84"/>
      <c r="O10" s="84"/>
    </row>
    <row r="11" spans="2:15" s="77" customFormat="1" ht="7.5" customHeight="1">
      <c r="B11" s="76"/>
      <c r="C11" s="79"/>
      <c r="D11" s="80"/>
      <c r="E11" s="80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L26" sqref="L26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7" t="str">
        <f>'Data 1'!B16</f>
        <v>Abril 2020</v>
      </c>
      <c r="R3" s="15"/>
    </row>
    <row r="4" spans="1:18" s="4" customFormat="1" ht="20.25" customHeight="1">
      <c r="B4" s="5"/>
      <c r="C4" s="48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8" t="s">
        <v>12</v>
      </c>
      <c r="D7" s="16"/>
      <c r="E7" s="28"/>
      <c r="F7" s="29" t="s">
        <v>3</v>
      </c>
      <c r="G7" s="10"/>
      <c r="H7" s="96" t="s">
        <v>4</v>
      </c>
      <c r="I7" s="96"/>
      <c r="J7" s="96"/>
      <c r="K7" s="30"/>
    </row>
    <row r="8" spans="1:18" ht="12.75" customHeight="1">
      <c r="A8" s="4"/>
      <c r="B8" s="5"/>
      <c r="C8" s="98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9"/>
      <c r="D9" s="16"/>
      <c r="E9" s="39" t="s">
        <v>6</v>
      </c>
      <c r="F9" s="40">
        <f>SUM(F10:F12)</f>
        <v>21736.421999999999</v>
      </c>
      <c r="G9" s="40"/>
      <c r="H9" s="40">
        <f>SUM(H10:H12)</f>
        <v>19299.250710000008</v>
      </c>
      <c r="I9" s="40">
        <f>SUM(I10:I12)</f>
        <v>1873.5487000000001</v>
      </c>
      <c r="J9" s="40">
        <f>SUM(J10:J12)</f>
        <v>1548.768</v>
      </c>
      <c r="K9" s="40">
        <f>SUM(F9,H9:J9)</f>
        <v>44457.989410000009</v>
      </c>
      <c r="L9" s="31"/>
      <c r="M9" s="31"/>
      <c r="N9" s="31"/>
      <c r="O9" s="17"/>
    </row>
    <row r="10" spans="1:18" ht="12.75" customHeight="1">
      <c r="A10" s="4"/>
      <c r="B10" s="5"/>
      <c r="C10" s="69"/>
      <c r="D10" s="16"/>
      <c r="E10" s="41" t="s">
        <v>7</v>
      </c>
      <c r="F10" s="42">
        <v>21619.432000000001</v>
      </c>
      <c r="G10" s="42"/>
      <c r="H10" s="42">
        <v>18549.610210000006</v>
      </c>
      <c r="I10" s="42">
        <v>1141.0068000000001</v>
      </c>
      <c r="J10" s="42">
        <v>1235.335</v>
      </c>
      <c r="K10" s="42">
        <f>SUM(F10,H10:J10)</f>
        <v>42545.384010000009</v>
      </c>
      <c r="L10" s="31"/>
      <c r="M10" s="32"/>
      <c r="N10" s="31"/>
      <c r="O10" s="17"/>
    </row>
    <row r="11" spans="1:18" ht="12.75" customHeight="1">
      <c r="A11" s="4"/>
      <c r="B11" s="5"/>
      <c r="C11" s="69"/>
      <c r="D11" s="16"/>
      <c r="E11" s="41" t="s">
        <v>8</v>
      </c>
      <c r="F11" s="42">
        <v>28.85</v>
      </c>
      <c r="G11" s="42"/>
      <c r="H11" s="42">
        <v>236</v>
      </c>
      <c r="I11" s="42">
        <v>539.995</v>
      </c>
      <c r="J11" s="42">
        <v>30</v>
      </c>
      <c r="K11" s="42">
        <f>SUM(F11,H11:J11)</f>
        <v>834.84500000000003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5" t="s">
        <v>9</v>
      </c>
      <c r="F12" s="56">
        <v>88.14</v>
      </c>
      <c r="G12" s="56"/>
      <c r="H12" s="56">
        <v>513.64049999999997</v>
      </c>
      <c r="I12" s="56">
        <v>192.54689999999999</v>
      </c>
      <c r="J12" s="56">
        <v>283.43299999999999</v>
      </c>
      <c r="K12" s="56">
        <f>SUM(F12,H12:J12)</f>
        <v>1077.7603999999999</v>
      </c>
      <c r="M12" s="31"/>
    </row>
    <row r="13" spans="1:18" ht="13.5" customHeight="1">
      <c r="A13" s="4"/>
      <c r="B13" s="5"/>
      <c r="C13" s="8"/>
      <c r="D13" s="16"/>
      <c r="E13" s="43" t="s">
        <v>21</v>
      </c>
      <c r="F13" s="44">
        <v>1535</v>
      </c>
      <c r="G13" s="44"/>
      <c r="H13" s="44">
        <v>3280</v>
      </c>
      <c r="I13" s="44">
        <v>692</v>
      </c>
      <c r="J13" s="44">
        <v>586</v>
      </c>
      <c r="K13" s="44">
        <f>SUM(F13:J13)</f>
        <v>6093</v>
      </c>
      <c r="M13" s="31"/>
    </row>
    <row r="14" spans="1:18" ht="12.75" customHeight="1">
      <c r="A14" s="4"/>
      <c r="B14" s="5"/>
      <c r="C14" s="7"/>
      <c r="D14" s="16"/>
      <c r="E14" s="53" t="s">
        <v>10</v>
      </c>
      <c r="F14" s="54">
        <v>84864</v>
      </c>
      <c r="G14" s="54"/>
      <c r="H14" s="54">
        <v>1563</v>
      </c>
      <c r="I14" s="54">
        <v>3838</v>
      </c>
      <c r="J14" s="54">
        <v>3470</v>
      </c>
      <c r="K14" s="54">
        <f>SUM(F14,H14:J14)</f>
        <v>93735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5" t="s">
        <v>19</v>
      </c>
      <c r="F15" s="56">
        <v>158</v>
      </c>
      <c r="G15" s="56"/>
      <c r="H15" s="56">
        <v>3</v>
      </c>
      <c r="I15" s="56">
        <v>40</v>
      </c>
      <c r="J15" s="56">
        <v>31</v>
      </c>
      <c r="K15" s="56">
        <f>SUM(F15,H15:J15)</f>
        <v>232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3" t="s">
        <v>22</v>
      </c>
      <c r="F16" s="54">
        <v>9800</v>
      </c>
      <c r="G16" s="54"/>
      <c r="H16" s="54">
        <v>3714</v>
      </c>
      <c r="I16" s="54">
        <v>424</v>
      </c>
      <c r="J16" s="54">
        <v>18</v>
      </c>
      <c r="K16" s="54">
        <f>SUM(F16:J16)</f>
        <v>13956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5" t="s">
        <v>19</v>
      </c>
      <c r="F17" s="56">
        <v>67</v>
      </c>
      <c r="G17" s="56"/>
      <c r="H17" s="56">
        <v>57</v>
      </c>
      <c r="I17" s="56">
        <v>20</v>
      </c>
      <c r="J17" s="56">
        <v>2</v>
      </c>
      <c r="K17" s="56">
        <f>SUM(F17:J17)</f>
        <v>146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3" t="s">
        <v>20</v>
      </c>
      <c r="F18" s="54">
        <v>200</v>
      </c>
      <c r="G18" s="54"/>
      <c r="H18" s="54">
        <v>1100</v>
      </c>
      <c r="I18" s="54">
        <v>0</v>
      </c>
      <c r="J18" s="54">
        <v>0</v>
      </c>
      <c r="K18" s="54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5" t="s">
        <v>19</v>
      </c>
      <c r="F19" s="56">
        <v>2</v>
      </c>
      <c r="G19" s="56"/>
      <c r="H19" s="56">
        <v>11</v>
      </c>
      <c r="I19" s="56">
        <v>0</v>
      </c>
      <c r="J19" s="56">
        <v>0</v>
      </c>
      <c r="K19" s="56">
        <f>SUM(F19:J19)</f>
        <v>13</v>
      </c>
      <c r="L19" s="31"/>
      <c r="M19" s="31"/>
      <c r="N19" s="31"/>
    </row>
    <row r="20" spans="1:14" ht="15" customHeight="1">
      <c r="E20" s="97" t="s">
        <v>13</v>
      </c>
      <c r="F20" s="97"/>
      <c r="G20" s="97"/>
      <c r="H20" s="97"/>
      <c r="I20" s="97"/>
      <c r="J20" s="97"/>
      <c r="K20" s="97"/>
    </row>
    <row r="21" spans="1:14" ht="12" customHeight="1">
      <c r="C21" s="14"/>
      <c r="E21" s="99" t="s">
        <v>30</v>
      </c>
      <c r="F21" s="99"/>
      <c r="G21" s="99"/>
      <c r="H21" s="99"/>
      <c r="I21" s="99"/>
      <c r="J21" s="99"/>
      <c r="K21" s="99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L26" sqref="L26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7" t="str">
        <f>'T1'!K3</f>
        <v>Abril 2020</v>
      </c>
    </row>
    <row r="4" spans="2:11" s="20" customFormat="1" ht="20.25" customHeight="1">
      <c r="B4" s="19"/>
      <c r="C4" s="48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100" t="s">
        <v>25</v>
      </c>
      <c r="D7" s="23"/>
      <c r="E7" s="67"/>
    </row>
    <row r="8" spans="2:11" s="20" customFormat="1" ht="12.75" customHeight="1">
      <c r="B8" s="19"/>
      <c r="C8" s="100"/>
      <c r="D8" s="23"/>
      <c r="E8" s="67"/>
    </row>
    <row r="9" spans="2:11" s="20" customFormat="1" ht="12.75" customHeight="1">
      <c r="B9" s="19"/>
      <c r="C9" s="100"/>
      <c r="D9" s="23"/>
      <c r="E9" s="67"/>
    </row>
    <row r="10" spans="2:11" s="20" customFormat="1" ht="12.75" customHeight="1">
      <c r="B10" s="19"/>
      <c r="C10" s="85" t="s">
        <v>26</v>
      </c>
      <c r="D10" s="23"/>
      <c r="E10" s="67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6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5"/>
      <c r="D23" s="66"/>
      <c r="F23" s="38"/>
      <c r="G23" s="38"/>
      <c r="H23" s="38"/>
    </row>
    <row r="24" spans="2:8">
      <c r="E24" s="66"/>
    </row>
    <row r="25" spans="2:8">
      <c r="E25" s="66" t="s">
        <v>13</v>
      </c>
    </row>
    <row r="28" spans="2:8">
      <c r="B28" s="68"/>
      <c r="C28" s="68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B1:F19"/>
  <sheetViews>
    <sheetView showGridLines="0" showRowColHeaders="0" tabSelected="1" workbookViewId="0">
      <selection activeCell="L26" sqref="L26"/>
    </sheetView>
  </sheetViews>
  <sheetFormatPr baseColWidth="10" defaultColWidth="11.42578125" defaultRowHeight="12.75"/>
  <cols>
    <col min="1" max="1" width="2.7109375" style="49" customWidth="1"/>
    <col min="2" max="2" width="23.7109375" style="49" customWidth="1"/>
    <col min="3" max="3" width="37.28515625" style="49" customWidth="1"/>
    <col min="4" max="5" width="16.28515625" style="49" customWidth="1"/>
    <col min="6" max="16384" width="11.42578125" style="49"/>
  </cols>
  <sheetData>
    <row r="1" spans="2:6" ht="0.75" customHeight="1"/>
    <row r="2" spans="2:6" ht="21" customHeight="1">
      <c r="E2" s="1" t="s">
        <v>14</v>
      </c>
    </row>
    <row r="3" spans="2:6">
      <c r="E3" s="47" t="str">
        <f>'T1'!K3</f>
        <v>Abril 2020</v>
      </c>
    </row>
    <row r="4" spans="2:6" ht="20.25" customHeight="1">
      <c r="B4" s="48" t="s">
        <v>11</v>
      </c>
    </row>
    <row r="6" spans="2:6">
      <c r="C6" s="50"/>
      <c r="D6" s="50"/>
      <c r="E6" s="50"/>
    </row>
    <row r="7" spans="2:6" ht="12.75" customHeight="1">
      <c r="B7" s="98" t="s">
        <v>27</v>
      </c>
      <c r="C7" s="70"/>
      <c r="D7" s="86" t="str">
        <f>'Data 1'!B16</f>
        <v>Abril 2020</v>
      </c>
      <c r="E7" s="71" t="s">
        <v>15</v>
      </c>
    </row>
    <row r="8" spans="2:6" ht="12.75" customHeight="1">
      <c r="B8" s="98"/>
      <c r="C8" s="65" t="s">
        <v>24</v>
      </c>
      <c r="D8" s="65"/>
      <c r="E8" s="65"/>
    </row>
    <row r="9" spans="2:6" ht="12.75" customHeight="1">
      <c r="B9" s="98"/>
      <c r="C9" s="57" t="s">
        <v>16</v>
      </c>
      <c r="D9" s="58">
        <f>'Data 1'!M16</f>
        <v>0</v>
      </c>
      <c r="E9" s="58">
        <f>'Data 1'!P16</f>
        <v>15.448</v>
      </c>
      <c r="F9" s="51"/>
    </row>
    <row r="10" spans="2:6" ht="12.75" customHeight="1">
      <c r="B10" s="69"/>
      <c r="C10" s="59" t="s">
        <v>17</v>
      </c>
      <c r="D10" s="60">
        <f>'Data 1'!G16</f>
        <v>0</v>
      </c>
      <c r="E10" s="60">
        <f>'Data 1'!J16</f>
        <v>3.4000000000000002E-2</v>
      </c>
      <c r="F10" s="52"/>
    </row>
    <row r="11" spans="2:6" ht="12.75" customHeight="1">
      <c r="C11" s="65" t="s">
        <v>1</v>
      </c>
      <c r="D11" s="65"/>
      <c r="E11" s="65"/>
    </row>
    <row r="12" spans="2:6" ht="12.75" customHeight="1">
      <c r="C12" s="61" t="s">
        <v>16</v>
      </c>
      <c r="D12" s="62">
        <f>'Data 1'!N16</f>
        <v>0</v>
      </c>
      <c r="E12" s="62">
        <f>'Data 1'!Q16</f>
        <v>0</v>
      </c>
    </row>
    <row r="13" spans="2:6" ht="12.75" customHeight="1">
      <c r="C13" s="63" t="s">
        <v>23</v>
      </c>
      <c r="D13" s="64">
        <f>'Data 1'!H16</f>
        <v>0</v>
      </c>
      <c r="E13" s="64">
        <f>'Data 1'!K16</f>
        <v>0</v>
      </c>
      <c r="F13" s="52"/>
    </row>
    <row r="14" spans="2:6" ht="12.75" customHeight="1">
      <c r="C14" s="65" t="s">
        <v>2</v>
      </c>
      <c r="D14" s="65"/>
      <c r="E14" s="65"/>
      <c r="F14" s="52"/>
    </row>
    <row r="15" spans="2:6" ht="12.75" customHeight="1">
      <c r="C15" s="61" t="s">
        <v>16</v>
      </c>
      <c r="D15" s="62">
        <f>'Data 1'!O16</f>
        <v>3.298</v>
      </c>
      <c r="E15" s="62">
        <f>'Data 1'!R16</f>
        <v>3.298</v>
      </c>
    </row>
    <row r="16" spans="2:6" ht="12.75" customHeight="1">
      <c r="C16" s="63" t="s">
        <v>23</v>
      </c>
      <c r="D16" s="64">
        <f>'Data 1'!I16</f>
        <v>0.255</v>
      </c>
      <c r="E16" s="64">
        <f>'Data 1'!L16</f>
        <v>0.21299999999999999</v>
      </c>
    </row>
    <row r="17" spans="3:5" ht="27.75" customHeight="1">
      <c r="C17" s="101" t="s">
        <v>18</v>
      </c>
      <c r="D17" s="101"/>
      <c r="E17" s="101"/>
    </row>
    <row r="18" spans="3:5" ht="12.75" customHeight="1">
      <c r="C18" s="101"/>
      <c r="D18" s="101"/>
      <c r="E18" s="101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/>
  <dimension ref="A1:R16"/>
  <sheetViews>
    <sheetView showOutlineSymbols="0" zoomScaleNormal="100" workbookViewId="0"/>
  </sheetViews>
  <sheetFormatPr baseColWidth="10" defaultColWidth="2.85546875" defaultRowHeight="12.75"/>
  <cols>
    <col min="1" max="1" width="2.5703125" style="37" bestFit="1" customWidth="1"/>
    <col min="2" max="2" width="12.5703125" style="37" bestFit="1" customWidth="1"/>
    <col min="3" max="3" width="14.5703125" style="37" bestFit="1" customWidth="1"/>
    <col min="4" max="4" width="8.7109375" style="37" bestFit="1" customWidth="1"/>
    <col min="5" max="6" width="7.85546875" style="37" bestFit="1" customWidth="1"/>
    <col min="7" max="7" width="8.7109375" style="37" bestFit="1" customWidth="1"/>
    <col min="8" max="9" width="7.85546875" style="37" bestFit="1" customWidth="1"/>
    <col min="10" max="10" width="8.7109375" style="37" bestFit="1" customWidth="1"/>
    <col min="11" max="12" width="7.85546875" style="37" bestFit="1" customWidth="1"/>
    <col min="13" max="13" width="8.7109375" style="37" bestFit="1" customWidth="1"/>
    <col min="14" max="15" width="7.85546875" style="37" bestFit="1" customWidth="1"/>
    <col min="16" max="16" width="8.7109375" style="37" bestFit="1" customWidth="1"/>
    <col min="17" max="18" width="7.85546875" style="37" bestFit="1" customWidth="1"/>
    <col min="19" max="16384" width="2.85546875" style="37"/>
  </cols>
  <sheetData>
    <row r="1" spans="1:18">
      <c r="A1"/>
      <c r="B1" s="88"/>
      <c r="C1" s="88" t="s">
        <v>34</v>
      </c>
      <c r="D1" s="102" t="s">
        <v>39</v>
      </c>
      <c r="E1" s="103"/>
      <c r="F1" s="104"/>
      <c r="G1" s="102" t="s">
        <v>40</v>
      </c>
      <c r="H1" s="103"/>
      <c r="I1" s="104"/>
      <c r="J1" s="102" t="s">
        <v>33</v>
      </c>
      <c r="K1" s="103"/>
      <c r="L1" s="104"/>
      <c r="M1" s="102" t="s">
        <v>41</v>
      </c>
      <c r="N1" s="103"/>
      <c r="O1" s="104"/>
      <c r="P1" s="102" t="s">
        <v>32</v>
      </c>
      <c r="Q1" s="103"/>
      <c r="R1" s="103"/>
    </row>
    <row r="2" spans="1:18">
      <c r="A2"/>
      <c r="B2" s="88"/>
      <c r="C2" s="88" t="s">
        <v>36</v>
      </c>
      <c r="D2" s="95" t="s">
        <v>5</v>
      </c>
      <c r="E2" s="95" t="s">
        <v>1</v>
      </c>
      <c r="F2" s="95" t="s">
        <v>2</v>
      </c>
      <c r="G2" s="95" t="s">
        <v>5</v>
      </c>
      <c r="H2" s="95" t="s">
        <v>1</v>
      </c>
      <c r="I2" s="95" t="s">
        <v>2</v>
      </c>
      <c r="J2" s="95" t="s">
        <v>5</v>
      </c>
      <c r="K2" s="95" t="s">
        <v>1</v>
      </c>
      <c r="L2" s="95" t="s">
        <v>2</v>
      </c>
      <c r="M2" s="95" t="s">
        <v>5</v>
      </c>
      <c r="N2" s="95" t="s">
        <v>1</v>
      </c>
      <c r="O2" s="95" t="s">
        <v>2</v>
      </c>
      <c r="P2" s="95" t="s">
        <v>5</v>
      </c>
      <c r="Q2" s="95" t="s">
        <v>1</v>
      </c>
      <c r="R2" s="95" t="s">
        <v>2</v>
      </c>
    </row>
    <row r="3" spans="1:18">
      <c r="A3"/>
      <c r="B3" s="88" t="s">
        <v>35</v>
      </c>
      <c r="C3" s="88" t="s">
        <v>37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>
      <c r="A4" s="87" t="str">
        <f>MID(B4,1,1)</f>
        <v>A</v>
      </c>
      <c r="B4" s="90" t="s">
        <v>42</v>
      </c>
      <c r="C4" s="90" t="s">
        <v>38</v>
      </c>
      <c r="D4" s="91">
        <v>98.46</v>
      </c>
      <c r="E4" s="91">
        <v>95.77</v>
      </c>
      <c r="F4" s="91">
        <v>98.83</v>
      </c>
      <c r="G4" s="92">
        <v>4.2000000000000003E-2</v>
      </c>
      <c r="H4" s="92">
        <v>0</v>
      </c>
      <c r="I4" s="92">
        <v>0</v>
      </c>
      <c r="J4" s="92">
        <v>4.3999999999999997E-2</v>
      </c>
      <c r="K4" s="92">
        <v>0.12</v>
      </c>
      <c r="L4" s="92">
        <v>3.6999999999999998E-2</v>
      </c>
      <c r="M4" s="93">
        <v>18.96</v>
      </c>
      <c r="N4" s="93">
        <v>0</v>
      </c>
      <c r="O4" s="93">
        <v>0</v>
      </c>
      <c r="P4" s="93">
        <v>21.405000000000001</v>
      </c>
      <c r="Q4" s="93">
        <v>1.23</v>
      </c>
      <c r="R4" s="93">
        <v>0.62</v>
      </c>
    </row>
    <row r="5" spans="1:18">
      <c r="A5" s="87" t="str">
        <f t="shared" ref="A5:A16" si="0">MID(B5,1,1)</f>
        <v>M</v>
      </c>
      <c r="B5" s="90" t="s">
        <v>31</v>
      </c>
      <c r="C5" s="90" t="s">
        <v>38</v>
      </c>
      <c r="D5" s="91">
        <v>97.87</v>
      </c>
      <c r="E5" s="91">
        <v>94.73</v>
      </c>
      <c r="F5" s="91">
        <v>98.7</v>
      </c>
      <c r="G5" s="92">
        <v>0</v>
      </c>
      <c r="H5" s="92">
        <v>0</v>
      </c>
      <c r="I5" s="92">
        <v>0</v>
      </c>
      <c r="J5" s="92">
        <v>4.4999999999999998E-2</v>
      </c>
      <c r="K5" s="92">
        <v>0.11899999999999999</v>
      </c>
      <c r="L5" s="92">
        <v>3.7999999999999999E-2</v>
      </c>
      <c r="M5" s="93">
        <v>0</v>
      </c>
      <c r="N5" s="93">
        <v>0</v>
      </c>
      <c r="O5" s="93">
        <v>0</v>
      </c>
      <c r="P5" s="93">
        <v>21.405000000000001</v>
      </c>
      <c r="Q5" s="93">
        <v>1.23</v>
      </c>
      <c r="R5" s="93">
        <v>0.62</v>
      </c>
    </row>
    <row r="6" spans="1:18">
      <c r="A6" s="87" t="str">
        <f t="shared" si="0"/>
        <v>J</v>
      </c>
      <c r="B6" s="90" t="s">
        <v>43</v>
      </c>
      <c r="C6" s="90" t="s">
        <v>38</v>
      </c>
      <c r="D6" s="91">
        <v>97.57</v>
      </c>
      <c r="E6" s="91">
        <v>97.7</v>
      </c>
      <c r="F6" s="91">
        <v>98.78</v>
      </c>
      <c r="G6" s="92">
        <v>0</v>
      </c>
      <c r="H6" s="92">
        <v>0</v>
      </c>
      <c r="I6" s="92">
        <v>0</v>
      </c>
      <c r="J6" s="92">
        <v>4.4999999999999998E-2</v>
      </c>
      <c r="K6" s="92">
        <v>0.115</v>
      </c>
      <c r="L6" s="92">
        <v>3.7999999999999999E-2</v>
      </c>
      <c r="M6" s="93">
        <v>0</v>
      </c>
      <c r="N6" s="93">
        <v>0</v>
      </c>
      <c r="O6" s="93">
        <v>0</v>
      </c>
      <c r="P6" s="93">
        <v>21.405000000000001</v>
      </c>
      <c r="Q6" s="93">
        <v>1.23</v>
      </c>
      <c r="R6" s="93">
        <v>0.62</v>
      </c>
    </row>
    <row r="7" spans="1:18">
      <c r="A7" s="87" t="str">
        <f t="shared" si="0"/>
        <v>J</v>
      </c>
      <c r="B7" s="90" t="s">
        <v>44</v>
      </c>
      <c r="C7" s="90" t="s">
        <v>38</v>
      </c>
      <c r="D7" s="91">
        <v>97.87</v>
      </c>
      <c r="E7" s="91">
        <v>98.08</v>
      </c>
      <c r="F7" s="91">
        <v>98.88</v>
      </c>
      <c r="G7" s="92">
        <v>1E-3</v>
      </c>
      <c r="H7" s="92">
        <v>0</v>
      </c>
      <c r="I7" s="92">
        <v>0</v>
      </c>
      <c r="J7" s="92">
        <v>4.4999999999999998E-2</v>
      </c>
      <c r="K7" s="92">
        <v>0.107</v>
      </c>
      <c r="L7" s="92">
        <v>3.6999999999999998E-2</v>
      </c>
      <c r="M7" s="93">
        <v>0.34</v>
      </c>
      <c r="N7" s="93">
        <v>0</v>
      </c>
      <c r="O7" s="93">
        <v>0</v>
      </c>
      <c r="P7" s="93">
        <v>21.745000000000001</v>
      </c>
      <c r="Q7" s="93">
        <v>1.23</v>
      </c>
      <c r="R7" s="93">
        <v>0.62</v>
      </c>
    </row>
    <row r="8" spans="1:18">
      <c r="A8" s="87" t="str">
        <f t="shared" si="0"/>
        <v>A</v>
      </c>
      <c r="B8" s="90" t="s">
        <v>45</v>
      </c>
      <c r="C8" s="90" t="s">
        <v>38</v>
      </c>
      <c r="D8" s="91">
        <v>98.19</v>
      </c>
      <c r="E8" s="91">
        <v>98.09</v>
      </c>
      <c r="F8" s="91">
        <v>99.33</v>
      </c>
      <c r="G8" s="92">
        <v>5.0000000000000001E-3</v>
      </c>
      <c r="H8" s="92">
        <v>0</v>
      </c>
      <c r="I8" s="92">
        <v>0</v>
      </c>
      <c r="J8" s="92">
        <v>0.05</v>
      </c>
      <c r="K8" s="92">
        <v>0.10199999999999999</v>
      </c>
      <c r="L8" s="92">
        <v>3.6999999999999998E-2</v>
      </c>
      <c r="M8" s="93">
        <v>2.3180000000000001</v>
      </c>
      <c r="N8" s="93">
        <v>0</v>
      </c>
      <c r="O8" s="93">
        <v>0</v>
      </c>
      <c r="P8" s="93">
        <v>24.062999999999999</v>
      </c>
      <c r="Q8" s="93">
        <v>1.23</v>
      </c>
      <c r="R8" s="93">
        <v>0.62</v>
      </c>
    </row>
    <row r="9" spans="1:18">
      <c r="A9" s="87" t="str">
        <f t="shared" si="0"/>
        <v>S</v>
      </c>
      <c r="B9" s="90" t="s">
        <v>46</v>
      </c>
      <c r="C9" s="90" t="s">
        <v>38</v>
      </c>
      <c r="D9" s="91">
        <v>97.6</v>
      </c>
      <c r="E9" s="91">
        <v>97.59</v>
      </c>
      <c r="F9" s="91">
        <v>98.97</v>
      </c>
      <c r="G9" s="92">
        <v>0</v>
      </c>
      <c r="H9" s="92">
        <v>0</v>
      </c>
      <c r="I9" s="92">
        <v>150.69300000000001</v>
      </c>
      <c r="J9" s="92">
        <v>5.0999999999999997E-2</v>
      </c>
      <c r="K9" s="92">
        <v>0.10100000000000001</v>
      </c>
      <c r="L9" s="92">
        <v>155.98400000000001</v>
      </c>
      <c r="M9" s="93">
        <v>0</v>
      </c>
      <c r="N9" s="93">
        <v>0</v>
      </c>
      <c r="O9" s="93">
        <v>2623.8980000000001</v>
      </c>
      <c r="P9" s="93">
        <v>24.062999999999999</v>
      </c>
      <c r="Q9" s="93">
        <v>1.23</v>
      </c>
      <c r="R9" s="93">
        <v>2624.518</v>
      </c>
    </row>
    <row r="10" spans="1:18">
      <c r="A10" s="87" t="str">
        <f t="shared" si="0"/>
        <v>O</v>
      </c>
      <c r="B10" s="90" t="s">
        <v>47</v>
      </c>
      <c r="C10" s="90" t="s">
        <v>38</v>
      </c>
      <c r="D10" s="91">
        <v>96.79</v>
      </c>
      <c r="E10" s="91">
        <v>94.32</v>
      </c>
      <c r="F10" s="91">
        <v>99.39</v>
      </c>
      <c r="G10" s="92">
        <v>2.5999999999999999E-2</v>
      </c>
      <c r="H10" s="92">
        <v>0</v>
      </c>
      <c r="I10" s="92">
        <v>0</v>
      </c>
      <c r="J10" s="92">
        <v>7.4999999999999997E-2</v>
      </c>
      <c r="K10" s="92">
        <v>0.10199999999999999</v>
      </c>
      <c r="L10" s="92">
        <v>155.512</v>
      </c>
      <c r="M10" s="93">
        <v>11.5</v>
      </c>
      <c r="N10" s="93">
        <v>0</v>
      </c>
      <c r="O10" s="93">
        <v>0</v>
      </c>
      <c r="P10" s="93">
        <v>35.563000000000002</v>
      </c>
      <c r="Q10" s="93">
        <v>1.23</v>
      </c>
      <c r="R10" s="93">
        <v>2624.518</v>
      </c>
    </row>
    <row r="11" spans="1:18">
      <c r="A11" s="87" t="str">
        <f t="shared" si="0"/>
        <v>N</v>
      </c>
      <c r="B11" s="90" t="s">
        <v>48</v>
      </c>
      <c r="C11" s="90" t="s">
        <v>38</v>
      </c>
      <c r="D11" s="91">
        <v>97.57</v>
      </c>
      <c r="E11" s="91">
        <v>92.67</v>
      </c>
      <c r="F11" s="91">
        <v>98.47</v>
      </c>
      <c r="G11" s="92">
        <v>2.5999999999999999E-2</v>
      </c>
      <c r="H11" s="92">
        <v>0</v>
      </c>
      <c r="I11" s="92">
        <v>7.9000000000000001E-2</v>
      </c>
      <c r="J11" s="92">
        <v>0.10100000000000001</v>
      </c>
      <c r="K11" s="92">
        <v>0.104</v>
      </c>
      <c r="L11" s="92">
        <v>155.59899999999999</v>
      </c>
      <c r="M11" s="93">
        <v>12.5</v>
      </c>
      <c r="N11" s="93">
        <v>0</v>
      </c>
      <c r="O11" s="93">
        <v>1.33</v>
      </c>
      <c r="P11" s="93">
        <v>48.063000000000002</v>
      </c>
      <c r="Q11" s="93">
        <v>1.23</v>
      </c>
      <c r="R11" s="93">
        <v>2625.848</v>
      </c>
    </row>
    <row r="12" spans="1:18">
      <c r="A12" s="87" t="str">
        <f t="shared" si="0"/>
        <v>D</v>
      </c>
      <c r="B12" s="90" t="s">
        <v>49</v>
      </c>
      <c r="C12" s="90" t="s">
        <v>38</v>
      </c>
      <c r="D12" s="91">
        <v>98.55</v>
      </c>
      <c r="E12" s="91">
        <v>97.5</v>
      </c>
      <c r="F12" s="91">
        <v>99.26</v>
      </c>
      <c r="G12" s="92">
        <v>0</v>
      </c>
      <c r="H12" s="92">
        <v>0</v>
      </c>
      <c r="I12" s="92">
        <v>0</v>
      </c>
      <c r="J12" s="92">
        <v>0.10100000000000001</v>
      </c>
      <c r="K12" s="92">
        <v>0.106</v>
      </c>
      <c r="L12" s="92">
        <v>155.54</v>
      </c>
      <c r="M12" s="93">
        <v>0</v>
      </c>
      <c r="N12" s="93">
        <v>0</v>
      </c>
      <c r="O12" s="93">
        <v>0</v>
      </c>
      <c r="P12" s="93">
        <v>48.063000000000002</v>
      </c>
      <c r="Q12" s="93">
        <v>1.23</v>
      </c>
      <c r="R12" s="93">
        <v>2625.848</v>
      </c>
    </row>
    <row r="13" spans="1:18">
      <c r="A13" s="87" t="str">
        <f t="shared" si="0"/>
        <v>E</v>
      </c>
      <c r="B13" s="90" t="s">
        <v>50</v>
      </c>
      <c r="C13" s="90" t="s">
        <v>38</v>
      </c>
      <c r="D13" s="91">
        <v>99.33</v>
      </c>
      <c r="E13" s="91">
        <v>98.03</v>
      </c>
      <c r="F13" s="91">
        <v>98.97</v>
      </c>
      <c r="G13" s="92">
        <v>2.5999999999999999E-2</v>
      </c>
      <c r="H13" s="92">
        <v>0</v>
      </c>
      <c r="I13" s="92">
        <v>0</v>
      </c>
      <c r="J13" s="92">
        <v>2.5999999999999999E-2</v>
      </c>
      <c r="K13" s="92">
        <v>0</v>
      </c>
      <c r="L13" s="92">
        <v>0</v>
      </c>
      <c r="M13" s="93">
        <v>13.13</v>
      </c>
      <c r="N13" s="93">
        <v>0</v>
      </c>
      <c r="O13" s="93">
        <v>0</v>
      </c>
      <c r="P13" s="93">
        <v>13.13</v>
      </c>
      <c r="Q13" s="93">
        <v>0</v>
      </c>
      <c r="R13" s="93">
        <v>0</v>
      </c>
    </row>
    <row r="14" spans="1:18">
      <c r="A14" s="87" t="str">
        <f t="shared" si="0"/>
        <v>F</v>
      </c>
      <c r="B14" s="90" t="s">
        <v>51</v>
      </c>
      <c r="C14" s="90" t="s">
        <v>38</v>
      </c>
      <c r="D14" s="91">
        <v>98.87</v>
      </c>
      <c r="E14" s="91">
        <v>96.15</v>
      </c>
      <c r="F14" s="91">
        <v>98.15</v>
      </c>
      <c r="G14" s="92">
        <v>5.0000000000000001E-3</v>
      </c>
      <c r="H14" s="92">
        <v>0</v>
      </c>
      <c r="I14" s="92">
        <v>0</v>
      </c>
      <c r="J14" s="92">
        <v>3.1E-2</v>
      </c>
      <c r="K14" s="92">
        <v>0</v>
      </c>
      <c r="L14" s="92">
        <v>0</v>
      </c>
      <c r="M14" s="93">
        <v>2.2400000000000002</v>
      </c>
      <c r="N14" s="93">
        <v>0</v>
      </c>
      <c r="O14" s="93">
        <v>0</v>
      </c>
      <c r="P14" s="93">
        <v>15.37</v>
      </c>
      <c r="Q14" s="93">
        <v>0</v>
      </c>
      <c r="R14" s="93">
        <v>0</v>
      </c>
    </row>
    <row r="15" spans="1:18">
      <c r="A15" s="87" t="str">
        <f t="shared" si="0"/>
        <v>M</v>
      </c>
      <c r="B15" s="90" t="s">
        <v>52</v>
      </c>
      <c r="C15" s="90" t="s">
        <v>38</v>
      </c>
      <c r="D15" s="91">
        <v>98.82</v>
      </c>
      <c r="E15" s="91">
        <v>98.53</v>
      </c>
      <c r="F15" s="91">
        <v>99.13</v>
      </c>
      <c r="G15" s="92">
        <v>0</v>
      </c>
      <c r="H15" s="92">
        <v>0</v>
      </c>
      <c r="I15" s="92">
        <v>0</v>
      </c>
      <c r="J15" s="92">
        <v>3.3000000000000002E-2</v>
      </c>
      <c r="K15" s="92">
        <v>0</v>
      </c>
      <c r="L15" s="92">
        <v>0</v>
      </c>
      <c r="M15" s="93">
        <v>7.8E-2</v>
      </c>
      <c r="N15" s="93">
        <v>0</v>
      </c>
      <c r="O15" s="93">
        <v>0</v>
      </c>
      <c r="P15" s="93">
        <v>15.448</v>
      </c>
      <c r="Q15" s="93">
        <v>0</v>
      </c>
      <c r="R15" s="93">
        <v>0</v>
      </c>
    </row>
    <row r="16" spans="1:18">
      <c r="A16" s="87" t="str">
        <f t="shared" si="0"/>
        <v>A</v>
      </c>
      <c r="B16" s="90" t="s">
        <v>53</v>
      </c>
      <c r="C16" s="90" t="s">
        <v>38</v>
      </c>
      <c r="D16" s="91">
        <v>99.48</v>
      </c>
      <c r="E16" s="91">
        <v>99.57</v>
      </c>
      <c r="F16" s="91">
        <v>99.85</v>
      </c>
      <c r="G16" s="92">
        <v>0</v>
      </c>
      <c r="H16" s="92">
        <v>0</v>
      </c>
      <c r="I16" s="92">
        <v>0.255</v>
      </c>
      <c r="J16" s="92">
        <v>3.4000000000000002E-2</v>
      </c>
      <c r="K16" s="92">
        <v>0</v>
      </c>
      <c r="L16" s="92">
        <v>0.21299999999999999</v>
      </c>
      <c r="M16" s="93">
        <v>0</v>
      </c>
      <c r="N16" s="93">
        <v>0</v>
      </c>
      <c r="O16" s="93">
        <v>3.298</v>
      </c>
      <c r="P16" s="93">
        <v>15.448</v>
      </c>
      <c r="Q16" s="93">
        <v>0</v>
      </c>
      <c r="R16" s="93">
        <v>3.298</v>
      </c>
    </row>
  </sheetData>
  <customSheetViews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94" t="s">
        <v>56</v>
      </c>
    </row>
    <row r="2" spans="1:2">
      <c r="A2" t="s">
        <v>55</v>
      </c>
    </row>
    <row r="3" spans="1:2">
      <c r="A3" t="s">
        <v>54</v>
      </c>
    </row>
    <row r="4" spans="1:2">
      <c r="A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2020-05-12T11:44:00Z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