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JUN\INF_ELABORADA\"/>
    </mc:Choice>
  </mc:AlternateContent>
  <xr:revisionPtr revIDLastSave="0" documentId="8_{A84E083C-8803-45C4-94A7-8F5EC2F6665D}" xr6:coauthVersionLast="47" xr6:coauthVersionMax="47" xr10:uidLastSave="{00000000-0000-0000-0000-000000000000}"/>
  <bookViews>
    <workbookView xWindow="-120" yWindow="-120" windowWidth="29040" windowHeight="1572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9" i="19" l="1"/>
  <c r="B58" i="16"/>
  <c r="N399" i="19"/>
  <c r="O399" i="19"/>
  <c r="G399" i="19"/>
  <c r="C401" i="21"/>
  <c r="C401" i="22"/>
  <c r="E401" i="21"/>
  <c r="E401" i="22"/>
  <c r="B55" i="16"/>
  <c r="B54" i="16" s="1"/>
  <c r="H400" i="19"/>
  <c r="C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B35" i="16" l="1"/>
  <c r="C35" i="16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E399" i="21"/>
  <c r="E399" i="22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C399" i="21"/>
  <c r="C399" i="22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<sst xmlns="http://schemas.openxmlformats.org/spreadsheetml/2006/main" count="1008" uniqueCount="488">
  <si>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</si>
  <si>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</si>
  <si>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</si>
  <si>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</si>
  <si>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</si>
  <si>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</si>
  <si>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</si>
  <si>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</si>
  <si>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</si>
  <si>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</si>
  <si>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</si>
  <si>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</si>
  <si>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</si>
  <si>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</si>
  <si>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</si>
  <si>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</si>
  <si>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</si>
  <si>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</si>
  <si>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</si>
  <si>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</si>
  <si>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</si>
  <si>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</si>
  <si>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</si>
  <si>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</si>
  <si>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</si>
  <si>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</si>
  <si>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</si>
  <si>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</si>
  <si>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</si>
  <si>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</si>
  <si>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</si>
  <si>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</si>
  <si>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</si>
  <si>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</si>
  <si>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</si>
  <si>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</si>
  <si>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</si>
  <si>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</si>
  <si>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</si>
  <si>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</si>
  <si>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</si>
  <si>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</si>
  <si>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</si>
  <si>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</si>
  <si>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</si>
  <si>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</si>
  <si>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</si>
  <si>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</si>
  <si>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</si>
  <si>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</si>
  <si>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</si>
  <si>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</si>
  <si>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</si>
  <si>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</si>
  <si>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</si>
  <si>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</si>
  <si>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</si>
  <si>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</si>
  <si>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</si>
  <si>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</si>
  <si>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</si>
  <si>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</si>
  <si>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</si>
  <si>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</si>
  <si>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</si>
  <si>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</si>
  <si>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</si>
  <si>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2024</t>
  </si>
  <si>
    <t>Febrero 2024</t>
  </si>
  <si>
    <t>Marzo 2024</t>
  </si>
  <si>
    <t>Abril 2024</t>
  </si>
  <si>
    <t>Mayo 2024</t>
  </si>
  <si>
    <t>Junio 2024</t>
  </si>
  <si>
    <t>30/06/2024</t>
  </si>
  <si>
    <t>Julio 2024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</si>
  <si>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</si>
  <si>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</si>
  <si>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</si>
  <si>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</si>
  <si>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</si>
  <si>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</si>
  <si>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</si>
  <si>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</si>
  <si>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</si>
  <si>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</si>
  <si>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</si>
  <si>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</si>
  <si>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</si>
  <si>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</si>
  <si>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</si>
  <si>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</si>
  <si>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</si>
  <si>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</si>
  <si>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</si>
  <si>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</si>
  <si>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</si>
  <si>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</si>
  <si>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</si>
  <si>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</si>
  <si>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</si>
  <si>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</si>
  <si>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</si>
  <si>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</si>
  <si>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</si>
  <si>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31/07/2024</t>
  </si>
  <si>
    <t>Agosto 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</si>
  <si>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</si>
  <si>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</si>
  <si>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</si>
  <si>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</si>
  <si>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</si>
  <si>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</si>
  <si>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</si>
  <si>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</si>
  <si>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</si>
  <si>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</si>
  <si>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</si>
  <si>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</si>
  <si>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</si>
  <si>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</si>
  <si>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</si>
  <si>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</si>
  <si>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</si>
  <si>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</si>
  <si>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</si>
  <si>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</si>
  <si>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</si>
  <si>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</si>
  <si>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</si>
  <si>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</si>
  <si>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</si>
  <si>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</si>
  <si>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</si>
  <si>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</si>
  <si>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</si>
  <si>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</si>
  <si>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31/08/2024</t>
  </si>
  <si>
    <t>Septiembre 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</si>
  <si>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</si>
  <si>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</si>
  <si>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</si>
  <si>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</si>
  <si>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</si>
  <si>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</si>
  <si>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</si>
  <si>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</si>
  <si>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</si>
  <si>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</si>
  <si>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</si>
  <si>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</si>
  <si>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</si>
  <si>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</si>
  <si>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</si>
  <si>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</si>
  <si>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</si>
  <si>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</si>
  <si>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</si>
  <si>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</si>
  <si>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</si>
  <si>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</si>
  <si>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</si>
  <si>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</si>
  <si>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</si>
  <si>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</si>
  <si>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</si>
  <si>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</si>
  <si>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</si>
  <si>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</si>
  <si>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30/09/2024</t>
  </si>
  <si>
    <t>Octubre 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</si>
  <si>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</si>
  <si>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</si>
  <si>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</si>
  <si>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</si>
  <si>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</si>
  <si>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</si>
  <si>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</si>
  <si>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</si>
  <si>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</si>
  <si>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</si>
  <si>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</si>
  <si>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</si>
  <si>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</si>
  <si>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</si>
  <si>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</si>
  <si>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</si>
  <si>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</si>
  <si>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</si>
  <si>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</si>
  <si>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</si>
  <si>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</si>
  <si>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</si>
  <si>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</si>
  <si>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</si>
  <si>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</si>
  <si>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</si>
  <si>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</si>
  <si>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</si>
  <si>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</si>
  <si>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31/10/2024</t>
  </si>
  <si>
    <t>Noviembre 2024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</si>
  <si>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</si>
  <si>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</si>
  <si>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</si>
  <si>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</si>
  <si>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</si>
  <si>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</si>
  <si>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</si>
  <si>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</si>
  <si>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</si>
  <si>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</si>
  <si>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</si>
  <si>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</si>
  <si>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</si>
  <si>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</si>
  <si>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</si>
  <si>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</si>
  <si>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</si>
  <si>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</si>
  <si>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</si>
  <si>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</si>
  <si>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</si>
  <si>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</si>
  <si>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</si>
  <si>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</si>
  <si>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</si>
  <si>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</si>
  <si>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</si>
  <si>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</si>
  <si>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</si>
  <si>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</si>
  <si>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30/11/2024</t>
  </si>
  <si>
    <t>Diciembre 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</si>
  <si>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</si>
  <si>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</si>
  <si>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</si>
  <si>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</si>
  <si>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</si>
  <si>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</si>
  <si>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</si>
  <si>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</si>
  <si>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</si>
  <si>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</si>
  <si>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</si>
  <si>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</si>
  <si>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</si>
  <si>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</si>
  <si>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</si>
  <si>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</si>
  <si>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</si>
  <si>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</si>
  <si>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</si>
  <si>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</si>
  <si>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</si>
  <si>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</si>
  <si>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</si>
  <si>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</si>
  <si>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</si>
  <si>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</si>
  <si>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</si>
  <si>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</si>
  <si>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</si>
  <si>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31/12/2024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</si>
  <si>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</si>
  <si>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</si>
  <si>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</si>
  <si>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</si>
  <si>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</si>
  <si>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</si>
  <si>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</si>
  <si>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</si>
  <si>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</si>
  <si>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</si>
  <si>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</si>
  <si>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</si>
  <si>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</si>
  <si>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</si>
  <si>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</si>
  <si>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</si>
  <si>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</si>
  <si>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</si>
  <si>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</si>
  <si>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</si>
  <si>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</si>
  <si>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</si>
  <si>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</si>
  <si>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</si>
  <si>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</si>
  <si>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</si>
  <si>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</si>
  <si>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</si>
  <si>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</si>
  <si>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</si>
  <si>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Enero 2025</t>
  </si>
  <si>
    <t>31/01/2025</t>
  </si>
  <si>
    <t>Febrero 2025</t>
  </si>
  <si>
    <t>01/01/2025</t>
  </si>
  <si>
    <t>02/01/2025</t>
  </si>
  <si>
    <t>03/01/2025</t>
  </si>
  <si>
    <t>04/01/2025</t>
  </si>
  <si>
    <t>05/01/2025</t>
  </si>
  <si>
    <t>06/01/2025</t>
  </si>
  <si>
    <t>07/01/2025</t>
  </si>
  <si>
    <t>08/01/2025</t>
  </si>
  <si>
    <t>09/01/2025</t>
  </si>
  <si>
    <t>10/01/2025</t>
  </si>
  <si>
    <t>11/01/2025</t>
  </si>
  <si>
    <t>12/01/2025</t>
  </si>
  <si>
    <t>13/01/2025</t>
  </si>
  <si>
    <t>14/01/2025</t>
  </si>
  <si>
    <t>15/01/2025</t>
  </si>
  <si>
    <t>16/01/2025</t>
  </si>
  <si>
    <t>17/01/2025</t>
  </si>
  <si>
    <t>18/01/2025</t>
  </si>
  <si>
    <t>19/01/2025</t>
  </si>
  <si>
    <t>20/01/2025</t>
  </si>
  <si>
    <t>21/01/2025</t>
  </si>
  <si>
    <t>22/01/2025</t>
  </si>
  <si>
    <t>23/01/2025</t>
  </si>
  <si>
    <t>24/01/2025</t>
  </si>
  <si>
    <t>25/01/2025</t>
  </si>
  <si>
    <t>26/01/2025</t>
  </si>
  <si>
    <t>27/01/2025</t>
  </si>
  <si>
    <t>28/01/2025</t>
  </si>
  <si>
    <t>29/01/2025</t>
  </si>
  <si>
    <t>30/01/2025</t>
  </si>
  <si>
    <t>28/02/2025</t>
  </si>
  <si>
    <t>Marzo 2025</t>
  </si>
  <si>
    <t>01/02/2025</t>
  </si>
  <si>
    <t>02/02/2025</t>
  </si>
  <si>
    <t>03/02/2025</t>
  </si>
  <si>
    <t>04/02/2025</t>
  </si>
  <si>
    <t>05/02/2025</t>
  </si>
  <si>
    <t>06/02/2025</t>
  </si>
  <si>
    <t>07/02/2025</t>
  </si>
  <si>
    <t>08/02/2025</t>
  </si>
  <si>
    <t>09/02/2025</t>
  </si>
  <si>
    <t>10/02/2025</t>
  </si>
  <si>
    <t>11/02/2025</t>
  </si>
  <si>
    <t>12/02/2025</t>
  </si>
  <si>
    <t>13/02/2025</t>
  </si>
  <si>
    <t>14/02/2025</t>
  </si>
  <si>
    <t>15/02/2025</t>
  </si>
  <si>
    <t>16/02/2025</t>
  </si>
  <si>
    <t>17/02/2025</t>
  </si>
  <si>
    <t>18/02/2025</t>
  </si>
  <si>
    <t>19/02/2025</t>
  </si>
  <si>
    <t>20/02/2025</t>
  </si>
  <si>
    <t>21/02/2025</t>
  </si>
  <si>
    <t>22/02/2025</t>
  </si>
  <si>
    <t>23/02/2025</t>
  </si>
  <si>
    <t>24/02/2025</t>
  </si>
  <si>
    <t>25/02/2025</t>
  </si>
  <si>
    <t>26/02/2025</t>
  </si>
  <si>
    <t>27/02/2025</t>
  </si>
  <si>
    <t>31/03/2025</t>
  </si>
  <si>
    <t>Abril 2025</t>
  </si>
  <si>
    <t>01/03/2025</t>
  </si>
  <si>
    <t>02/03/2025</t>
  </si>
  <si>
    <t>03/03/2025</t>
  </si>
  <si>
    <t>04/03/2025</t>
  </si>
  <si>
    <t>05/03/2025</t>
  </si>
  <si>
    <t>06/03/2025</t>
  </si>
  <si>
    <t>07/03/2025</t>
  </si>
  <si>
    <t>08/03/2025</t>
  </si>
  <si>
    <t>09/03/2025</t>
  </si>
  <si>
    <t>10/03/2025</t>
  </si>
  <si>
    <t>11/03/2025</t>
  </si>
  <si>
    <t>12/03/2025</t>
  </si>
  <si>
    <t>13/03/2025</t>
  </si>
  <si>
    <t>14/03/2025</t>
  </si>
  <si>
    <t>15/03/2025</t>
  </si>
  <si>
    <t>16/03/2025</t>
  </si>
  <si>
    <t>17/03/2025</t>
  </si>
  <si>
    <t>18/03/2025</t>
  </si>
  <si>
    <t>19/03/2025</t>
  </si>
  <si>
    <t>20/03/2025</t>
  </si>
  <si>
    <t>21/03/2025</t>
  </si>
  <si>
    <t>22/03/2025</t>
  </si>
  <si>
    <t>23/03/2025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</si>
  <si>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</si>
  <si>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</si>
  <si>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</si>
  <si>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</si>
  <si>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</si>
  <si>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</si>
  <si>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</si>
  <si>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>30/04/2025</t>
  </si>
  <si>
    <t>Mayo 2025</t>
  </si>
  <si>
    <t>01/04/2025</t>
  </si>
  <si>
    <t>02/04/2025</t>
  </si>
  <si>
    <t>03/04/2025</t>
  </si>
  <si>
    <t>04/04/2025</t>
  </si>
  <si>
    <t>05/04/2025</t>
  </si>
  <si>
    <t>06/04/2025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</si>
  <si>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</si>
  <si>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</si>
  <si>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</si>
  <si>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</si>
  <si>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</si>
  <si>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</si>
  <si>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</si>
  <si>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</si>
  <si>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</si>
  <si>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</si>
  <si>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</si>
  <si>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</si>
  <si>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</si>
  <si>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</si>
  <si>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>21/04/2025</t>
  </si>
  <si>
    <t>22/04/2025</t>
  </si>
  <si>
    <t>23/04/2025</t>
  </si>
  <si>
    <t>24/04/2025</t>
  </si>
  <si>
    <t>25/04/2025</t>
  </si>
  <si>
    <t>26/04/2025</t>
  </si>
  <si>
    <t>27/04/2025</t>
  </si>
  <si>
    <t>28/04/2025</t>
  </si>
  <si>
    <t>29/04/2025</t>
  </si>
  <si>
    <t>31/05/2025</t>
  </si>
  <si>
    <t>Junio 2025</t>
  </si>
  <si>
    <t>01/05/2025</t>
  </si>
  <si>
    <t>02/05/2025</t>
  </si>
  <si>
    <t>03/05/2025</t>
  </si>
  <si>
    <t>04/05/2025</t>
  </si>
  <si>
    <t>05/05/2025</t>
  </si>
  <si>
    <t>06/05/2025</t>
  </si>
  <si>
    <t>07/05/2025</t>
  </si>
  <si>
    <t>08/05/2025</t>
  </si>
  <si>
    <t>09/05/2025</t>
  </si>
  <si>
    <t>10/05/2025</t>
  </si>
  <si>
    <t>11/05/2025</t>
  </si>
  <si>
    <t>12/05/2025</t>
  </si>
  <si>
    <t>13/05/2025</t>
  </si>
  <si>
    <t>14/05/2025</t>
  </si>
  <si>
    <t>15/05/2025</t>
  </si>
  <si>
    <t>16/05/2025</t>
  </si>
  <si>
    <t>17/05/2025</t>
  </si>
  <si>
    <t>18/05/2025</t>
  </si>
  <si>
    <t>19/05/2025</t>
  </si>
  <si>
    <t>20/05/2025</t>
  </si>
  <si>
    <t>21/05/2025</t>
  </si>
  <si>
    <t>22/05/2025</t>
  </si>
  <si>
    <t>23/05/2025</t>
  </si>
  <si>
    <t>24/05/2025</t>
  </si>
  <si>
    <t>25/05/2025</t>
  </si>
  <si>
    <t>26/05/2025</t>
  </si>
  <si>
    <t>27/05/2025</t>
  </si>
  <si>
    <t>28/05/2025</t>
  </si>
  <si>
    <t>29/05/2025</t>
  </si>
  <si>
    <t>30/05/2025</t>
  </si>
  <si>
    <t>30/06/2025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</si>
  <si>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ut="07/10/2025 10:02:15" si="2.00000001cc558f05ed6c487dd64f06b4e40da7591cab5f3a329ff1c932dc767f885c8b45c91e3c6b8386485fe19db2318b6509606b50ad32021a95536b2c01ccdaf9c7d336dddd217e329f08ad0828127aa83804a7df77d64e1ca37761ba3e9d1c3a7369a8aabcd31f82d56e53449f396e6a4a1c0bb41075f0493dd24aeadb5467a0e709c9fc4c58c879cda64d65d4bc2d46cee38f298de93a17f5e8b7232ee8c79c.p.3082.0.1.Europe/Madrid.upriv*_1*_pidn2*_10*_session*-lat*_1.00000001b35fac7c6322ae2a3576f071dcb815a7bc6025e0a4afcfd0516ac0d31d6ca7246d2ee8f7035b9da53d5700222cb2be233a07f504.00000001a1d6c4ef93a6ea88b95a24da27f59923bc6025e0e4037ce2dc87acbd2e82d0bd28154af7c2c03ff7a5aada1fd9aa247dd1746120.0.1.1.BDEbi.D066E1C611E6257C10D00080EF253B44.0-3082.1.1_-0.1.0_-3082.1.1_5.5.0.*0.00000001b0dc422115d56ecbf065cf494f7b9066c911585aea1d12f5d0e6cbf4d180af4fbb53b734.0.23.11*.2*.0400*.31152J.e.000000019886181d85bf1a125942ef01d106732cc911585a92c0cc01daa7d6535177647a7f32c126.0.10*.131*.122*.122.0.0" msgID="F305965211F05D74123E0080EFA5D835"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</si>
  <si>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Julio 2025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</si>
  <si>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ut="07/10/2025 10:03:21" si="2.00000001cc558f05ed6c487dd64f06b4e40da7591cab5f3a329ff1c932dc767f885c8b45c91e3c6b8386485fe19db2318b6509606b50ad32021a95536b2c01ccdaf9c7d336dddd217e329f08ad0828127aa83804a7df77d64e1ca37761ba3e9d1c3a7369a8aabcd31f82d56e53449f396e6a4a1c0bb41075f0493dd24aeadb5467a0e709c9fc4c58c879cda64d65d4bc2d46cee38f298de93a17f5e8b7232ee8c79c.p.3082.0.1.Europe/Madrid.upriv*_1*_pidn2*_10*_session*-lat*_1.00000001b35fac7c6322ae2a3576f071dcb815a7bc6025e0a4afcfd0516ac0d31d6ca7246d2ee8f7035b9da53d5700222cb2be233a07f504.00000001a1d6c4ef93a6ea88b95a24da27f59923bc6025e0e4037ce2dc87acbd2e82d0bd28154af7c2c03ff7a5aada1fd9aa247dd1746120.0.1.1.BDEbi.D066E1C611E6257C10D00080EF253B44.0-3082.1.1_-0.1.0_-3082.1.1_5.5.0.*0.00000001b0dc422115d56ecbf065cf494f7b9066c911585aea1d12f5d0e6cbf4d180af4fbb53b734.0.23.11*.2*.0400*.31152J.e.000000019886181d85bf1a125942ef01d106732cc911585a92c0cc01daa7d6535177647a7f32c126.0.10*.131*.122*.122.0.0" msgID="1457BB3C11F05D75123E0080EF655A38"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rows="23" cols="13" /&gt;&lt;esdo ews="" ece="" ptn="" /&gt;&lt;/excel&gt;&lt;pgs&gt;&lt;pg rows="19" cols="12" nrr="2185" nrc="1368"&gt;&lt;pg /&gt;&lt;bls&gt;&lt;bl sr="1" sc="1" rfetch="19" cfetch="12" posid="1" darows="0" dacols="1"&gt;&lt;excel&gt;&lt;epo ews="Dat_01" ece="$A$4" enr="MSTR.Intercambios_por_frontera_y_sentido" ptn="" qtn="" rows="23" cols="13" /&gt;&lt;esdo ews="" ece="" ptn="" /&gt;&lt;/excel&gt;&lt;gridRng&gt;&lt;sect id="TITLE_AREA" rngprop="1:1:4:1" /&gt;&lt;sect id="ROWHEADERS_AREA" rngprop="5:1:19:1" /&gt;&lt;sect id="COLUMNHEADERS_AREA" rngprop="1:2:4:12" /&gt;&lt;sect id="DATA_AREA" rngprop="5:2:19:12"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</si>
  <si>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ut="07/10/2025 10:04:22" si="2.0000000171b1a020475b286519dad9973fdd8c7dd9e0c2f969cd5c4c9c4b15eb9128a11456a47fb8b496947fa26cc2f94eee2f8de18b3410cacf288c1e02f2f0405efcf6706003a9dc26d0a0833a4495166c19bff04e7afe8cdbdf875d588ca67c4c8e8e9111716532a1492982d0928fe3eebeae3389f6d41d325fbf10250da4eb167da864bcfd91300e49b3cfd5b2d5afcf2e624be9e3da53a1d1a845a4f40c6d26.p.3082.0.1.Europe/Madrid.upriv*_1*_pidn2*_10*_session*-lat*_1.00000001ed9b5481548f2b65fd9ad89748cc14b3bc6025e058ecd002356acd220e7a0b4b363c1fb3335b0493155b832c8baa00c50e6b7f2e.00000001ae3b20e61fd090c83a07824f1f5e7d37bc6025e0f61dd497c52259e9b860a7e3755d217ed57e11c160ff57adc815331c61ff0672.0.1.1.SIOSbi.A04572404A6ABF2446090B938515E87E.0-3082.1.1_-0.1.0_-3082.1.1_5.5.0.*0.00000001fb7798ac10e6a6a4c88c059f685dfb06c911585a6fd37741cfc11b5913124760aef4f7dd.0.23.11*.2*.0400*.31152J.e.00000001eeb177028f3832e658573417bef1c08ac911585a3063e1020d775170acbdc6b83f01c4ce.0.10*.131*.122*.122.0.0" msgID="36B98BF611F05D75123E0080EF859A39"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nrr="1487" nrc="357"&gt;&lt;pg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</si>
  <si>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ut="07/10/2025 10:05:00" si="2.0000000171b1a020475b286519dad9973fdd8c7dd9e0c2f969cd5c4c9c4b15eb9128a11456a47fb8b496947fa26cc2f94eee2f8de18b3410cacf288c1e02f2f0405efcf6706003a9dc26d0a0833a4495166c19bff04e7afe8cdbdf875d588ca67c4c8e8e9111716532a1492982d0928fe3eebeae3389f6d41d325fbf10250da4eb167da864bcfd91300e49b3cfd5b2d5afcf2e624be9e3da53a1d1a845a4f40c6d26.p.3082.0.1.Europe/Madrid.upriv*_1*_pidn2*_10*_session*-lat*_1.00000001ed9b5481548f2b65fd9ad89748cc14b3bc6025e058ecd002356acd220e7a0b4b363c1fb3335b0493155b832c8baa00c50e6b7f2e.00000001ae3b20e61fd090c83a07824f1f5e7d37bc6025e0f61dd497c52259e9b860a7e3755d217ed57e11c160ff57adc815331c61ff0672.0.1.1.SIOSbi.A04572404A6ABF2446090B938515E87E.0-3082.1.1_-0.1.0_-3082.1.1_5.5.0.*0.00000001fb7798ac10e6a6a4c88c059f685dfb06c911585a6fd37741cfc11b5913124760aef4f7dd.0.23.11*.2*.0400*.31152J.e.00000001eeb177028f3832e658573417bef1c08ac911585a3063e1020d775170acbdc6b83f01c4ce.0.10*.131*.122*.122.0.0" msgID="5441419711F05D75123E0080EF95BA39"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nrr="1460" nrc="342"&gt;&lt;pg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</si>
  <si>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01/06/2025</t>
  </si>
  <si>
    <t>02/06/2025</t>
  </si>
  <si>
    <t>03/06/2025</t>
  </si>
  <si>
    <t>04/06/2025</t>
  </si>
  <si>
    <t>05/06/2025</t>
  </si>
  <si>
    <t>06/06/2025</t>
  </si>
  <si>
    <t>07/06/2025</t>
  </si>
  <si>
    <t>08/06/2025</t>
  </si>
  <si>
    <t>09/06/2025</t>
  </si>
  <si>
    <t>10/06/2025</t>
  </si>
  <si>
    <t>11/06/2025</t>
  </si>
  <si>
    <t>12/06/2025</t>
  </si>
  <si>
    <t>13/06/2025</t>
  </si>
  <si>
    <t>14/06/2025</t>
  </si>
  <si>
    <t>15/06/2025</t>
  </si>
  <si>
    <t>16/06/2025</t>
  </si>
  <si>
    <t>17/06/2025</t>
  </si>
  <si>
    <t>18/06/2025</t>
  </si>
  <si>
    <t>19/06/2025</t>
  </si>
  <si>
    <t>20/06/2025</t>
  </si>
  <si>
    <t>21/06/2025</t>
  </si>
  <si>
    <t>22/06/2025</t>
  </si>
  <si>
    <t>23/06/2025</t>
  </si>
  <si>
    <t>24/06/2025</t>
  </si>
  <si>
    <t>25/06/2025</t>
  </si>
  <si>
    <t>26/06/2025</t>
  </si>
  <si>
    <t>27/06/2025</t>
  </si>
  <si>
    <t>28/06/2025</t>
  </si>
  <si>
    <t>29/06/2025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</si>
  <si>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ut="07/10/2025 10:05:42" si="2.0000000171b1a020475b286519dad9973fdd8c7dd9e0c2f969cd5c4c9c4b15eb9128a11456a47fb8b496947fa26cc2f94eee2f8de18b3410cacf288c1e02f2f0405efcf6706003a9dc26d0a0833a4495166c19bff04e7afe8cdbdf875d588ca67c4c8e8e9111716532a1492982d0928fe3eebeae3389f6d41d325fbf10250da4eb167da864bcfd91300e49b3cfd5b2d5afcf2e624be9e3da53a1d1a845a4f40c6d26.p.3082.0.1.Europe/Madrid.upriv*_1*_pidn2*_10*_session*-lat*_1.00000001ed9b5481548f2b65fd9ad89748cc14b3bc6025e058ecd002356acd220e7a0b4b363c1fb3335b0493155b832c8baa00c50e6b7f2e.00000001ae3b20e61fd090c83a07824f1f5e7d37bc6025e0f61dd497c52259e9b860a7e3755d217ed57e11c160ff57adc815331c61ff0672.0.1.1.SIOSbi.A04572404A6ABF2446090B938515E87E.0-3082.1.1_-0.1.0_-3082.1.1_5.5.0.*0.00000001fb7798ac10e6a6a4c88c059f685dfb06c911585a6fd37741cfc11b5913124760aef4f7dd.0.23.11*.2*.0400*.31152J.e.00000001eeb177028f3832e658573417bef1c08ac911585a3063e1020d775170acbdc6b83f01c4ce.0.10*.131*.122*.122.0.0" msgID="6A090BA911F05D75123E0080EF553A38"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nrr="44425" nrc="456"&gt;&lt;pg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</si>
  <si>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6e34bfa026a24268b57e5b7224b63aa0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</si>
  <si>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ut="07/10/2025 10:07:00" si="2.0000000171b1a020475b286519dad9973fdd8c7dd9e0c2f969cd5c4c9c4b15eb9128a11456a47fb8b496947fa26cc2f94eee2f8de18b3410cacf288c1e02f2f0405efcf6706003a9dc26d0a0833a4495166c19bff04e7afe8cdbdf875d588ca67c4c8e8e9111716532a1492982d0928fe3eebeae3389f6d41d325fbf10250da4eb167da864bcfd91300e49b3cfd5b2d5afcf2e624be9e3da53a1d1a845a4f40c6d26.p.3082.0.1.Europe/Madrid.upriv*_1*_pidn2*_10*_session*-lat*_1.00000001ed9b5481548f2b65fd9ad89748cc14b3bc6025e058ecd002356acd220e7a0b4b363c1fb3335b0493155b832c8baa00c50e6b7f2e.00000001ae3b20e61fd090c83a07824f1f5e7d37bc6025e0f61dd497c52259e9b860a7e3755d217ed57e11c160ff57adc815331c61ff0672.0.1.1.SIOSbi.A04572404A6ABF2446090B938515E87E.0-3082.1.1_-0.1.0_-3082.1.1_5.5.0.*0.00000001fb7798ac10e6a6a4c88c059f685dfb06c911585a6fd37741cfc11b5913124760aef4f7dd.0.23.11*.2*.0400*.31152J.e.00000001eeb177028f3832e658573417bef1c08ac911585a3063e1020d775170acbdc6b83f01c4ce.0.10*.131*.122*.122.0.0" msgID="87E1904711F05D75123E0080EF95B937"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nrr="45207" nrc="464"&gt;&lt;pg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</si>
</sst>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38">
    <xf numFmtId="164" fontId="0" fillId="0" borderId="0" xfId="0"/>
    <xf numFmtId="0" fontId="1" fillId="0" borderId="0" xfId="1"/>
    <xf numFmtId="164" fontId="3" fillId="0" borderId="0" xfId="0" applyFont="1" applyAlignment="1">
      <alignment horizontal="righ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indent="1"/>
    </xf>
    <xf numFmtId="0" fontId="6" fillId="2" borderId="0" xfId="1" applyFont="1" applyFill="1" applyAlignment="1">
      <alignment horizontal="left"/>
    </xf>
    <xf numFmtId="0" fontId="8" fillId="0" borderId="0" xfId="4" applyAlignment="1">
      <alignment horizontal="center"/>
    </xf>
    <xf numFmtId="0" fontId="8" fillId="0" borderId="0" xfId="4" applyAlignment="1">
      <alignment horizontal="right"/>
    </xf>
    <xf numFmtId="165" fontId="8" fillId="0" borderId="0" xfId="4" applyNumberFormat="1"/>
    <xf numFmtId="0" fontId="6" fillId="0" borderId="0" xfId="1" applyFont="1" applyAlignment="1">
      <alignment vertical="top" wrapText="1"/>
    </xf>
    <xf numFmtId="0" fontId="5" fillId="2" borderId="0" xfId="1" applyFont="1" applyFill="1" applyAlignment="1">
      <alignment horizontal="left" indent="1"/>
    </xf>
    <xf numFmtId="0" fontId="8" fillId="0" borderId="0" xfId="1" applyFont="1"/>
    <xf numFmtId="3" fontId="8" fillId="0" borderId="0" xfId="1" applyNumberFormat="1" applyFont="1"/>
    <xf numFmtId="0" fontId="1" fillId="2" borderId="0" xfId="1" applyFill="1"/>
    <xf numFmtId="0" fontId="9" fillId="0" borderId="0" xfId="1" applyFont="1"/>
    <xf numFmtId="0" fontId="10" fillId="0" borderId="0" xfId="1" applyFont="1" applyAlignment="1">
      <alignment wrapText="1"/>
    </xf>
    <xf numFmtId="1" fontId="9" fillId="0" borderId="0" xfId="1" applyNumberFormat="1" applyFont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/>
    <xf numFmtId="0" fontId="6" fillId="0" borderId="0" xfId="1" applyFont="1" applyAlignment="1">
      <alignment horizontal="left"/>
    </xf>
    <xf numFmtId="166" fontId="14" fillId="0" borderId="0" xfId="1" applyNumberFormat="1" applyFont="1"/>
    <xf numFmtId="0" fontId="13" fillId="0" borderId="0" xfId="2" applyFont="1" applyAlignment="1">
      <alignment horizontal="right"/>
    </xf>
    <xf numFmtId="164" fontId="13" fillId="0" borderId="0" xfId="0" applyFont="1" applyAlignment="1">
      <alignment horizontal="right"/>
    </xf>
    <xf numFmtId="164" fontId="8" fillId="0" borderId="0" xfId="5"/>
    <xf numFmtId="167" fontId="8" fillId="0" borderId="0" xfId="5" applyNumberFormat="1"/>
    <xf numFmtId="164" fontId="4" fillId="0" borderId="0" xfId="5" applyFont="1"/>
    <xf numFmtId="164" fontId="5" fillId="0" borderId="0" xfId="5" applyFont="1"/>
    <xf numFmtId="164" fontId="6" fillId="0" borderId="0" xfId="5" applyFont="1"/>
    <xf numFmtId="164" fontId="6" fillId="0" borderId="0" xfId="5" applyFont="1" applyAlignment="1">
      <alignment horizontal="left" vertical="center" indent="1"/>
    </xf>
    <xf numFmtId="164" fontId="5" fillId="0" borderId="0" xfId="5" applyFont="1" applyAlignment="1">
      <alignment horizontal="left" indent="1"/>
    </xf>
    <xf numFmtId="164" fontId="15" fillId="0" borderId="0" xfId="5" applyFont="1" applyAlignment="1">
      <alignment vertical="top" wrapText="1"/>
    </xf>
    <xf numFmtId="0" fontId="16" fillId="0" borderId="0" xfId="3" applyFont="1" applyAlignment="1">
      <alignment horizontal="left" wrapText="1" readingOrder="1"/>
    </xf>
    <xf numFmtId="0" fontId="7" fillId="0" borderId="0" xfId="3" applyFont="1"/>
    <xf numFmtId="0" fontId="7" fillId="0" borderId="0" xfId="3" quotePrefix="1" applyFont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/>
    <xf numFmtId="164" fontId="15" fillId="2" borderId="1" xfId="0" applyFont="1" applyFill="1" applyBorder="1" applyAlignment="1">
      <alignment horizontal="right"/>
    </xf>
    <xf numFmtId="164" fontId="16" fillId="2" borderId="0" xfId="0" applyFont="1" applyFill="1"/>
    <xf numFmtId="3" fontId="16" fillId="2" borderId="0" xfId="0" applyNumberFormat="1" applyFont="1" applyFill="1" applyAlignment="1">
      <alignment horizontal="right" vertical="center"/>
    </xf>
    <xf numFmtId="3" fontId="15" fillId="2" borderId="1" xfId="0" applyNumberFormat="1" applyFont="1" applyFill="1" applyBorder="1"/>
    <xf numFmtId="0" fontId="15" fillId="0" borderId="0" xfId="3" applyFont="1" applyAlignment="1">
      <alignment vertical="top" wrapText="1"/>
    </xf>
    <xf numFmtId="164" fontId="16" fillId="0" borderId="0" xfId="0" applyFont="1"/>
    <xf numFmtId="3" fontId="16" fillId="0" borderId="0" xfId="0" applyNumberFormat="1" applyFont="1" applyAlignment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Alignment="1">
      <alignment horizontal="right"/>
    </xf>
    <xf numFmtId="1" fontId="10" fillId="0" borderId="0" xfId="3" applyNumberFormat="1" applyFont="1"/>
    <xf numFmtId="167" fontId="5" fillId="0" borderId="0" xfId="5" applyNumberFormat="1" applyFont="1"/>
    <xf numFmtId="164" fontId="6" fillId="0" borderId="0" xfId="5" applyFont="1" applyAlignment="1">
      <alignment horizontal="left"/>
    </xf>
    <xf numFmtId="0" fontId="16" fillId="0" borderId="0" xfId="6" applyFont="1" applyAlignment="1">
      <alignment horizontal="left" vertical="top" wrapText="1"/>
    </xf>
    <xf numFmtId="0" fontId="1" fillId="0" borderId="0" xfId="7"/>
    <xf numFmtId="0" fontId="8" fillId="0" borderId="0" xfId="7" applyFont="1"/>
    <xf numFmtId="164" fontId="13" fillId="0" borderId="0" xfId="0" quotePrefix="1" applyFont="1" applyAlignment="1">
      <alignment horizontal="right"/>
    </xf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7" applyFont="1" applyAlignment="1">
      <alignment horizontal="right" vertical="center"/>
    </xf>
    <xf numFmtId="0" fontId="5" fillId="2" borderId="0" xfId="7" applyFont="1" applyFill="1" applyAlignment="1">
      <alignment horizontal="left" indent="1"/>
    </xf>
    <xf numFmtId="0" fontId="18" fillId="2" borderId="0" xfId="7" applyFont="1" applyFill="1" applyAlignment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Alignment="1">
      <alignment horizontal="right"/>
    </xf>
    <xf numFmtId="166" fontId="21" fillId="0" borderId="0" xfId="1" applyNumberFormat="1" applyFont="1"/>
    <xf numFmtId="0" fontId="15" fillId="0" borderId="0" xfId="3" applyFont="1" applyAlignment="1">
      <alignment vertical="top"/>
    </xf>
    <xf numFmtId="164" fontId="22" fillId="0" borderId="0" xfId="0" applyFont="1"/>
    <xf numFmtId="166" fontId="16" fillId="3" borderId="0" xfId="1" applyNumberFormat="1" applyFont="1" applyFill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0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/>
    <xf numFmtId="164" fontId="31" fillId="0" borderId="0" xfId="0" applyFont="1"/>
    <xf numFmtId="17" fontId="16" fillId="2" borderId="0" xfId="0" quotePrefix="1" applyNumberFormat="1" applyFont="1" applyFill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Font="1" applyFill="1" applyAlignment="1">
      <alignment horizontal="left"/>
    </xf>
    <xf numFmtId="0" fontId="16" fillId="2" borderId="3" xfId="3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Alignment="1">
      <alignment horizontal="left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164" fontId="24" fillId="5" borderId="6" xfId="15" quotePrefix="1">
      <alignment horizontal="center"/>
    </xf>
    <xf numFmtId="164" fontId="24" fillId="5" borderId="6" xfId="15">
      <alignment horizontal="center"/>
    </xf>
    <xf numFmtId="168" fontId="27" fillId="4" borderId="6" xfId="16">
      <alignment horizontal="right" vertical="center"/>
    </xf>
    <xf numFmtId="168" fontId="26" fillId="4" borderId="6" xfId="14">
      <alignment horizontal="right" vertical="center"/>
    </xf>
    <xf numFmtId="169" fontId="29" fillId="4" borderId="6" xfId="18">
      <alignment horizontal="right" vertical="center"/>
    </xf>
    <xf numFmtId="168" fontId="29" fillId="4" borderId="6" xfId="22" quotePrefix="1">
      <alignment horizontal="right" vertical="center"/>
    </xf>
    <xf numFmtId="0" fontId="15" fillId="0" borderId="0" xfId="3" applyFont="1" applyAlignment="1">
      <alignment horizontal="left" vertical="top" wrapText="1"/>
    </xf>
    <xf numFmtId="164" fontId="15" fillId="0" borderId="0" xfId="5" applyFont="1" applyAlignment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-10.62397</c:v>
                </c:pt>
                <c:pt idx="1">
                  <c:v>-18.942769999999999</c:v>
                </c:pt>
                <c:pt idx="2">
                  <c:v>-1.8503799999999999</c:v>
                </c:pt>
                <c:pt idx="3">
                  <c:v>-26.314550000000001</c:v>
                </c:pt>
                <c:pt idx="4">
                  <c:v>-9.4002999999999997</c:v>
                </c:pt>
                <c:pt idx="5">
                  <c:v>-18.370200000000001</c:v>
                </c:pt>
                <c:pt idx="6">
                  <c:v>-27.603200000000001</c:v>
                </c:pt>
                <c:pt idx="7">
                  <c:v>-34.261719999999997</c:v>
                </c:pt>
                <c:pt idx="8">
                  <c:v>-27.5046</c:v>
                </c:pt>
                <c:pt idx="9">
                  <c:v>-19.902889999999999</c:v>
                </c:pt>
                <c:pt idx="10">
                  <c:v>-11.22448</c:v>
                </c:pt>
                <c:pt idx="11">
                  <c:v>-6.8385199999999999</c:v>
                </c:pt>
                <c:pt idx="12">
                  <c:v>-13.88903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549.94296999999995</c:v>
                </c:pt>
                <c:pt idx="1">
                  <c:v>1038.6253449999999</c:v>
                </c:pt>
                <c:pt idx="2">
                  <c:v>1387.301739</c:v>
                </c:pt>
                <c:pt idx="3">
                  <c:v>643.438762</c:v>
                </c:pt>
                <c:pt idx="4">
                  <c:v>376.47362299999998</c:v>
                </c:pt>
                <c:pt idx="5">
                  <c:v>664.49490100000003</c:v>
                </c:pt>
                <c:pt idx="6">
                  <c:v>909.54174499999999</c:v>
                </c:pt>
                <c:pt idx="7">
                  <c:v>-439.66486900000001</c:v>
                </c:pt>
                <c:pt idx="8">
                  <c:v>-623.68385999999998</c:v>
                </c:pt>
                <c:pt idx="9">
                  <c:v>-1191.054828</c:v>
                </c:pt>
                <c:pt idx="10">
                  <c:v>-771.30710599999998</c:v>
                </c:pt>
                <c:pt idx="11">
                  <c:v>-283.173855</c:v>
                </c:pt>
                <c:pt idx="12">
                  <c:v>591.59666800000002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-202.822272</c:v>
                </c:pt>
                <c:pt idx="1">
                  <c:v>-308.75536799999998</c:v>
                </c:pt>
                <c:pt idx="2">
                  <c:v>-290.276388</c:v>
                </c:pt>
                <c:pt idx="3">
                  <c:v>-311.53982400000001</c:v>
                </c:pt>
                <c:pt idx="4">
                  <c:v>-270.76010400000001</c:v>
                </c:pt>
                <c:pt idx="5">
                  <c:v>-233.969256</c:v>
                </c:pt>
                <c:pt idx="6">
                  <c:v>20.809439999999999</c:v>
                </c:pt>
                <c:pt idx="7">
                  <c:v>-90.199871999999999</c:v>
                </c:pt>
                <c:pt idx="8">
                  <c:v>-147.95848799999999</c:v>
                </c:pt>
                <c:pt idx="9">
                  <c:v>-169.38568799999999</c:v>
                </c:pt>
                <c:pt idx="10">
                  <c:v>-217.25496000000001</c:v>
                </c:pt>
                <c:pt idx="11">
                  <c:v>-444.66645599999998</c:v>
                </c:pt>
                <c:pt idx="12">
                  <c:v>-395.02490399999999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-1569.411959</c:v>
                </c:pt>
                <c:pt idx="1">
                  <c:v>-1673.7813020000001</c:v>
                </c:pt>
                <c:pt idx="2">
                  <c:v>-1494.948584</c:v>
                </c:pt>
                <c:pt idx="3">
                  <c:v>-1437.3706669999999</c:v>
                </c:pt>
                <c:pt idx="4">
                  <c:v>-985.58240599999999</c:v>
                </c:pt>
                <c:pt idx="5">
                  <c:v>-801.70885299999998</c:v>
                </c:pt>
                <c:pt idx="6">
                  <c:v>-1497.167827</c:v>
                </c:pt>
                <c:pt idx="7">
                  <c:v>-533.88538200000005</c:v>
                </c:pt>
                <c:pt idx="8">
                  <c:v>-382.99096200000002</c:v>
                </c:pt>
                <c:pt idx="9">
                  <c:v>-156.439762</c:v>
                </c:pt>
                <c:pt idx="10">
                  <c:v>-81.330233000000007</c:v>
                </c:pt>
                <c:pt idx="11">
                  <c:v>-266.90522700000002</c:v>
                </c:pt>
                <c:pt idx="12">
                  <c:v>-1185.2100230000001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-1232.9152309999999</c:v>
                </c:pt>
                <c:pt idx="1">
                  <c:v>-962.85409500000014</c:v>
                </c:pt>
                <c:pt idx="2">
                  <c:v>-399.77361300000007</c:v>
                </c:pt>
                <c:pt idx="3">
                  <c:v>-1131.7862789999999</c:v>
                </c:pt>
                <c:pt idx="4">
                  <c:v>-889.2691870000001</c:v>
                </c:pt>
                <c:pt idx="5">
                  <c:v>-389.55340799999988</c:v>
                </c:pt>
                <c:pt idx="6">
                  <c:v>-594.41984200000002</c:v>
                </c:pt>
                <c:pt idx="7">
                  <c:v>-1098.0118430000002</c:v>
                </c:pt>
                <c:pt idx="8">
                  <c:v>-1182.1379099999999</c:v>
                </c:pt>
                <c:pt idx="9">
                  <c:v>-1536.7831680000002</c:v>
                </c:pt>
                <c:pt idx="10">
                  <c:v>-1081.116779</c:v>
                </c:pt>
                <c:pt idx="11">
                  <c:v>-1001.5840579999999</c:v>
                </c:pt>
                <c:pt idx="12">
                  <c:v>-1002.5272890000001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-2045.2870098039002</c:v>
                </c:pt>
                <c:pt idx="1">
                  <c:v>-2024.3731884058002</c:v>
                </c:pt>
                <c:pt idx="2">
                  <c:v>230.96991341990019</c:v>
                </c:pt>
                <c:pt idx="3">
                  <c:v>1439.9624999999999</c:v>
                </c:pt>
                <c:pt idx="4">
                  <c:v>1300.5</c:v>
                </c:pt>
                <c:pt idx="5">
                  <c:v>1302.9855769230999</c:v>
                </c:pt>
                <c:pt idx="6">
                  <c:v>1142.5791666667001</c:v>
                </c:pt>
                <c:pt idx="7">
                  <c:v>1164.4125000000001</c:v>
                </c:pt>
                <c:pt idx="8">
                  <c:v>429.33014492760014</c:v>
                </c:pt>
                <c:pt idx="9">
                  <c:v>1347.3883333333001</c:v>
                </c:pt>
                <c:pt idx="10">
                  <c:v>743.14166666669996</c:v>
                </c:pt>
                <c:pt idx="11">
                  <c:v>1042.9863636363998</c:v>
                </c:pt>
                <c:pt idx="12">
                  <c:v>1291.3069444444</c:v>
                </c:pt>
                <c:pt idx="13">
                  <c:v>590.93235294119995</c:v>
                </c:pt>
                <c:pt idx="14">
                  <c:v>1789.0902173913003</c:v>
                </c:pt>
                <c:pt idx="15">
                  <c:v>1093.6499999999999</c:v>
                </c:pt>
                <c:pt idx="16">
                  <c:v>29.059166666699866</c:v>
                </c:pt>
                <c:pt idx="17">
                  <c:v>1606.0166666666998</c:v>
                </c:pt>
                <c:pt idx="18">
                  <c:v>2065.1085526316001</c:v>
                </c:pt>
                <c:pt idx="19">
                  <c:v>-7.9516304347998812</c:v>
                </c:pt>
                <c:pt idx="20">
                  <c:v>-104.13143939400015</c:v>
                </c:pt>
                <c:pt idx="21">
                  <c:v>-658.5539473683998</c:v>
                </c:pt>
                <c:pt idx="22">
                  <c:v>-1191.8844696968999</c:v>
                </c:pt>
                <c:pt idx="23">
                  <c:v>-351.0847222223</c:v>
                </c:pt>
                <c:pt idx="24">
                  <c:v>1312.1773809523002</c:v>
                </c:pt>
                <c:pt idx="25">
                  <c:v>1452.3416666666999</c:v>
                </c:pt>
                <c:pt idx="26">
                  <c:v>2006.2333333332999</c:v>
                </c:pt>
                <c:pt idx="27">
                  <c:v>1712.7874999999999</c:v>
                </c:pt>
                <c:pt idx="28">
                  <c:v>1668.2958333334</c:v>
                </c:pt>
                <c:pt idx="29">
                  <c:v>1594.6875</c:v>
                </c:pt>
                <c:pt idx="30">
                  <c:v>-370.45833333339999</c:v>
                </c:pt>
                <c:pt idx="31">
                  <c:v>-622.51413043479988</c:v>
                </c:pt>
                <c:pt idx="32">
                  <c:v>737.83931159420001</c:v>
                </c:pt>
                <c:pt idx="33">
                  <c:v>2035.0833333333003</c:v>
                </c:pt>
                <c:pt idx="34">
                  <c:v>1539.8541666667002</c:v>
                </c:pt>
                <c:pt idx="35">
                  <c:v>1628.8041666667</c:v>
                </c:pt>
                <c:pt idx="36">
                  <c:v>1432.2416666667</c:v>
                </c:pt>
                <c:pt idx="37">
                  <c:v>872.42282608699998</c:v>
                </c:pt>
                <c:pt idx="38">
                  <c:v>1595.0916666666999</c:v>
                </c:pt>
                <c:pt idx="39">
                  <c:v>1626.1892857142998</c:v>
                </c:pt>
                <c:pt idx="40">
                  <c:v>947.81064425769989</c:v>
                </c:pt>
                <c:pt idx="41">
                  <c:v>840.02499999999986</c:v>
                </c:pt>
                <c:pt idx="42">
                  <c:v>2019.9416666667003</c:v>
                </c:pt>
                <c:pt idx="43">
                  <c:v>1568.4541666666</c:v>
                </c:pt>
                <c:pt idx="44">
                  <c:v>1226.4458333333002</c:v>
                </c:pt>
                <c:pt idx="45">
                  <c:v>2257.1583333334002</c:v>
                </c:pt>
                <c:pt idx="46">
                  <c:v>1838.3208333333</c:v>
                </c:pt>
                <c:pt idx="47">
                  <c:v>2120.46875</c:v>
                </c:pt>
                <c:pt idx="48">
                  <c:v>2032.8335526316002</c:v>
                </c:pt>
                <c:pt idx="49">
                  <c:v>-9.7691176471000745</c:v>
                </c:pt>
                <c:pt idx="50">
                  <c:v>-495.875</c:v>
                </c:pt>
                <c:pt idx="51">
                  <c:v>2118.7020833332999</c:v>
                </c:pt>
                <c:pt idx="52">
                  <c:v>1693.5511904762002</c:v>
                </c:pt>
                <c:pt idx="53">
                  <c:v>1628.1125000000002</c:v>
                </c:pt>
                <c:pt idx="54">
                  <c:v>1718.5348484849001</c:v>
                </c:pt>
                <c:pt idx="55">
                  <c:v>1764.4305555556002</c:v>
                </c:pt>
                <c:pt idx="56">
                  <c:v>1384.5250000000001</c:v>
                </c:pt>
                <c:pt idx="57">
                  <c:v>958.125</c:v>
                </c:pt>
                <c:pt idx="58">
                  <c:v>1781.7663461538</c:v>
                </c:pt>
                <c:pt idx="59">
                  <c:v>1171.0808333332998</c:v>
                </c:pt>
                <c:pt idx="60">
                  <c:v>1605.3</c:v>
                </c:pt>
                <c:pt idx="61">
                  <c:v>1340.6583333333001</c:v>
                </c:pt>
                <c:pt idx="62">
                  <c:v>937.2097222223</c:v>
                </c:pt>
                <c:pt idx="63">
                  <c:v>1292.3048076923001</c:v>
                </c:pt>
                <c:pt idx="64">
                  <c:v>1435.6570512820999</c:v>
                </c:pt>
                <c:pt idx="65">
                  <c:v>2337.1908333332999</c:v>
                </c:pt>
                <c:pt idx="66">
                  <c:v>2326.6412280700997</c:v>
                </c:pt>
                <c:pt idx="67">
                  <c:v>2304.33</c:v>
                </c:pt>
                <c:pt idx="68">
                  <c:v>2658.0916666667003</c:v>
                </c:pt>
                <c:pt idx="69">
                  <c:v>2719.1750000000002</c:v>
                </c:pt>
                <c:pt idx="70">
                  <c:v>2496.6125000000002</c:v>
                </c:pt>
                <c:pt idx="71">
                  <c:v>2083.9516666666996</c:v>
                </c:pt>
                <c:pt idx="72">
                  <c:v>2080.9666666666999</c:v>
                </c:pt>
                <c:pt idx="73">
                  <c:v>1733.4074999999998</c:v>
                </c:pt>
                <c:pt idx="74">
                  <c:v>-307.17222222219993</c:v>
                </c:pt>
                <c:pt idx="75">
                  <c:v>386.79999999999995</c:v>
                </c:pt>
                <c:pt idx="76">
                  <c:v>1437.9958333333002</c:v>
                </c:pt>
                <c:pt idx="77">
                  <c:v>611.32880434779986</c:v>
                </c:pt>
                <c:pt idx="78">
                  <c:v>-300.66032608699993</c:v>
                </c:pt>
                <c:pt idx="79">
                  <c:v>1797.6666666667002</c:v>
                </c:pt>
                <c:pt idx="80">
                  <c:v>2532.2286231884</c:v>
                </c:pt>
                <c:pt idx="81">
                  <c:v>2440.3839285714998</c:v>
                </c:pt>
                <c:pt idx="82">
                  <c:v>2571.0278508771999</c:v>
                </c:pt>
                <c:pt idx="83">
                  <c:v>2415.2777777778001</c:v>
                </c:pt>
                <c:pt idx="84">
                  <c:v>2213.5291666666999</c:v>
                </c:pt>
                <c:pt idx="85">
                  <c:v>2158.8744565217003</c:v>
                </c:pt>
                <c:pt idx="86">
                  <c:v>2164.0369047619001</c:v>
                </c:pt>
                <c:pt idx="87">
                  <c:v>1965.0784420290001</c:v>
                </c:pt>
                <c:pt idx="88">
                  <c:v>1744.9749999999999</c:v>
                </c:pt>
                <c:pt idx="89">
                  <c:v>1608.3883333332999</c:v>
                </c:pt>
                <c:pt idx="90">
                  <c:v>1984.0916666666001</c:v>
                </c:pt>
                <c:pt idx="91">
                  <c:v>1794.1069444443999</c:v>
                </c:pt>
                <c:pt idx="92">
                  <c:v>1778.8754385964999</c:v>
                </c:pt>
                <c:pt idx="93">
                  <c:v>1583.0749999999998</c:v>
                </c:pt>
                <c:pt idx="94">
                  <c:v>448.24583333329997</c:v>
                </c:pt>
                <c:pt idx="95">
                  <c:v>688.06011904770003</c:v>
                </c:pt>
                <c:pt idx="96">
                  <c:v>1847.7708333332998</c:v>
                </c:pt>
                <c:pt idx="97">
                  <c:v>1167.8044117647</c:v>
                </c:pt>
                <c:pt idx="98">
                  <c:v>1084.5757246377</c:v>
                </c:pt>
                <c:pt idx="99">
                  <c:v>754.76190476189993</c:v>
                </c:pt>
                <c:pt idx="100">
                  <c:v>233.13088235290002</c:v>
                </c:pt>
                <c:pt idx="101">
                  <c:v>591.47916666669994</c:v>
                </c:pt>
                <c:pt idx="102">
                  <c:v>-132.20558823530007</c:v>
                </c:pt>
                <c:pt idx="103">
                  <c:v>-166.42379679150008</c:v>
                </c:pt>
                <c:pt idx="104">
                  <c:v>-777.23641456580003</c:v>
                </c:pt>
                <c:pt idx="105">
                  <c:v>10.710714285699851</c:v>
                </c:pt>
                <c:pt idx="106">
                  <c:v>-196.27217391299985</c:v>
                </c:pt>
                <c:pt idx="107">
                  <c:v>-840.34583333330011</c:v>
                </c:pt>
                <c:pt idx="108">
                  <c:v>356.91309523809991</c:v>
                </c:pt>
                <c:pt idx="109">
                  <c:v>1353.8744047619</c:v>
                </c:pt>
                <c:pt idx="110">
                  <c:v>1382.5583333333</c:v>
                </c:pt>
                <c:pt idx="111">
                  <c:v>1574.2250000000001</c:v>
                </c:pt>
                <c:pt idx="112">
                  <c:v>1779.9577380952999</c:v>
                </c:pt>
                <c:pt idx="113">
                  <c:v>1345.7895833333</c:v>
                </c:pt>
                <c:pt idx="114">
                  <c:v>1837.9088235294</c:v>
                </c:pt>
                <c:pt idx="115">
                  <c:v>2183.1666666666001</c:v>
                </c:pt>
                <c:pt idx="116">
                  <c:v>1488.8958333332998</c:v>
                </c:pt>
                <c:pt idx="117">
                  <c:v>2.7938735177999661</c:v>
                </c:pt>
                <c:pt idx="118">
                  <c:v>907.99240196080007</c:v>
                </c:pt>
                <c:pt idx="119">
                  <c:v>603.60681818180001</c:v>
                </c:pt>
                <c:pt idx="120">
                  <c:v>547.52090909089998</c:v>
                </c:pt>
                <c:pt idx="121">
                  <c:v>2069.9452380953003</c:v>
                </c:pt>
                <c:pt idx="122">
                  <c:v>990.84143222510011</c:v>
                </c:pt>
                <c:pt idx="123">
                  <c:v>-195.39387351779988</c:v>
                </c:pt>
                <c:pt idx="124">
                  <c:v>-137.14619565220005</c:v>
                </c:pt>
                <c:pt idx="125">
                  <c:v>39.222368421099986</c:v>
                </c:pt>
                <c:pt idx="126">
                  <c:v>198.0734848484999</c:v>
                </c:pt>
                <c:pt idx="127">
                  <c:v>81.339166666699839</c:v>
                </c:pt>
                <c:pt idx="128">
                  <c:v>-165.79924242419997</c:v>
                </c:pt>
                <c:pt idx="129">
                  <c:v>196.31068840579997</c:v>
                </c:pt>
                <c:pt idx="130">
                  <c:v>-80.678260869500036</c:v>
                </c:pt>
                <c:pt idx="131">
                  <c:v>1350.3624999999997</c:v>
                </c:pt>
                <c:pt idx="132">
                  <c:v>332.36363636360011</c:v>
                </c:pt>
                <c:pt idx="133">
                  <c:v>1516.0522727273001</c:v>
                </c:pt>
                <c:pt idx="134">
                  <c:v>1895.8337121212001</c:v>
                </c:pt>
                <c:pt idx="135">
                  <c:v>1629.875</c:v>
                </c:pt>
                <c:pt idx="136">
                  <c:v>1594.1720238095998</c:v>
                </c:pt>
                <c:pt idx="137">
                  <c:v>1345.1799019608</c:v>
                </c:pt>
                <c:pt idx="138">
                  <c:v>-365.41309523809991</c:v>
                </c:pt>
                <c:pt idx="139">
                  <c:v>-398.77023809519983</c:v>
                </c:pt>
                <c:pt idx="140">
                  <c:v>1058.9499999999998</c:v>
                </c:pt>
                <c:pt idx="141">
                  <c:v>1648.9749999999999</c:v>
                </c:pt>
                <c:pt idx="142">
                  <c:v>903.69156010230006</c:v>
                </c:pt>
                <c:pt idx="143">
                  <c:v>-77.56666666670003</c:v>
                </c:pt>
                <c:pt idx="144">
                  <c:v>280.22924901179988</c:v>
                </c:pt>
                <c:pt idx="145">
                  <c:v>878.6547619047999</c:v>
                </c:pt>
                <c:pt idx="146">
                  <c:v>302.53333333329988</c:v>
                </c:pt>
                <c:pt idx="147">
                  <c:v>81.529166666699894</c:v>
                </c:pt>
                <c:pt idx="148">
                  <c:v>187.67743271220002</c:v>
                </c:pt>
                <c:pt idx="149">
                  <c:v>-810.7440711462001</c:v>
                </c:pt>
                <c:pt idx="150">
                  <c:v>-1125.5333333332999</c:v>
                </c:pt>
                <c:pt idx="151">
                  <c:v>-266.80773809520008</c:v>
                </c:pt>
                <c:pt idx="152">
                  <c:v>1069.3041666667</c:v>
                </c:pt>
                <c:pt idx="153">
                  <c:v>1375.1916666667</c:v>
                </c:pt>
                <c:pt idx="154">
                  <c:v>1034.1119047619</c:v>
                </c:pt>
                <c:pt idx="155">
                  <c:v>60.354166666699939</c:v>
                </c:pt>
                <c:pt idx="156">
                  <c:v>251.46590909089991</c:v>
                </c:pt>
                <c:pt idx="157">
                  <c:v>1585.3130434783</c:v>
                </c:pt>
                <c:pt idx="158">
                  <c:v>1293.0302277433002</c:v>
                </c:pt>
                <c:pt idx="159">
                  <c:v>1379.5009153318001</c:v>
                </c:pt>
                <c:pt idx="160">
                  <c:v>2166.4257575758002</c:v>
                </c:pt>
                <c:pt idx="161">
                  <c:v>-34.687878787799946</c:v>
                </c:pt>
                <c:pt idx="162">
                  <c:v>-2223.1941176471</c:v>
                </c:pt>
                <c:pt idx="163">
                  <c:v>-1021.9666666667001</c:v>
                </c:pt>
                <c:pt idx="164">
                  <c:v>-712.68560606059998</c:v>
                </c:pt>
                <c:pt idx="165">
                  <c:v>-122.87</c:v>
                </c:pt>
                <c:pt idx="166">
                  <c:v>46.295075757600102</c:v>
                </c:pt>
                <c:pt idx="167">
                  <c:v>1074.0458333332999</c:v>
                </c:pt>
                <c:pt idx="168">
                  <c:v>1357.9842105263001</c:v>
                </c:pt>
                <c:pt idx="169">
                  <c:v>2832.3285714285998</c:v>
                </c:pt>
                <c:pt idx="170">
                  <c:v>2433.4291666667</c:v>
                </c:pt>
                <c:pt idx="171">
                  <c:v>2091.4055555556001</c:v>
                </c:pt>
                <c:pt idx="172">
                  <c:v>-420.97916666670005</c:v>
                </c:pt>
                <c:pt idx="173">
                  <c:v>-1631.1875</c:v>
                </c:pt>
                <c:pt idx="174">
                  <c:v>142.78392857149993</c:v>
                </c:pt>
                <c:pt idx="175">
                  <c:v>1564.9541666666998</c:v>
                </c:pt>
                <c:pt idx="176">
                  <c:v>309.75</c:v>
                </c:pt>
                <c:pt idx="177">
                  <c:v>1157.5748188406001</c:v>
                </c:pt>
                <c:pt idx="178">
                  <c:v>2573.4492424241998</c:v>
                </c:pt>
                <c:pt idx="179">
                  <c:v>2635.1504901961002</c:v>
                </c:pt>
                <c:pt idx="180">
                  <c:v>1611.128508772</c:v>
                </c:pt>
                <c:pt idx="181">
                  <c:v>2588.9654761904999</c:v>
                </c:pt>
                <c:pt idx="182">
                  <c:v>2044.7958333332999</c:v>
                </c:pt>
                <c:pt idx="183">
                  <c:v>2137.0687499999999</c:v>
                </c:pt>
                <c:pt idx="184">
                  <c:v>2302.4986111111002</c:v>
                </c:pt>
                <c:pt idx="185">
                  <c:v>235.375</c:v>
                </c:pt>
                <c:pt idx="186">
                  <c:v>209.42202380949993</c:v>
                </c:pt>
                <c:pt idx="187">
                  <c:v>2149.8364130434998</c:v>
                </c:pt>
                <c:pt idx="188">
                  <c:v>1027.2299242424001</c:v>
                </c:pt>
                <c:pt idx="189">
                  <c:v>-474.7659420289001</c:v>
                </c:pt>
                <c:pt idx="190">
                  <c:v>-2574.7986111110999</c:v>
                </c:pt>
                <c:pt idx="191">
                  <c:v>-1366.9946428571002</c:v>
                </c:pt>
                <c:pt idx="192">
                  <c:v>955.76904761900028</c:v>
                </c:pt>
                <c:pt idx="193">
                  <c:v>700.87416666670003</c:v>
                </c:pt>
                <c:pt idx="194">
                  <c:v>465.17437070929986</c:v>
                </c:pt>
                <c:pt idx="195">
                  <c:v>593.62916666670003</c:v>
                </c:pt>
                <c:pt idx="196">
                  <c:v>2604.8666666665999</c:v>
                </c:pt>
                <c:pt idx="197">
                  <c:v>2208.8056818181999</c:v>
                </c:pt>
                <c:pt idx="198">
                  <c:v>3228.3716666667001</c:v>
                </c:pt>
                <c:pt idx="199">
                  <c:v>2510.6771929824999</c:v>
                </c:pt>
                <c:pt idx="200">
                  <c:v>3058.9166666665997</c:v>
                </c:pt>
                <c:pt idx="201">
                  <c:v>2642.7134057970998</c:v>
                </c:pt>
                <c:pt idx="202">
                  <c:v>2131.8041666667</c:v>
                </c:pt>
                <c:pt idx="203">
                  <c:v>2542.2316666667002</c:v>
                </c:pt>
                <c:pt idx="204">
                  <c:v>364.67727272730008</c:v>
                </c:pt>
                <c:pt idx="205">
                  <c:v>-1439.7516666667002</c:v>
                </c:pt>
                <c:pt idx="206">
                  <c:v>-2012.4083333334002</c:v>
                </c:pt>
                <c:pt idx="207">
                  <c:v>-316.24166666659994</c:v>
                </c:pt>
                <c:pt idx="208">
                  <c:v>2254.9433333333</c:v>
                </c:pt>
                <c:pt idx="209">
                  <c:v>1708.2747549019998</c:v>
                </c:pt>
                <c:pt idx="210">
                  <c:v>1685.2952380953</c:v>
                </c:pt>
                <c:pt idx="211">
                  <c:v>1839.9291666666002</c:v>
                </c:pt>
                <c:pt idx="212">
                  <c:v>2628.1624999999999</c:v>
                </c:pt>
                <c:pt idx="213">
                  <c:v>2766.3708333332997</c:v>
                </c:pt>
                <c:pt idx="214">
                  <c:v>2393.3897058824</c:v>
                </c:pt>
                <c:pt idx="215">
                  <c:v>1874.7666666666998</c:v>
                </c:pt>
                <c:pt idx="216">
                  <c:v>1766.8476449276</c:v>
                </c:pt>
                <c:pt idx="217">
                  <c:v>-1706.1393115941999</c:v>
                </c:pt>
                <c:pt idx="218">
                  <c:v>328.33409090910004</c:v>
                </c:pt>
                <c:pt idx="219">
                  <c:v>274.07463768110006</c:v>
                </c:pt>
                <c:pt idx="220">
                  <c:v>792.83446969689999</c:v>
                </c:pt>
                <c:pt idx="221">
                  <c:v>-1398.6860507246001</c:v>
                </c:pt>
                <c:pt idx="222">
                  <c:v>-582.41249999999991</c:v>
                </c:pt>
                <c:pt idx="223">
                  <c:v>-697.85059523810003</c:v>
                </c:pt>
                <c:pt idx="224">
                  <c:v>-2031.3738095238</c:v>
                </c:pt>
                <c:pt idx="225">
                  <c:v>-2550.8466666666</c:v>
                </c:pt>
                <c:pt idx="226">
                  <c:v>-1531.6977272727001</c:v>
                </c:pt>
                <c:pt idx="227">
                  <c:v>-435.23977272730008</c:v>
                </c:pt>
                <c:pt idx="228">
                  <c:v>-1115.3071969697003</c:v>
                </c:pt>
                <c:pt idx="229">
                  <c:v>-1168.3847222221998</c:v>
                </c:pt>
                <c:pt idx="230">
                  <c:v>-697.21904761899987</c:v>
                </c:pt>
                <c:pt idx="231">
                  <c:v>320.41213768109992</c:v>
                </c:pt>
                <c:pt idx="232">
                  <c:v>-727.40833333340015</c:v>
                </c:pt>
                <c:pt idx="233">
                  <c:v>-680.29714912280019</c:v>
                </c:pt>
                <c:pt idx="234">
                  <c:v>-222.88750000000005</c:v>
                </c:pt>
                <c:pt idx="235">
                  <c:v>-265.51401515150008</c:v>
                </c:pt>
                <c:pt idx="236">
                  <c:v>2811.4969202898001</c:v>
                </c:pt>
                <c:pt idx="237">
                  <c:v>2013.3583333334002</c:v>
                </c:pt>
                <c:pt idx="238">
                  <c:v>-1462.0424242423999</c:v>
                </c:pt>
                <c:pt idx="239">
                  <c:v>-2582.2624999999998</c:v>
                </c:pt>
                <c:pt idx="240">
                  <c:v>-2365.6338768116002</c:v>
                </c:pt>
                <c:pt idx="241">
                  <c:v>-2063.2802536231998</c:v>
                </c:pt>
                <c:pt idx="242">
                  <c:v>-1621.5315476190999</c:v>
                </c:pt>
                <c:pt idx="243">
                  <c:v>-2500.8869047619</c:v>
                </c:pt>
                <c:pt idx="244">
                  <c:v>-1636.9039473684002</c:v>
                </c:pt>
                <c:pt idx="245">
                  <c:v>-2292.0125000000003</c:v>
                </c:pt>
                <c:pt idx="246">
                  <c:v>-2180.5158333333002</c:v>
                </c:pt>
                <c:pt idx="247">
                  <c:v>-451.59083333340004</c:v>
                </c:pt>
                <c:pt idx="248">
                  <c:v>-462.74347826090002</c:v>
                </c:pt>
                <c:pt idx="249">
                  <c:v>-1097.7375</c:v>
                </c:pt>
                <c:pt idx="250">
                  <c:v>-1001.8130434783002</c:v>
                </c:pt>
                <c:pt idx="251">
                  <c:v>-1192.5958333333001</c:v>
                </c:pt>
                <c:pt idx="252">
                  <c:v>-2072.4602272726997</c:v>
                </c:pt>
                <c:pt idx="253">
                  <c:v>-1698.5429347826</c:v>
                </c:pt>
                <c:pt idx="254">
                  <c:v>-475.59184782609987</c:v>
                </c:pt>
                <c:pt idx="255">
                  <c:v>-1372.4</c:v>
                </c:pt>
                <c:pt idx="256">
                  <c:v>-2019.1374999999998</c:v>
                </c:pt>
                <c:pt idx="257">
                  <c:v>-1608.8972826086999</c:v>
                </c:pt>
                <c:pt idx="258">
                  <c:v>-1526.5770833332999</c:v>
                </c:pt>
                <c:pt idx="259">
                  <c:v>-2685.4958333332997</c:v>
                </c:pt>
                <c:pt idx="260">
                  <c:v>-2319.1041666667002</c:v>
                </c:pt>
                <c:pt idx="261">
                  <c:v>-393.71666666669989</c:v>
                </c:pt>
                <c:pt idx="262">
                  <c:v>913.69642857140002</c:v>
                </c:pt>
                <c:pt idx="263">
                  <c:v>1924.6636363636003</c:v>
                </c:pt>
                <c:pt idx="264">
                  <c:v>2251.1841666667001</c:v>
                </c:pt>
                <c:pt idx="265">
                  <c:v>-519.02250000000004</c:v>
                </c:pt>
                <c:pt idx="266">
                  <c:v>-850.90869565219998</c:v>
                </c:pt>
                <c:pt idx="267">
                  <c:v>-954.17916666669998</c:v>
                </c:pt>
                <c:pt idx="268">
                  <c:v>-127.73333333339997</c:v>
                </c:pt>
                <c:pt idx="269">
                  <c:v>-1986.6829545455</c:v>
                </c:pt>
                <c:pt idx="270">
                  <c:v>-576.35378787880006</c:v>
                </c:pt>
                <c:pt idx="271">
                  <c:v>1767.1989130434999</c:v>
                </c:pt>
                <c:pt idx="272">
                  <c:v>-855.30344202899994</c:v>
                </c:pt>
                <c:pt idx="273">
                  <c:v>-2382.5732142856996</c:v>
                </c:pt>
                <c:pt idx="274">
                  <c:v>-1522.4458333332998</c:v>
                </c:pt>
                <c:pt idx="275">
                  <c:v>-1619.9541666667001</c:v>
                </c:pt>
                <c:pt idx="276">
                  <c:v>-1407.3602272727001</c:v>
                </c:pt>
                <c:pt idx="277">
                  <c:v>439.7391666666</c:v>
                </c:pt>
                <c:pt idx="278">
                  <c:v>1283.0437500000003</c:v>
                </c:pt>
                <c:pt idx="279">
                  <c:v>1001.9922619047001</c:v>
                </c:pt>
                <c:pt idx="280">
                  <c:v>-629.88916666669991</c:v>
                </c:pt>
                <c:pt idx="281">
                  <c:v>-1800.3321428572001</c:v>
                </c:pt>
                <c:pt idx="282">
                  <c:v>-1341.6272727272999</c:v>
                </c:pt>
                <c:pt idx="283">
                  <c:v>-2172.6909420289999</c:v>
                </c:pt>
                <c:pt idx="284">
                  <c:v>-2014.1166666665999</c:v>
                </c:pt>
                <c:pt idx="285">
                  <c:v>-2275.75</c:v>
                </c:pt>
                <c:pt idx="286">
                  <c:v>-2300.4583333332998</c:v>
                </c:pt>
                <c:pt idx="287">
                  <c:v>-1660.1274999999998</c:v>
                </c:pt>
                <c:pt idx="288">
                  <c:v>-1968.8458333334002</c:v>
                </c:pt>
                <c:pt idx="289">
                  <c:v>-714.31397058820016</c:v>
                </c:pt>
                <c:pt idx="290">
                  <c:v>-890.26737967909992</c:v>
                </c:pt>
                <c:pt idx="291">
                  <c:v>-2051.0458333332999</c:v>
                </c:pt>
                <c:pt idx="292">
                  <c:v>-2182.4583333333003</c:v>
                </c:pt>
                <c:pt idx="293">
                  <c:v>-2254.2958333332999</c:v>
                </c:pt>
                <c:pt idx="294">
                  <c:v>-2252.3375000000001</c:v>
                </c:pt>
                <c:pt idx="295">
                  <c:v>-2573.7375000000002</c:v>
                </c:pt>
                <c:pt idx="296">
                  <c:v>-1353.3033333332999</c:v>
                </c:pt>
                <c:pt idx="297">
                  <c:v>-1605.7525000000001</c:v>
                </c:pt>
                <c:pt idx="298">
                  <c:v>-2034.8848484849</c:v>
                </c:pt>
                <c:pt idx="299">
                  <c:v>-2041.3000000000002</c:v>
                </c:pt>
                <c:pt idx="300">
                  <c:v>-2455.2483333332998</c:v>
                </c:pt>
                <c:pt idx="301">
                  <c:v>-2960.4409313725996</c:v>
                </c:pt>
                <c:pt idx="302">
                  <c:v>-2461.9173913043996</c:v>
                </c:pt>
                <c:pt idx="303">
                  <c:v>-710.50416666659999</c:v>
                </c:pt>
                <c:pt idx="304">
                  <c:v>790.61557971019988</c:v>
                </c:pt>
                <c:pt idx="305">
                  <c:v>410.21250000000009</c:v>
                </c:pt>
                <c:pt idx="306">
                  <c:v>-1756.5166666667001</c:v>
                </c:pt>
                <c:pt idx="307">
                  <c:v>-2547.8833333333</c:v>
                </c:pt>
                <c:pt idx="308">
                  <c:v>-454.72916666669971</c:v>
                </c:pt>
                <c:pt idx="309">
                  <c:v>45.045833333399969</c:v>
                </c:pt>
                <c:pt idx="310">
                  <c:v>-1465.8121376811002</c:v>
                </c:pt>
                <c:pt idx="311">
                  <c:v>-1044.9827380952001</c:v>
                </c:pt>
                <c:pt idx="312">
                  <c:v>-1541.3208333333</c:v>
                </c:pt>
                <c:pt idx="313">
                  <c:v>-1716.4302536231999</c:v>
                </c:pt>
                <c:pt idx="314">
                  <c:v>-1320.425</c:v>
                </c:pt>
                <c:pt idx="315">
                  <c:v>686.39021739129998</c:v>
                </c:pt>
                <c:pt idx="316">
                  <c:v>267.02500000000009</c:v>
                </c:pt>
                <c:pt idx="317">
                  <c:v>-1094.7539855072</c:v>
                </c:pt>
                <c:pt idx="318">
                  <c:v>-1302.6367753624002</c:v>
                </c:pt>
                <c:pt idx="319">
                  <c:v>-1782.6750000000002</c:v>
                </c:pt>
                <c:pt idx="320">
                  <c:v>-1875.0708333333</c:v>
                </c:pt>
                <c:pt idx="321">
                  <c:v>-2061.8460144927999</c:v>
                </c:pt>
                <c:pt idx="322">
                  <c:v>-2212.7416666667</c:v>
                </c:pt>
                <c:pt idx="323">
                  <c:v>-1782.5844696969002</c:v>
                </c:pt>
                <c:pt idx="324">
                  <c:v>-1576.8874999999998</c:v>
                </c:pt>
                <c:pt idx="325">
                  <c:v>-1876.6874999999998</c:v>
                </c:pt>
                <c:pt idx="326">
                  <c:v>-2185.6833333334002</c:v>
                </c:pt>
                <c:pt idx="327">
                  <c:v>-1294.3166666667</c:v>
                </c:pt>
                <c:pt idx="328">
                  <c:v>-1161.3568181818</c:v>
                </c:pt>
                <c:pt idx="329">
                  <c:v>-2593.3958333333003</c:v>
                </c:pt>
                <c:pt idx="330">
                  <c:v>-1598.8104166666999</c:v>
                </c:pt>
                <c:pt idx="331">
                  <c:v>-214.19500000000016</c:v>
                </c:pt>
                <c:pt idx="332">
                  <c:v>64.473863636399983</c:v>
                </c:pt>
                <c:pt idx="333">
                  <c:v>4.43888888890001</c:v>
                </c:pt>
                <c:pt idx="334">
                  <c:v>-973.99583333340013</c:v>
                </c:pt>
                <c:pt idx="335">
                  <c:v>-1509.4916666665999</c:v>
                </c:pt>
                <c:pt idx="336">
                  <c:v>-309.72083333329999</c:v>
                </c:pt>
                <c:pt idx="337">
                  <c:v>222.14583333339999</c:v>
                </c:pt>
                <c:pt idx="338">
                  <c:v>-697.82916666660003</c:v>
                </c:pt>
                <c:pt idx="339">
                  <c:v>-937.52499999999986</c:v>
                </c:pt>
                <c:pt idx="340">
                  <c:v>-864.08333333329995</c:v>
                </c:pt>
                <c:pt idx="341">
                  <c:v>2090.6000000000004</c:v>
                </c:pt>
                <c:pt idx="342">
                  <c:v>1299.8298913043</c:v>
                </c:pt>
                <c:pt idx="343">
                  <c:v>611.72916666670005</c:v>
                </c:pt>
                <c:pt idx="344">
                  <c:v>-622.02678571429988</c:v>
                </c:pt>
                <c:pt idx="345">
                  <c:v>-1365.7514492754001</c:v>
                </c:pt>
                <c:pt idx="346">
                  <c:v>-102.08333333329995</c:v>
                </c:pt>
                <c:pt idx="347">
                  <c:v>284.84166666669989</c:v>
                </c:pt>
                <c:pt idx="348">
                  <c:v>-693.95</c:v>
                </c:pt>
                <c:pt idx="349">
                  <c:v>-1548.6750000000002</c:v>
                </c:pt>
                <c:pt idx="350">
                  <c:v>-1312.0166666667001</c:v>
                </c:pt>
                <c:pt idx="351">
                  <c:v>-2663.8916666667001</c:v>
                </c:pt>
                <c:pt idx="352">
                  <c:v>-2160.4625000000001</c:v>
                </c:pt>
                <c:pt idx="353">
                  <c:v>-1634.0916666666003</c:v>
                </c:pt>
                <c:pt idx="354">
                  <c:v>-1383.3541666666999</c:v>
                </c:pt>
                <c:pt idx="355">
                  <c:v>-2092.4666666665998</c:v>
                </c:pt>
                <c:pt idx="356">
                  <c:v>-1708.5875000000001</c:v>
                </c:pt>
                <c:pt idx="357">
                  <c:v>-1348.3291666667001</c:v>
                </c:pt>
                <c:pt idx="358">
                  <c:v>133.98423913040006</c:v>
                </c:pt>
                <c:pt idx="359">
                  <c:v>-985.91666666660001</c:v>
                </c:pt>
                <c:pt idx="360">
                  <c:v>239.67499999999995</c:v>
                </c:pt>
                <c:pt idx="361">
                  <c:v>588.48749999999995</c:v>
                </c:pt>
                <c:pt idx="362">
                  <c:v>1219.7375</c:v>
                </c:pt>
                <c:pt idx="363">
                  <c:v>1542.212254902</c:v>
                </c:pt>
                <c:pt idx="364">
                  <c:v>1345.8333333332998</c:v>
                </c:pt>
                <c:pt idx="365">
                  <c:v>1422.2833333333001</c:v>
                </c:pt>
                <c:pt idx="366">
                  <c:v>166.30797101450003</c:v>
                </c:pt>
                <c:pt idx="367">
                  <c:v>1365.5666666666998</c:v>
                </c:pt>
                <c:pt idx="368">
                  <c:v>884.97500000000002</c:v>
                </c:pt>
                <c:pt idx="369">
                  <c:v>880.95344202900014</c:v>
                </c:pt>
                <c:pt idx="370">
                  <c:v>1031.6875</c:v>
                </c:pt>
                <c:pt idx="371">
                  <c:v>333.19166666670003</c:v>
                </c:pt>
                <c:pt idx="372">
                  <c:v>1114.4125000000001</c:v>
                </c:pt>
                <c:pt idx="373">
                  <c:v>1367.2916666666999</c:v>
                </c:pt>
                <c:pt idx="374">
                  <c:v>1184.2071428571999</c:v>
                </c:pt>
                <c:pt idx="375">
                  <c:v>915.11938405799992</c:v>
                </c:pt>
                <c:pt idx="376">
                  <c:v>861.43333333330008</c:v>
                </c:pt>
                <c:pt idx="377">
                  <c:v>326.64387254909991</c:v>
                </c:pt>
                <c:pt idx="378">
                  <c:v>399.65750000000003</c:v>
                </c:pt>
                <c:pt idx="379">
                  <c:v>-168.72083333330011</c:v>
                </c:pt>
                <c:pt idx="380">
                  <c:v>996.76865942029997</c:v>
                </c:pt>
                <c:pt idx="381">
                  <c:v>928.12916666669992</c:v>
                </c:pt>
                <c:pt idx="382">
                  <c:v>1193.9601190476001</c:v>
                </c:pt>
                <c:pt idx="383">
                  <c:v>878.91794871790012</c:v>
                </c:pt>
                <c:pt idx="384">
                  <c:v>569.36527777779986</c:v>
                </c:pt>
                <c:pt idx="385">
                  <c:v>523.68442028979996</c:v>
                </c:pt>
                <c:pt idx="386">
                  <c:v>851.83888888889999</c:v>
                </c:pt>
                <c:pt idx="387">
                  <c:v>1133.2971491228</c:v>
                </c:pt>
                <c:pt idx="388">
                  <c:v>888.43869047619989</c:v>
                </c:pt>
                <c:pt idx="389">
                  <c:v>-47.50054347829996</c:v>
                </c:pt>
                <c:pt idx="390">
                  <c:v>524.85217391299989</c:v>
                </c:pt>
                <c:pt idx="391">
                  <c:v>461.35416666670017</c:v>
                </c:pt>
                <c:pt idx="392">
                  <c:v>984.50535714290004</c:v>
                </c:pt>
                <c:pt idx="393">
                  <c:v>772.51249999999993</c:v>
                </c:pt>
                <c:pt idx="394">
                  <c:v>716.10378787879995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2988.9583333332998</c:v>
                </c:pt>
                <c:pt idx="1">
                  <c:v>2906.7083333332998</c:v>
                </c:pt>
                <c:pt idx="2">
                  <c:v>2578.4166666667002</c:v>
                </c:pt>
                <c:pt idx="3">
                  <c:v>1764.25</c:v>
                </c:pt>
                <c:pt idx="4">
                  <c:v>1037.5</c:v>
                </c:pt>
                <c:pt idx="5">
                  <c:v>1456.25</c:v>
                </c:pt>
                <c:pt idx="6">
                  <c:v>1468.75</c:v>
                </c:pt>
                <c:pt idx="7">
                  <c:v>1450</c:v>
                </c:pt>
                <c:pt idx="8">
                  <c:v>1481.25</c:v>
                </c:pt>
                <c:pt idx="9">
                  <c:v>1483.3333333333001</c:v>
                </c:pt>
                <c:pt idx="10">
                  <c:v>1389.5833333333001</c:v>
                </c:pt>
                <c:pt idx="11">
                  <c:v>1450</c:v>
                </c:pt>
                <c:pt idx="12">
                  <c:v>1450</c:v>
                </c:pt>
                <c:pt idx="13">
                  <c:v>1672.9166666666999</c:v>
                </c:pt>
                <c:pt idx="14">
                  <c:v>2252.0833333332998</c:v>
                </c:pt>
                <c:pt idx="15">
                  <c:v>2276.9166666667002</c:v>
                </c:pt>
                <c:pt idx="16">
                  <c:v>2347.9166666667002</c:v>
                </c:pt>
                <c:pt idx="17">
                  <c:v>2318.75</c:v>
                </c:pt>
                <c:pt idx="18">
                  <c:v>2200</c:v>
                </c:pt>
                <c:pt idx="19">
                  <c:v>2264.5833333332998</c:v>
                </c:pt>
                <c:pt idx="20">
                  <c:v>2356.25</c:v>
                </c:pt>
                <c:pt idx="21">
                  <c:v>2197.9166666667002</c:v>
                </c:pt>
                <c:pt idx="22">
                  <c:v>2243.75</c:v>
                </c:pt>
                <c:pt idx="23">
                  <c:v>2327.0833333332998</c:v>
                </c:pt>
                <c:pt idx="24">
                  <c:v>2035.4166666666999</c:v>
                </c:pt>
                <c:pt idx="25">
                  <c:v>1889.5833333333001</c:v>
                </c:pt>
                <c:pt idx="26">
                  <c:v>2113.3333333332998</c:v>
                </c:pt>
                <c:pt idx="27">
                  <c:v>2158.3333333332998</c:v>
                </c:pt>
                <c:pt idx="28">
                  <c:v>1962.5</c:v>
                </c:pt>
                <c:pt idx="29">
                  <c:v>2077.0833333332998</c:v>
                </c:pt>
                <c:pt idx="30">
                  <c:v>2200</c:v>
                </c:pt>
                <c:pt idx="31">
                  <c:v>2325</c:v>
                </c:pt>
                <c:pt idx="32">
                  <c:v>2241.2916666667002</c:v>
                </c:pt>
                <c:pt idx="33">
                  <c:v>2041.6666666666999</c:v>
                </c:pt>
                <c:pt idx="34">
                  <c:v>2020.8333333333001</c:v>
                </c:pt>
                <c:pt idx="35">
                  <c:v>1777.0833333333001</c:v>
                </c:pt>
                <c:pt idx="36">
                  <c:v>1781.25</c:v>
                </c:pt>
                <c:pt idx="37">
                  <c:v>2100</c:v>
                </c:pt>
                <c:pt idx="38">
                  <c:v>2314.5833333332998</c:v>
                </c:pt>
                <c:pt idx="39">
                  <c:v>2314.5833333332998</c:v>
                </c:pt>
                <c:pt idx="40">
                  <c:v>2339.5833333332998</c:v>
                </c:pt>
                <c:pt idx="41">
                  <c:v>2371.25</c:v>
                </c:pt>
                <c:pt idx="42">
                  <c:v>2626.5416666667002</c:v>
                </c:pt>
                <c:pt idx="43">
                  <c:v>2466</c:v>
                </c:pt>
                <c:pt idx="44">
                  <c:v>2774.6666666667002</c:v>
                </c:pt>
                <c:pt idx="45">
                  <c:v>2313.8333333332998</c:v>
                </c:pt>
                <c:pt idx="46">
                  <c:v>2605.5833333332998</c:v>
                </c:pt>
                <c:pt idx="47">
                  <c:v>2563.5833333332998</c:v>
                </c:pt>
                <c:pt idx="48">
                  <c:v>2385.8333333332998</c:v>
                </c:pt>
                <c:pt idx="49">
                  <c:v>2319.8333333332998</c:v>
                </c:pt>
                <c:pt idx="50">
                  <c:v>1887.5</c:v>
                </c:pt>
                <c:pt idx="51">
                  <c:v>2237.5</c:v>
                </c:pt>
                <c:pt idx="52">
                  <c:v>2025</c:v>
                </c:pt>
                <c:pt idx="53">
                  <c:v>1937.5</c:v>
                </c:pt>
                <c:pt idx="54">
                  <c:v>2025</c:v>
                </c:pt>
                <c:pt idx="55">
                  <c:v>2025</c:v>
                </c:pt>
                <c:pt idx="56">
                  <c:v>1950</c:v>
                </c:pt>
                <c:pt idx="57">
                  <c:v>1575</c:v>
                </c:pt>
                <c:pt idx="58">
                  <c:v>1931.25</c:v>
                </c:pt>
                <c:pt idx="59">
                  <c:v>1968.75</c:v>
                </c:pt>
                <c:pt idx="60">
                  <c:v>2025</c:v>
                </c:pt>
                <c:pt idx="61">
                  <c:v>2025</c:v>
                </c:pt>
                <c:pt idx="62">
                  <c:v>2004.1666666666999</c:v>
                </c:pt>
                <c:pt idx="63">
                  <c:v>2107.5833333332998</c:v>
                </c:pt>
                <c:pt idx="64">
                  <c:v>1841.6666666666999</c:v>
                </c:pt>
                <c:pt idx="65">
                  <c:v>2646.6666666667002</c:v>
                </c:pt>
                <c:pt idx="66">
                  <c:v>2422.4583333332998</c:v>
                </c:pt>
                <c:pt idx="67">
                  <c:v>2522.0833333332998</c:v>
                </c:pt>
                <c:pt idx="68">
                  <c:v>2915.7083333332998</c:v>
                </c:pt>
                <c:pt idx="69">
                  <c:v>2751.5416666667002</c:v>
                </c:pt>
                <c:pt idx="70">
                  <c:v>2500</c:v>
                </c:pt>
                <c:pt idx="71">
                  <c:v>2529.9583333332998</c:v>
                </c:pt>
                <c:pt idx="72">
                  <c:v>2415.7916666667002</c:v>
                </c:pt>
                <c:pt idx="73">
                  <c:v>2131.75</c:v>
                </c:pt>
                <c:pt idx="74">
                  <c:v>2489.7916666667002</c:v>
                </c:pt>
                <c:pt idx="75">
                  <c:v>2286.25</c:v>
                </c:pt>
                <c:pt idx="76">
                  <c:v>2348.25</c:v>
                </c:pt>
                <c:pt idx="77">
                  <c:v>2231.6666666667002</c:v>
                </c:pt>
                <c:pt idx="78">
                  <c:v>2030.75</c:v>
                </c:pt>
                <c:pt idx="79">
                  <c:v>2411.2916666667002</c:v>
                </c:pt>
                <c:pt idx="80">
                  <c:v>2654.3333333332998</c:v>
                </c:pt>
                <c:pt idx="81">
                  <c:v>2519.0833333332998</c:v>
                </c:pt>
                <c:pt idx="82">
                  <c:v>2678.1666666667002</c:v>
                </c:pt>
                <c:pt idx="83">
                  <c:v>2641.875</c:v>
                </c:pt>
                <c:pt idx="84">
                  <c:v>2500.3333333332998</c:v>
                </c:pt>
                <c:pt idx="85">
                  <c:v>2487.7083333332998</c:v>
                </c:pt>
                <c:pt idx="86">
                  <c:v>2406.2083333332998</c:v>
                </c:pt>
                <c:pt idx="87">
                  <c:v>2191.6666666667002</c:v>
                </c:pt>
                <c:pt idx="88">
                  <c:v>2175</c:v>
                </c:pt>
                <c:pt idx="89">
                  <c:v>2229.1666666667002</c:v>
                </c:pt>
                <c:pt idx="90">
                  <c:v>2150</c:v>
                </c:pt>
                <c:pt idx="91">
                  <c:v>2166.6666666667002</c:v>
                </c:pt>
                <c:pt idx="92">
                  <c:v>2251.5833333332998</c:v>
                </c:pt>
                <c:pt idx="93">
                  <c:v>2283.2083333332998</c:v>
                </c:pt>
                <c:pt idx="94">
                  <c:v>2400</c:v>
                </c:pt>
                <c:pt idx="95">
                  <c:v>2295.8333333332998</c:v>
                </c:pt>
                <c:pt idx="96">
                  <c:v>2041.6666666666999</c:v>
                </c:pt>
                <c:pt idx="97">
                  <c:v>2037.5</c:v>
                </c:pt>
                <c:pt idx="98">
                  <c:v>2000</c:v>
                </c:pt>
                <c:pt idx="99">
                  <c:v>1810.4166666666999</c:v>
                </c:pt>
                <c:pt idx="100">
                  <c:v>918.75</c:v>
                </c:pt>
                <c:pt idx="101">
                  <c:v>862.5</c:v>
                </c:pt>
                <c:pt idx="102">
                  <c:v>952.08333333329995</c:v>
                </c:pt>
                <c:pt idx="103">
                  <c:v>1150</c:v>
                </c:pt>
                <c:pt idx="104">
                  <c:v>1164.5833333333001</c:v>
                </c:pt>
                <c:pt idx="105">
                  <c:v>1500</c:v>
                </c:pt>
                <c:pt idx="106">
                  <c:v>1468.75</c:v>
                </c:pt>
                <c:pt idx="107">
                  <c:v>1279.1666666666999</c:v>
                </c:pt>
                <c:pt idx="108">
                  <c:v>1491.6666666666999</c:v>
                </c:pt>
                <c:pt idx="109">
                  <c:v>1887.5</c:v>
                </c:pt>
                <c:pt idx="110">
                  <c:v>1700</c:v>
                </c:pt>
                <c:pt idx="111">
                  <c:v>1800</c:v>
                </c:pt>
                <c:pt idx="112">
                  <c:v>1950</c:v>
                </c:pt>
                <c:pt idx="113">
                  <c:v>1933.3333333333001</c:v>
                </c:pt>
                <c:pt idx="114">
                  <c:v>1987.5</c:v>
                </c:pt>
                <c:pt idx="115">
                  <c:v>2341.4166666667002</c:v>
                </c:pt>
                <c:pt idx="116">
                  <c:v>2389.5833333332998</c:v>
                </c:pt>
                <c:pt idx="117">
                  <c:v>2285.4166666667002</c:v>
                </c:pt>
                <c:pt idx="118">
                  <c:v>2375</c:v>
                </c:pt>
                <c:pt idx="119">
                  <c:v>2012.5</c:v>
                </c:pt>
                <c:pt idx="120">
                  <c:v>2352.0833333332998</c:v>
                </c:pt>
                <c:pt idx="121">
                  <c:v>2270.8333333332998</c:v>
                </c:pt>
                <c:pt idx="122">
                  <c:v>2381.25</c:v>
                </c:pt>
                <c:pt idx="123">
                  <c:v>2232.8333333332998</c:v>
                </c:pt>
                <c:pt idx="124">
                  <c:v>1619.1666666666999</c:v>
                </c:pt>
                <c:pt idx="125">
                  <c:v>1985.4166666666999</c:v>
                </c:pt>
                <c:pt idx="126">
                  <c:v>2210.4166666667002</c:v>
                </c:pt>
                <c:pt idx="127">
                  <c:v>1987.5</c:v>
                </c:pt>
                <c:pt idx="128">
                  <c:v>2450</c:v>
                </c:pt>
                <c:pt idx="129">
                  <c:v>2205.75</c:v>
                </c:pt>
                <c:pt idx="130">
                  <c:v>2237.5</c:v>
                </c:pt>
                <c:pt idx="131">
                  <c:v>1945.8333333333001</c:v>
                </c:pt>
                <c:pt idx="132">
                  <c:v>2341.6666666667002</c:v>
                </c:pt>
                <c:pt idx="133">
                  <c:v>2116.6666666667002</c:v>
                </c:pt>
                <c:pt idx="134">
                  <c:v>2426.7083333332998</c:v>
                </c:pt>
                <c:pt idx="135">
                  <c:v>2191.6666666667002</c:v>
                </c:pt>
                <c:pt idx="136">
                  <c:v>2300</c:v>
                </c:pt>
                <c:pt idx="137">
                  <c:v>2370.5833333332998</c:v>
                </c:pt>
                <c:pt idx="138">
                  <c:v>2318.75</c:v>
                </c:pt>
                <c:pt idx="139">
                  <c:v>2295.8333333332998</c:v>
                </c:pt>
                <c:pt idx="140">
                  <c:v>2231.25</c:v>
                </c:pt>
                <c:pt idx="141">
                  <c:v>2185.0416666667002</c:v>
                </c:pt>
                <c:pt idx="142">
                  <c:v>2459.7916666667002</c:v>
                </c:pt>
                <c:pt idx="143">
                  <c:v>2434.7916666667002</c:v>
                </c:pt>
                <c:pt idx="144">
                  <c:v>2412.5</c:v>
                </c:pt>
                <c:pt idx="145">
                  <c:v>2467.625</c:v>
                </c:pt>
                <c:pt idx="146">
                  <c:v>2228.4166666667002</c:v>
                </c:pt>
                <c:pt idx="147">
                  <c:v>2022.9166666666999</c:v>
                </c:pt>
                <c:pt idx="148">
                  <c:v>2385.64</c:v>
                </c:pt>
                <c:pt idx="149">
                  <c:v>2450</c:v>
                </c:pt>
                <c:pt idx="150">
                  <c:v>2385.0416666667002</c:v>
                </c:pt>
                <c:pt idx="151">
                  <c:v>2182.9583333332998</c:v>
                </c:pt>
                <c:pt idx="152">
                  <c:v>2367.4583333332998</c:v>
                </c:pt>
                <c:pt idx="153">
                  <c:v>2919.4166666667002</c:v>
                </c:pt>
                <c:pt idx="154">
                  <c:v>2922.2083333332998</c:v>
                </c:pt>
                <c:pt idx="155">
                  <c:v>2666.5</c:v>
                </c:pt>
                <c:pt idx="156">
                  <c:v>3149.9166666667002</c:v>
                </c:pt>
                <c:pt idx="157">
                  <c:v>3154.5416666667002</c:v>
                </c:pt>
                <c:pt idx="158">
                  <c:v>3316.4583333332998</c:v>
                </c:pt>
                <c:pt idx="159">
                  <c:v>3223.5</c:v>
                </c:pt>
                <c:pt idx="160">
                  <c:v>3324.9583333332998</c:v>
                </c:pt>
                <c:pt idx="161">
                  <c:v>3284.4583333332998</c:v>
                </c:pt>
                <c:pt idx="162">
                  <c:v>3193.125</c:v>
                </c:pt>
                <c:pt idx="163">
                  <c:v>3011.7083333332998</c:v>
                </c:pt>
                <c:pt idx="164">
                  <c:v>3254.9166666667002</c:v>
                </c:pt>
                <c:pt idx="165">
                  <c:v>3597.625</c:v>
                </c:pt>
                <c:pt idx="166">
                  <c:v>3622.625</c:v>
                </c:pt>
                <c:pt idx="167">
                  <c:v>3512.875</c:v>
                </c:pt>
                <c:pt idx="168">
                  <c:v>3336.375</c:v>
                </c:pt>
                <c:pt idx="169">
                  <c:v>3233.3333333332998</c:v>
                </c:pt>
                <c:pt idx="170">
                  <c:v>2612.2083333332998</c:v>
                </c:pt>
                <c:pt idx="171">
                  <c:v>2466.25</c:v>
                </c:pt>
                <c:pt idx="172">
                  <c:v>2603.375</c:v>
                </c:pt>
                <c:pt idx="173">
                  <c:v>2807.5833333332998</c:v>
                </c:pt>
                <c:pt idx="174">
                  <c:v>2711.0416666667002</c:v>
                </c:pt>
                <c:pt idx="175">
                  <c:v>2766.0416666667002</c:v>
                </c:pt>
                <c:pt idx="176">
                  <c:v>3299.0833333332998</c:v>
                </c:pt>
                <c:pt idx="177">
                  <c:v>2904.3333333332998</c:v>
                </c:pt>
                <c:pt idx="178">
                  <c:v>2700.1666666667002</c:v>
                </c:pt>
                <c:pt idx="179">
                  <c:v>2706.1666666667002</c:v>
                </c:pt>
                <c:pt idx="180">
                  <c:v>2555.0833333332998</c:v>
                </c:pt>
                <c:pt idx="181">
                  <c:v>2716.9583333332998</c:v>
                </c:pt>
                <c:pt idx="182">
                  <c:v>2513.7083333332998</c:v>
                </c:pt>
                <c:pt idx="183">
                  <c:v>2284.2083333332998</c:v>
                </c:pt>
                <c:pt idx="184">
                  <c:v>2376.5</c:v>
                </c:pt>
                <c:pt idx="185">
                  <c:v>2494.2083333332998</c:v>
                </c:pt>
                <c:pt idx="186">
                  <c:v>2608.0416666667002</c:v>
                </c:pt>
                <c:pt idx="187">
                  <c:v>2620.75</c:v>
                </c:pt>
                <c:pt idx="188">
                  <c:v>2624</c:v>
                </c:pt>
                <c:pt idx="189">
                  <c:v>2736.2083333332998</c:v>
                </c:pt>
                <c:pt idx="190">
                  <c:v>2678.375</c:v>
                </c:pt>
                <c:pt idx="191">
                  <c:v>2795.6666666667002</c:v>
                </c:pt>
                <c:pt idx="192">
                  <c:v>2140.6666666667002</c:v>
                </c:pt>
                <c:pt idx="193">
                  <c:v>3320.5416666667002</c:v>
                </c:pt>
                <c:pt idx="194">
                  <c:v>3428.0833333332998</c:v>
                </c:pt>
                <c:pt idx="195">
                  <c:v>3388.4166666667002</c:v>
                </c:pt>
                <c:pt idx="196">
                  <c:v>3180.375</c:v>
                </c:pt>
                <c:pt idx="197">
                  <c:v>2861.2083333332998</c:v>
                </c:pt>
                <c:pt idx="198">
                  <c:v>3297.5416666667002</c:v>
                </c:pt>
                <c:pt idx="199">
                  <c:v>3043.3333333332998</c:v>
                </c:pt>
                <c:pt idx="200">
                  <c:v>3066.6666666667002</c:v>
                </c:pt>
                <c:pt idx="201">
                  <c:v>2868.8333333332998</c:v>
                </c:pt>
                <c:pt idx="202">
                  <c:v>2775.1666666667002</c:v>
                </c:pt>
                <c:pt idx="203">
                  <c:v>2713.7916666667002</c:v>
                </c:pt>
                <c:pt idx="204">
                  <c:v>2861.3333333332998</c:v>
                </c:pt>
                <c:pt idx="205">
                  <c:v>2905.2916666667002</c:v>
                </c:pt>
                <c:pt idx="206">
                  <c:v>1900</c:v>
                </c:pt>
                <c:pt idx="207">
                  <c:v>1900</c:v>
                </c:pt>
                <c:pt idx="208">
                  <c:v>2472.375</c:v>
                </c:pt>
                <c:pt idx="209">
                  <c:v>2497</c:v>
                </c:pt>
                <c:pt idx="210">
                  <c:v>2842.7083333332998</c:v>
                </c:pt>
                <c:pt idx="211">
                  <c:v>2815.1666666667002</c:v>
                </c:pt>
                <c:pt idx="212">
                  <c:v>2884.375</c:v>
                </c:pt>
                <c:pt idx="213">
                  <c:v>2782.4166666667002</c:v>
                </c:pt>
                <c:pt idx="214">
                  <c:v>2524.4166666667002</c:v>
                </c:pt>
                <c:pt idx="215">
                  <c:v>3030.375</c:v>
                </c:pt>
                <c:pt idx="216">
                  <c:v>3191.125</c:v>
                </c:pt>
                <c:pt idx="217">
                  <c:v>3308.5</c:v>
                </c:pt>
                <c:pt idx="218">
                  <c:v>2969.375</c:v>
                </c:pt>
                <c:pt idx="219">
                  <c:v>2719.0833333332998</c:v>
                </c:pt>
                <c:pt idx="220">
                  <c:v>3014.7916666667002</c:v>
                </c:pt>
                <c:pt idx="221">
                  <c:v>3353</c:v>
                </c:pt>
                <c:pt idx="222">
                  <c:v>2930.4166666667002</c:v>
                </c:pt>
                <c:pt idx="223">
                  <c:v>3229.6666666667002</c:v>
                </c:pt>
                <c:pt idx="224">
                  <c:v>2551.1666666667002</c:v>
                </c:pt>
                <c:pt idx="225">
                  <c:v>2437.3333333332998</c:v>
                </c:pt>
                <c:pt idx="226">
                  <c:v>2929.5833333332998</c:v>
                </c:pt>
                <c:pt idx="227">
                  <c:v>3165.9166666667002</c:v>
                </c:pt>
                <c:pt idx="228">
                  <c:v>3180.0833333332998</c:v>
                </c:pt>
                <c:pt idx="229">
                  <c:v>3167.2916666667002</c:v>
                </c:pt>
                <c:pt idx="230">
                  <c:v>3067.75</c:v>
                </c:pt>
                <c:pt idx="231">
                  <c:v>3108.125</c:v>
                </c:pt>
                <c:pt idx="232">
                  <c:v>3151.4583333332998</c:v>
                </c:pt>
                <c:pt idx="233">
                  <c:v>3397.3333333332998</c:v>
                </c:pt>
                <c:pt idx="234">
                  <c:v>2775</c:v>
                </c:pt>
                <c:pt idx="235">
                  <c:v>3248.9166666667002</c:v>
                </c:pt>
                <c:pt idx="236">
                  <c:v>2954.75</c:v>
                </c:pt>
                <c:pt idx="237">
                  <c:v>2644</c:v>
                </c:pt>
                <c:pt idx="238">
                  <c:v>2967</c:v>
                </c:pt>
                <c:pt idx="239">
                  <c:v>3252.875</c:v>
                </c:pt>
                <c:pt idx="240">
                  <c:v>2794.1666666667002</c:v>
                </c:pt>
                <c:pt idx="241">
                  <c:v>3058.0416666667002</c:v>
                </c:pt>
                <c:pt idx="242">
                  <c:v>3339.625</c:v>
                </c:pt>
                <c:pt idx="243">
                  <c:v>2948.2916666667002</c:v>
                </c:pt>
                <c:pt idx="244">
                  <c:v>2772.75</c:v>
                </c:pt>
                <c:pt idx="245">
                  <c:v>2842.1666666667002</c:v>
                </c:pt>
                <c:pt idx="246">
                  <c:v>2880.8333333332998</c:v>
                </c:pt>
                <c:pt idx="247">
                  <c:v>2596.625</c:v>
                </c:pt>
                <c:pt idx="248">
                  <c:v>2300</c:v>
                </c:pt>
                <c:pt idx="249">
                  <c:v>2658.1666666667002</c:v>
                </c:pt>
                <c:pt idx="250">
                  <c:v>3312.9166666667002</c:v>
                </c:pt>
                <c:pt idx="251">
                  <c:v>3326.125</c:v>
                </c:pt>
                <c:pt idx="252">
                  <c:v>3000.5833333332998</c:v>
                </c:pt>
                <c:pt idx="253">
                  <c:v>3144.7916666667002</c:v>
                </c:pt>
                <c:pt idx="254">
                  <c:v>3138.9166666667002</c:v>
                </c:pt>
                <c:pt idx="255">
                  <c:v>3575.9583333332998</c:v>
                </c:pt>
                <c:pt idx="256">
                  <c:v>3428.25</c:v>
                </c:pt>
                <c:pt idx="257">
                  <c:v>3530.9166666667002</c:v>
                </c:pt>
                <c:pt idx="258">
                  <c:v>3515</c:v>
                </c:pt>
                <c:pt idx="259">
                  <c:v>3360.6666666667002</c:v>
                </c:pt>
                <c:pt idx="260">
                  <c:v>3268.125</c:v>
                </c:pt>
                <c:pt idx="261">
                  <c:v>3299.25</c:v>
                </c:pt>
                <c:pt idx="262">
                  <c:v>3442.2083333332998</c:v>
                </c:pt>
                <c:pt idx="263">
                  <c:v>3304.9583333332998</c:v>
                </c:pt>
                <c:pt idx="264">
                  <c:v>3330.4583333332998</c:v>
                </c:pt>
                <c:pt idx="265">
                  <c:v>3297.0416666667002</c:v>
                </c:pt>
                <c:pt idx="266">
                  <c:v>2915.7916666667002</c:v>
                </c:pt>
                <c:pt idx="267">
                  <c:v>2764.375</c:v>
                </c:pt>
                <c:pt idx="268">
                  <c:v>2893.0833333332998</c:v>
                </c:pt>
                <c:pt idx="269">
                  <c:v>2700.6666666667002</c:v>
                </c:pt>
                <c:pt idx="270">
                  <c:v>2303.1666666667002</c:v>
                </c:pt>
                <c:pt idx="271">
                  <c:v>3209.7916666667002</c:v>
                </c:pt>
                <c:pt idx="272">
                  <c:v>3341.375</c:v>
                </c:pt>
                <c:pt idx="273">
                  <c:v>3040.875</c:v>
                </c:pt>
                <c:pt idx="274">
                  <c:v>3173</c:v>
                </c:pt>
                <c:pt idx="275">
                  <c:v>3275.0416666667002</c:v>
                </c:pt>
                <c:pt idx="276">
                  <c:v>2996</c:v>
                </c:pt>
                <c:pt idx="277">
                  <c:v>2885.3333333332998</c:v>
                </c:pt>
                <c:pt idx="278">
                  <c:v>2994.6666666667002</c:v>
                </c:pt>
                <c:pt idx="279">
                  <c:v>2832.125</c:v>
                </c:pt>
                <c:pt idx="280">
                  <c:v>2517.7083333332998</c:v>
                </c:pt>
                <c:pt idx="281">
                  <c:v>2867.4166666667002</c:v>
                </c:pt>
                <c:pt idx="282">
                  <c:v>2689.3333333332998</c:v>
                </c:pt>
                <c:pt idx="283">
                  <c:v>3169.4166666667002</c:v>
                </c:pt>
                <c:pt idx="284">
                  <c:v>3051.5833333332998</c:v>
                </c:pt>
                <c:pt idx="285">
                  <c:v>3125.3333333332998</c:v>
                </c:pt>
                <c:pt idx="286">
                  <c:v>2978.9583333332998</c:v>
                </c:pt>
                <c:pt idx="287">
                  <c:v>2507.7083333332998</c:v>
                </c:pt>
                <c:pt idx="288">
                  <c:v>2759.5</c:v>
                </c:pt>
                <c:pt idx="289">
                  <c:v>2735.4166666667002</c:v>
                </c:pt>
                <c:pt idx="290">
                  <c:v>2590</c:v>
                </c:pt>
                <c:pt idx="291">
                  <c:v>2590</c:v>
                </c:pt>
                <c:pt idx="292">
                  <c:v>2590</c:v>
                </c:pt>
                <c:pt idx="293">
                  <c:v>2590</c:v>
                </c:pt>
                <c:pt idx="294">
                  <c:v>2590</c:v>
                </c:pt>
                <c:pt idx="295">
                  <c:v>3056.4166666667002</c:v>
                </c:pt>
                <c:pt idx="296">
                  <c:v>3079.4583333332998</c:v>
                </c:pt>
                <c:pt idx="297">
                  <c:v>2480</c:v>
                </c:pt>
                <c:pt idx="298">
                  <c:v>2032.9166666666999</c:v>
                </c:pt>
                <c:pt idx="299">
                  <c:v>2863.6666666667002</c:v>
                </c:pt>
                <c:pt idx="300">
                  <c:v>2452.9166666667002</c:v>
                </c:pt>
                <c:pt idx="301">
                  <c:v>2163.5833333332998</c:v>
                </c:pt>
                <c:pt idx="302">
                  <c:v>3243.6521739129998</c:v>
                </c:pt>
                <c:pt idx="303">
                  <c:v>3061.1666666667002</c:v>
                </c:pt>
                <c:pt idx="304">
                  <c:v>2742.0833333332998</c:v>
                </c:pt>
                <c:pt idx="305">
                  <c:v>2414.5</c:v>
                </c:pt>
                <c:pt idx="306">
                  <c:v>3154.4166666667002</c:v>
                </c:pt>
                <c:pt idx="307">
                  <c:v>3209.5416666667002</c:v>
                </c:pt>
                <c:pt idx="308">
                  <c:v>3147.4166666667002</c:v>
                </c:pt>
                <c:pt idx="309">
                  <c:v>2850.375</c:v>
                </c:pt>
                <c:pt idx="310">
                  <c:v>2874.6666666667002</c:v>
                </c:pt>
                <c:pt idx="311">
                  <c:v>2511.25</c:v>
                </c:pt>
                <c:pt idx="312">
                  <c:v>2319.8333333332998</c:v>
                </c:pt>
                <c:pt idx="313">
                  <c:v>2277.0833333332998</c:v>
                </c:pt>
                <c:pt idx="314">
                  <c:v>2263.3333333332998</c:v>
                </c:pt>
                <c:pt idx="315">
                  <c:v>2325.5833333332998</c:v>
                </c:pt>
                <c:pt idx="316">
                  <c:v>2095.2083333332998</c:v>
                </c:pt>
                <c:pt idx="317">
                  <c:v>2448.25</c:v>
                </c:pt>
                <c:pt idx="318">
                  <c:v>2461.75</c:v>
                </c:pt>
                <c:pt idx="319">
                  <c:v>2100</c:v>
                </c:pt>
                <c:pt idx="320">
                  <c:v>2302.0833333332998</c:v>
                </c:pt>
                <c:pt idx="321">
                  <c:v>3331.7083333332998</c:v>
                </c:pt>
                <c:pt idx="322">
                  <c:v>2921.9583333332998</c:v>
                </c:pt>
                <c:pt idx="323">
                  <c:v>2874.375</c:v>
                </c:pt>
                <c:pt idx="324">
                  <c:v>3393.375</c:v>
                </c:pt>
                <c:pt idx="325">
                  <c:v>2829.9583333332998</c:v>
                </c:pt>
                <c:pt idx="326">
                  <c:v>2563.7916666667002</c:v>
                </c:pt>
                <c:pt idx="327">
                  <c:v>2566.5833333332998</c:v>
                </c:pt>
                <c:pt idx="328">
                  <c:v>2939.5833333332998</c:v>
                </c:pt>
                <c:pt idx="329">
                  <c:v>2300.5416666667002</c:v>
                </c:pt>
                <c:pt idx="330">
                  <c:v>2168.25</c:v>
                </c:pt>
                <c:pt idx="331">
                  <c:v>2608.4583333332998</c:v>
                </c:pt>
                <c:pt idx="332">
                  <c:v>1800</c:v>
                </c:pt>
                <c:pt idx="333">
                  <c:v>1500</c:v>
                </c:pt>
                <c:pt idx="334">
                  <c:v>2911.0416666667002</c:v>
                </c:pt>
                <c:pt idx="335">
                  <c:v>2943.125</c:v>
                </c:pt>
                <c:pt idx="336">
                  <c:v>3000</c:v>
                </c:pt>
                <c:pt idx="337">
                  <c:v>2914.8333333332998</c:v>
                </c:pt>
                <c:pt idx="338">
                  <c:v>2969.5</c:v>
                </c:pt>
                <c:pt idx="339">
                  <c:v>2993.3333333332998</c:v>
                </c:pt>
                <c:pt idx="340">
                  <c:v>2961.2083333332998</c:v>
                </c:pt>
                <c:pt idx="341">
                  <c:v>3000</c:v>
                </c:pt>
                <c:pt idx="342">
                  <c:v>2925</c:v>
                </c:pt>
                <c:pt idx="343">
                  <c:v>2857.6666666667002</c:v>
                </c:pt>
                <c:pt idx="344">
                  <c:v>2975.1666666667002</c:v>
                </c:pt>
                <c:pt idx="345">
                  <c:v>3142.875</c:v>
                </c:pt>
                <c:pt idx="346">
                  <c:v>3272.75</c:v>
                </c:pt>
                <c:pt idx="347">
                  <c:v>3125</c:v>
                </c:pt>
                <c:pt idx="348">
                  <c:v>3333.7916666667002</c:v>
                </c:pt>
                <c:pt idx="349">
                  <c:v>2878.5833333332998</c:v>
                </c:pt>
                <c:pt idx="350">
                  <c:v>2993.3333333332998</c:v>
                </c:pt>
                <c:pt idx="351">
                  <c:v>3000</c:v>
                </c:pt>
                <c:pt idx="352">
                  <c:v>2993.3333333332998</c:v>
                </c:pt>
                <c:pt idx="353">
                  <c:v>2764.1666666667002</c:v>
                </c:pt>
                <c:pt idx="354">
                  <c:v>2762.3333333332998</c:v>
                </c:pt>
                <c:pt idx="355">
                  <c:v>2698.375</c:v>
                </c:pt>
                <c:pt idx="356">
                  <c:v>2920.8333333332998</c:v>
                </c:pt>
                <c:pt idx="357">
                  <c:v>2775.375</c:v>
                </c:pt>
                <c:pt idx="358">
                  <c:v>2956.8333333332998</c:v>
                </c:pt>
                <c:pt idx="359">
                  <c:v>2981.9166666667002</c:v>
                </c:pt>
                <c:pt idx="360">
                  <c:v>2701.3333333332998</c:v>
                </c:pt>
                <c:pt idx="361">
                  <c:v>2719.75</c:v>
                </c:pt>
                <c:pt idx="362">
                  <c:v>3000</c:v>
                </c:pt>
                <c:pt idx="363">
                  <c:v>2950</c:v>
                </c:pt>
                <c:pt idx="364">
                  <c:v>2931.1666666667002</c:v>
                </c:pt>
                <c:pt idx="365">
                  <c:v>2914.5833333332998</c:v>
                </c:pt>
                <c:pt idx="366">
                  <c:v>2071</c:v>
                </c:pt>
                <c:pt idx="367">
                  <c:v>1420.8333333333001</c:v>
                </c:pt>
                <c:pt idx="368">
                  <c:v>1572.9166666666999</c:v>
                </c:pt>
                <c:pt idx="369">
                  <c:v>1420.8333333333001</c:v>
                </c:pt>
                <c:pt idx="370">
                  <c:v>1350</c:v>
                </c:pt>
                <c:pt idx="371">
                  <c:v>1400</c:v>
                </c:pt>
                <c:pt idx="372">
                  <c:v>1400</c:v>
                </c:pt>
                <c:pt idx="373">
                  <c:v>1362.5</c:v>
                </c:pt>
                <c:pt idx="374">
                  <c:v>1212.5</c:v>
                </c:pt>
                <c:pt idx="375">
                  <c:v>1254.1666666666999</c:v>
                </c:pt>
                <c:pt idx="376">
                  <c:v>1300</c:v>
                </c:pt>
                <c:pt idx="377">
                  <c:v>1287.5</c:v>
                </c:pt>
                <c:pt idx="378">
                  <c:v>1300</c:v>
                </c:pt>
                <c:pt idx="379">
                  <c:v>1545.8333333333001</c:v>
                </c:pt>
                <c:pt idx="380">
                  <c:v>1300</c:v>
                </c:pt>
                <c:pt idx="381">
                  <c:v>1283.3333333333001</c:v>
                </c:pt>
                <c:pt idx="382">
                  <c:v>1266.6666666666999</c:v>
                </c:pt>
                <c:pt idx="383">
                  <c:v>1262.5</c:v>
                </c:pt>
                <c:pt idx="384">
                  <c:v>1212.5</c:v>
                </c:pt>
                <c:pt idx="385">
                  <c:v>1237.5</c:v>
                </c:pt>
                <c:pt idx="386">
                  <c:v>1225</c:v>
                </c:pt>
                <c:pt idx="387">
                  <c:v>1162.5</c:v>
                </c:pt>
                <c:pt idx="388">
                  <c:v>1183.3333333333001</c:v>
                </c:pt>
                <c:pt idx="389">
                  <c:v>1250</c:v>
                </c:pt>
                <c:pt idx="390">
                  <c:v>1212.5</c:v>
                </c:pt>
                <c:pt idx="391">
                  <c:v>1208.3333333333001</c:v>
                </c:pt>
                <c:pt idx="392">
                  <c:v>1175</c:v>
                </c:pt>
                <c:pt idx="393">
                  <c:v>1289.5833333333001</c:v>
                </c:pt>
                <c:pt idx="394">
                  <c:v>1266.6666666666999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-2418.6666666667002</c:v>
                </c:pt>
                <c:pt idx="1">
                  <c:v>-2494.5833333332998</c:v>
                </c:pt>
                <c:pt idx="2">
                  <c:v>-1572.9166666666999</c:v>
                </c:pt>
                <c:pt idx="3">
                  <c:v>-500</c:v>
                </c:pt>
                <c:pt idx="4">
                  <c:v>-370.8333333333</c:v>
                </c:pt>
                <c:pt idx="5">
                  <c:v>-500</c:v>
                </c:pt>
                <c:pt idx="6">
                  <c:v>-500</c:v>
                </c:pt>
                <c:pt idx="7">
                  <c:v>-500</c:v>
                </c:pt>
                <c:pt idx="8">
                  <c:v>-1456.25</c:v>
                </c:pt>
                <c:pt idx="9">
                  <c:v>-1506.25</c:v>
                </c:pt>
                <c:pt idx="10">
                  <c:v>-1381.25</c:v>
                </c:pt>
                <c:pt idx="11">
                  <c:v>-1441.6666666666999</c:v>
                </c:pt>
                <c:pt idx="12">
                  <c:v>-1500</c:v>
                </c:pt>
                <c:pt idx="13">
                  <c:v>-1720.0833333333001</c:v>
                </c:pt>
                <c:pt idx="14">
                  <c:v>-2497</c:v>
                </c:pt>
                <c:pt idx="15">
                  <c:v>-2322.75</c:v>
                </c:pt>
                <c:pt idx="16">
                  <c:v>-1950</c:v>
                </c:pt>
                <c:pt idx="17">
                  <c:v>-2361.125</c:v>
                </c:pt>
                <c:pt idx="18">
                  <c:v>-2107.5833333332998</c:v>
                </c:pt>
                <c:pt idx="19">
                  <c:v>-2476.5416666667002</c:v>
                </c:pt>
                <c:pt idx="20">
                  <c:v>-2162.5</c:v>
                </c:pt>
                <c:pt idx="21">
                  <c:v>-2222.9166666667002</c:v>
                </c:pt>
                <c:pt idx="22">
                  <c:v>-2233.3333333332998</c:v>
                </c:pt>
                <c:pt idx="23">
                  <c:v>-1391.4166666666999</c:v>
                </c:pt>
                <c:pt idx="24">
                  <c:v>-977.08333333329995</c:v>
                </c:pt>
                <c:pt idx="25">
                  <c:v>-1200</c:v>
                </c:pt>
                <c:pt idx="26">
                  <c:v>-1362.125</c:v>
                </c:pt>
                <c:pt idx="27">
                  <c:v>-1200</c:v>
                </c:pt>
                <c:pt idx="28">
                  <c:v>-2032.2083333333001</c:v>
                </c:pt>
                <c:pt idx="29">
                  <c:v>-2385.625</c:v>
                </c:pt>
                <c:pt idx="30">
                  <c:v>-2132.5833333332998</c:v>
                </c:pt>
                <c:pt idx="31">
                  <c:v>-2344.3333333332998</c:v>
                </c:pt>
                <c:pt idx="32">
                  <c:v>-2346.6666666667002</c:v>
                </c:pt>
                <c:pt idx="33">
                  <c:v>-2357.7916666667002</c:v>
                </c:pt>
                <c:pt idx="34">
                  <c:v>-2332.4166666667002</c:v>
                </c:pt>
                <c:pt idx="35">
                  <c:v>-2497</c:v>
                </c:pt>
                <c:pt idx="36">
                  <c:v>-2207.2083333332998</c:v>
                </c:pt>
                <c:pt idx="37">
                  <c:v>-1454.5</c:v>
                </c:pt>
                <c:pt idx="38">
                  <c:v>-1500</c:v>
                </c:pt>
                <c:pt idx="39">
                  <c:v>-1500</c:v>
                </c:pt>
                <c:pt idx="40">
                  <c:v>-1500</c:v>
                </c:pt>
                <c:pt idx="41">
                  <c:v>-2308.0416666667002</c:v>
                </c:pt>
                <c:pt idx="42">
                  <c:v>-3459.0833333332998</c:v>
                </c:pt>
                <c:pt idx="43">
                  <c:v>-3450.5416666667002</c:v>
                </c:pt>
                <c:pt idx="44">
                  <c:v>-2518.5416666667002</c:v>
                </c:pt>
                <c:pt idx="45">
                  <c:v>-2892.2083333332998</c:v>
                </c:pt>
                <c:pt idx="46">
                  <c:v>-2861.5416666667002</c:v>
                </c:pt>
                <c:pt idx="47">
                  <c:v>-2760.1666666667002</c:v>
                </c:pt>
                <c:pt idx="48">
                  <c:v>-2657.2083333332998</c:v>
                </c:pt>
                <c:pt idx="49">
                  <c:v>-2775.0833333332998</c:v>
                </c:pt>
                <c:pt idx="50">
                  <c:v>-2874.8333333332998</c:v>
                </c:pt>
                <c:pt idx="51">
                  <c:v>-1184.5</c:v>
                </c:pt>
                <c:pt idx="52">
                  <c:v>-812.5</c:v>
                </c:pt>
                <c:pt idx="53">
                  <c:v>-812.5</c:v>
                </c:pt>
                <c:pt idx="54">
                  <c:v>-812.5</c:v>
                </c:pt>
                <c:pt idx="55">
                  <c:v>-812.5</c:v>
                </c:pt>
                <c:pt idx="56">
                  <c:v>-847.91666666670005</c:v>
                </c:pt>
                <c:pt idx="57">
                  <c:v>-1237.5</c:v>
                </c:pt>
                <c:pt idx="58">
                  <c:v>-812.5</c:v>
                </c:pt>
                <c:pt idx="59">
                  <c:v>-812.5</c:v>
                </c:pt>
                <c:pt idx="60">
                  <c:v>-812.5</c:v>
                </c:pt>
                <c:pt idx="61">
                  <c:v>-812.5</c:v>
                </c:pt>
                <c:pt idx="62">
                  <c:v>-812.5</c:v>
                </c:pt>
                <c:pt idx="63">
                  <c:v>-1840.6666666666999</c:v>
                </c:pt>
                <c:pt idx="64">
                  <c:v>-1439.5833333333001</c:v>
                </c:pt>
                <c:pt idx="65">
                  <c:v>-2236.75</c:v>
                </c:pt>
                <c:pt idx="66">
                  <c:v>-2624.375</c:v>
                </c:pt>
                <c:pt idx="67">
                  <c:v>-2681.2916666667002</c:v>
                </c:pt>
                <c:pt idx="68">
                  <c:v>-2577.125</c:v>
                </c:pt>
                <c:pt idx="69">
                  <c:v>-2671.5416666667002</c:v>
                </c:pt>
                <c:pt idx="70">
                  <c:v>-1226.7083333333001</c:v>
                </c:pt>
                <c:pt idx="71">
                  <c:v>-2187.75</c:v>
                </c:pt>
                <c:pt idx="72">
                  <c:v>-1209.9166666666999</c:v>
                </c:pt>
                <c:pt idx="73">
                  <c:v>-1246.7083333333001</c:v>
                </c:pt>
                <c:pt idx="74">
                  <c:v>-2742.125</c:v>
                </c:pt>
                <c:pt idx="75">
                  <c:v>-3069.75</c:v>
                </c:pt>
                <c:pt idx="76">
                  <c:v>-2814.9583333332998</c:v>
                </c:pt>
                <c:pt idx="77">
                  <c:v>-2697.5</c:v>
                </c:pt>
                <c:pt idx="78">
                  <c:v>-2936.75</c:v>
                </c:pt>
                <c:pt idx="79">
                  <c:v>-2722.5833333332998</c:v>
                </c:pt>
                <c:pt idx="80">
                  <c:v>-325</c:v>
                </c:pt>
                <c:pt idx="81">
                  <c:v>-364.5833333333</c:v>
                </c:pt>
                <c:pt idx="82">
                  <c:v>-416.6666666667</c:v>
                </c:pt>
                <c:pt idx="83">
                  <c:v>-1102.0833333333001</c:v>
                </c:pt>
                <c:pt idx="84">
                  <c:v>-3021.5416666667002</c:v>
                </c:pt>
                <c:pt idx="85">
                  <c:v>-2443.5416666667002</c:v>
                </c:pt>
                <c:pt idx="86">
                  <c:v>-2326</c:v>
                </c:pt>
                <c:pt idx="87">
                  <c:v>-2239.5833333332998</c:v>
                </c:pt>
                <c:pt idx="88">
                  <c:v>-2243.75</c:v>
                </c:pt>
                <c:pt idx="89">
                  <c:v>-2062.5</c:v>
                </c:pt>
                <c:pt idx="90">
                  <c:v>-2235.4166666667002</c:v>
                </c:pt>
                <c:pt idx="91">
                  <c:v>-2350</c:v>
                </c:pt>
                <c:pt idx="92">
                  <c:v>-2340.7916666667002</c:v>
                </c:pt>
                <c:pt idx="93">
                  <c:v>-2145.8333333332998</c:v>
                </c:pt>
                <c:pt idx="94">
                  <c:v>-1645.8333333333001</c:v>
                </c:pt>
                <c:pt idx="95">
                  <c:v>-966.66666666670005</c:v>
                </c:pt>
                <c:pt idx="96">
                  <c:v>-1000</c:v>
                </c:pt>
                <c:pt idx="97">
                  <c:v>-1000</c:v>
                </c:pt>
                <c:pt idx="98">
                  <c:v>-1200</c:v>
                </c:pt>
                <c:pt idx="99">
                  <c:v>-1175</c:v>
                </c:pt>
                <c:pt idx="100">
                  <c:v>-1000</c:v>
                </c:pt>
                <c:pt idx="101">
                  <c:v>-1000</c:v>
                </c:pt>
                <c:pt idx="102">
                  <c:v>-750</c:v>
                </c:pt>
                <c:pt idx="103">
                  <c:v>-1000</c:v>
                </c:pt>
                <c:pt idx="104">
                  <c:v>-1287.5</c:v>
                </c:pt>
                <c:pt idx="105">
                  <c:v>-1500</c:v>
                </c:pt>
                <c:pt idx="106">
                  <c:v>-1500</c:v>
                </c:pt>
                <c:pt idx="107">
                  <c:v>-1466.6666666666999</c:v>
                </c:pt>
                <c:pt idx="108">
                  <c:v>-779.16666666670005</c:v>
                </c:pt>
                <c:pt idx="109">
                  <c:v>-1858.3333333333001</c:v>
                </c:pt>
                <c:pt idx="110">
                  <c:v>-1700</c:v>
                </c:pt>
                <c:pt idx="111">
                  <c:v>-1800</c:v>
                </c:pt>
                <c:pt idx="112">
                  <c:v>-1833.3333333333001</c:v>
                </c:pt>
                <c:pt idx="113">
                  <c:v>-1879.1666666666999</c:v>
                </c:pt>
                <c:pt idx="114">
                  <c:v>-1975</c:v>
                </c:pt>
                <c:pt idx="115">
                  <c:v>-2253.4166666667002</c:v>
                </c:pt>
                <c:pt idx="116">
                  <c:v>-2095.4166666667002</c:v>
                </c:pt>
                <c:pt idx="117">
                  <c:v>-2019.5833333333001</c:v>
                </c:pt>
                <c:pt idx="118">
                  <c:v>-2218</c:v>
                </c:pt>
                <c:pt idx="119">
                  <c:v>-2264.5833333332998</c:v>
                </c:pt>
                <c:pt idx="120">
                  <c:v>-2400.3333333332998</c:v>
                </c:pt>
                <c:pt idx="121">
                  <c:v>-2143.75</c:v>
                </c:pt>
                <c:pt idx="122">
                  <c:v>-1935.4166666666999</c:v>
                </c:pt>
                <c:pt idx="123">
                  <c:v>-1897.9166666666999</c:v>
                </c:pt>
                <c:pt idx="124">
                  <c:v>-2116.6666666667002</c:v>
                </c:pt>
                <c:pt idx="125">
                  <c:v>-1768.1666666666999</c:v>
                </c:pt>
                <c:pt idx="126">
                  <c:v>-2405.375</c:v>
                </c:pt>
                <c:pt idx="127">
                  <c:v>-2455.9583333332998</c:v>
                </c:pt>
                <c:pt idx="128">
                  <c:v>-2273.5416666667002</c:v>
                </c:pt>
                <c:pt idx="129">
                  <c:v>-2177.0833333332998</c:v>
                </c:pt>
                <c:pt idx="130">
                  <c:v>-2262.25</c:v>
                </c:pt>
                <c:pt idx="131">
                  <c:v>-2282.8333333332998</c:v>
                </c:pt>
                <c:pt idx="132">
                  <c:v>-2288.8333333332998</c:v>
                </c:pt>
                <c:pt idx="133">
                  <c:v>-2298.875</c:v>
                </c:pt>
                <c:pt idx="134">
                  <c:v>-2451.4583333332998</c:v>
                </c:pt>
                <c:pt idx="135">
                  <c:v>-2304.1666666667002</c:v>
                </c:pt>
                <c:pt idx="136">
                  <c:v>-2376.3333333332998</c:v>
                </c:pt>
                <c:pt idx="137">
                  <c:v>-2328.4166666667002</c:v>
                </c:pt>
                <c:pt idx="138">
                  <c:v>-2078.6666666667002</c:v>
                </c:pt>
                <c:pt idx="139">
                  <c:v>-2314.5833333332998</c:v>
                </c:pt>
                <c:pt idx="140">
                  <c:v>-2314.5833333332998</c:v>
                </c:pt>
                <c:pt idx="141">
                  <c:v>-2497</c:v>
                </c:pt>
                <c:pt idx="142">
                  <c:v>-2134.25</c:v>
                </c:pt>
                <c:pt idx="143">
                  <c:v>-1680</c:v>
                </c:pt>
                <c:pt idx="144">
                  <c:v>-2037.25</c:v>
                </c:pt>
                <c:pt idx="145">
                  <c:v>-2025</c:v>
                </c:pt>
                <c:pt idx="146">
                  <c:v>-2025</c:v>
                </c:pt>
                <c:pt idx="147">
                  <c:v>-2145.8333333332998</c:v>
                </c:pt>
                <c:pt idx="148">
                  <c:v>-2174</c:v>
                </c:pt>
                <c:pt idx="149">
                  <c:v>-1833.3333333333001</c:v>
                </c:pt>
                <c:pt idx="150">
                  <c:v>-1554.1666666666999</c:v>
                </c:pt>
                <c:pt idx="151">
                  <c:v>-1741.6666666666999</c:v>
                </c:pt>
                <c:pt idx="152">
                  <c:v>-1000</c:v>
                </c:pt>
                <c:pt idx="153">
                  <c:v>-1608.3333333333001</c:v>
                </c:pt>
                <c:pt idx="154">
                  <c:v>-2542.2916666667002</c:v>
                </c:pt>
                <c:pt idx="155">
                  <c:v>-2142.375</c:v>
                </c:pt>
                <c:pt idx="156">
                  <c:v>-2296.8333333332998</c:v>
                </c:pt>
                <c:pt idx="157">
                  <c:v>-2269</c:v>
                </c:pt>
                <c:pt idx="158">
                  <c:v>-1877.25</c:v>
                </c:pt>
                <c:pt idx="159">
                  <c:v>-1808.5</c:v>
                </c:pt>
                <c:pt idx="160">
                  <c:v>-2386.7083333332998</c:v>
                </c:pt>
                <c:pt idx="161">
                  <c:v>-3145.3333333332998</c:v>
                </c:pt>
                <c:pt idx="162">
                  <c:v>-2994.5</c:v>
                </c:pt>
                <c:pt idx="163">
                  <c:v>-1448.75</c:v>
                </c:pt>
                <c:pt idx="164">
                  <c:v>-1058.3333333333001</c:v>
                </c:pt>
                <c:pt idx="165">
                  <c:v>-587.5</c:v>
                </c:pt>
                <c:pt idx="166">
                  <c:v>-906.25</c:v>
                </c:pt>
                <c:pt idx="167">
                  <c:v>-975</c:v>
                </c:pt>
                <c:pt idx="168">
                  <c:v>-1953.7083333333001</c:v>
                </c:pt>
                <c:pt idx="169">
                  <c:v>-3376.375</c:v>
                </c:pt>
                <c:pt idx="170">
                  <c:v>-2097.5</c:v>
                </c:pt>
                <c:pt idx="171">
                  <c:v>-1899.5833333333001</c:v>
                </c:pt>
                <c:pt idx="172">
                  <c:v>-1699.75</c:v>
                </c:pt>
                <c:pt idx="173">
                  <c:v>-2069.625</c:v>
                </c:pt>
                <c:pt idx="174">
                  <c:v>-2017.375</c:v>
                </c:pt>
                <c:pt idx="175">
                  <c:v>-2613.1666666667002</c:v>
                </c:pt>
                <c:pt idx="176">
                  <c:v>-2830.1666666667002</c:v>
                </c:pt>
                <c:pt idx="177">
                  <c:v>-2453.6666666667002</c:v>
                </c:pt>
                <c:pt idx="178">
                  <c:v>-2604.0416666667002</c:v>
                </c:pt>
                <c:pt idx="179">
                  <c:v>-2064.2083333332998</c:v>
                </c:pt>
                <c:pt idx="180">
                  <c:v>-1882</c:v>
                </c:pt>
                <c:pt idx="181">
                  <c:v>-2147.6666666667002</c:v>
                </c:pt>
                <c:pt idx="182">
                  <c:v>-2257.5833333332998</c:v>
                </c:pt>
                <c:pt idx="183">
                  <c:v>-2548.2083333332998</c:v>
                </c:pt>
                <c:pt idx="184">
                  <c:v>-2442.0833333332998</c:v>
                </c:pt>
                <c:pt idx="185">
                  <c:v>-2086.5833333332998</c:v>
                </c:pt>
                <c:pt idx="186">
                  <c:v>-1591.6666666666999</c:v>
                </c:pt>
                <c:pt idx="187">
                  <c:v>-1898.5833333333001</c:v>
                </c:pt>
                <c:pt idx="188">
                  <c:v>-2774.875</c:v>
                </c:pt>
                <c:pt idx="189">
                  <c:v>-2860.2083333332998</c:v>
                </c:pt>
                <c:pt idx="190">
                  <c:v>-2768.1666666667002</c:v>
                </c:pt>
                <c:pt idx="191">
                  <c:v>-2736.75</c:v>
                </c:pt>
                <c:pt idx="192">
                  <c:v>-2393.2916666667002</c:v>
                </c:pt>
                <c:pt idx="193">
                  <c:v>-1109.4166666666999</c:v>
                </c:pt>
                <c:pt idx="194">
                  <c:v>-1345.3333333333001</c:v>
                </c:pt>
                <c:pt idx="195">
                  <c:v>-1717.0833333333001</c:v>
                </c:pt>
                <c:pt idx="196">
                  <c:v>-2969.5</c:v>
                </c:pt>
                <c:pt idx="197">
                  <c:v>-3480.2916666667002</c:v>
                </c:pt>
                <c:pt idx="198">
                  <c:v>-2301.9166666667002</c:v>
                </c:pt>
                <c:pt idx="199">
                  <c:v>-2471.0833333332998</c:v>
                </c:pt>
                <c:pt idx="200">
                  <c:v>-2599.1666666667002</c:v>
                </c:pt>
                <c:pt idx="201">
                  <c:v>-2546.7916666667002</c:v>
                </c:pt>
                <c:pt idx="202">
                  <c:v>-3225.75</c:v>
                </c:pt>
                <c:pt idx="203">
                  <c:v>-3135.9166666667002</c:v>
                </c:pt>
                <c:pt idx="204">
                  <c:v>-3358.5416666667002</c:v>
                </c:pt>
                <c:pt idx="205">
                  <c:v>-3139.5833333332998</c:v>
                </c:pt>
                <c:pt idx="206">
                  <c:v>-3255.25</c:v>
                </c:pt>
                <c:pt idx="207">
                  <c:v>-3775.0833333332998</c:v>
                </c:pt>
                <c:pt idx="208">
                  <c:v>-3651.8333333332998</c:v>
                </c:pt>
                <c:pt idx="209">
                  <c:v>-3335.375</c:v>
                </c:pt>
                <c:pt idx="210">
                  <c:v>-3732.7083333332998</c:v>
                </c:pt>
                <c:pt idx="211">
                  <c:v>-3686.6666666667002</c:v>
                </c:pt>
                <c:pt idx="212">
                  <c:v>-3172.3333333332998</c:v>
                </c:pt>
                <c:pt idx="213">
                  <c:v>-3551.4583333332998</c:v>
                </c:pt>
                <c:pt idx="214">
                  <c:v>-3634.5</c:v>
                </c:pt>
                <c:pt idx="215">
                  <c:v>-3125.625</c:v>
                </c:pt>
                <c:pt idx="216">
                  <c:v>-2910.5833333332998</c:v>
                </c:pt>
                <c:pt idx="217">
                  <c:v>-3042.1666666667002</c:v>
                </c:pt>
                <c:pt idx="218">
                  <c:v>-2872.75</c:v>
                </c:pt>
                <c:pt idx="219">
                  <c:v>-3395.4166666667002</c:v>
                </c:pt>
                <c:pt idx="220">
                  <c:v>-2909.7083333332998</c:v>
                </c:pt>
                <c:pt idx="221">
                  <c:v>-2724</c:v>
                </c:pt>
                <c:pt idx="222">
                  <c:v>-3089.5</c:v>
                </c:pt>
                <c:pt idx="223">
                  <c:v>-2946.9583333332998</c:v>
                </c:pt>
                <c:pt idx="224">
                  <c:v>-2382.25</c:v>
                </c:pt>
                <c:pt idx="225">
                  <c:v>-3241.9583333332998</c:v>
                </c:pt>
                <c:pt idx="226">
                  <c:v>-2801.75</c:v>
                </c:pt>
                <c:pt idx="227">
                  <c:v>-2374.0833333332998</c:v>
                </c:pt>
                <c:pt idx="228">
                  <c:v>-2574.5</c:v>
                </c:pt>
                <c:pt idx="229">
                  <c:v>-2507.6666666667002</c:v>
                </c:pt>
                <c:pt idx="230">
                  <c:v>-1846.0833333333001</c:v>
                </c:pt>
                <c:pt idx="231">
                  <c:v>-2861.4583333332998</c:v>
                </c:pt>
                <c:pt idx="232">
                  <c:v>-2591.9166666667002</c:v>
                </c:pt>
                <c:pt idx="233">
                  <c:v>-1802.4166666666999</c:v>
                </c:pt>
                <c:pt idx="234">
                  <c:v>-1337.5</c:v>
                </c:pt>
                <c:pt idx="235">
                  <c:v>-2069.5416666667002</c:v>
                </c:pt>
                <c:pt idx="236">
                  <c:v>-2637.2083333332998</c:v>
                </c:pt>
                <c:pt idx="237">
                  <c:v>-2956.0416666667002</c:v>
                </c:pt>
                <c:pt idx="238">
                  <c:v>-2813.375</c:v>
                </c:pt>
                <c:pt idx="239">
                  <c:v>-2863.75</c:v>
                </c:pt>
                <c:pt idx="240">
                  <c:v>-2546.2083333332998</c:v>
                </c:pt>
                <c:pt idx="241">
                  <c:v>-2708.8333333332998</c:v>
                </c:pt>
                <c:pt idx="242">
                  <c:v>-1966.75</c:v>
                </c:pt>
                <c:pt idx="243">
                  <c:v>-2579.5416666667002</c:v>
                </c:pt>
                <c:pt idx="244">
                  <c:v>-2793.7916666667002</c:v>
                </c:pt>
                <c:pt idx="245">
                  <c:v>-2862.5</c:v>
                </c:pt>
                <c:pt idx="246">
                  <c:v>-2606.75</c:v>
                </c:pt>
                <c:pt idx="247">
                  <c:v>-1972.75</c:v>
                </c:pt>
                <c:pt idx="248">
                  <c:v>-1982.8333333333001</c:v>
                </c:pt>
                <c:pt idx="249">
                  <c:v>-2262.75</c:v>
                </c:pt>
                <c:pt idx="250">
                  <c:v>-2451.875</c:v>
                </c:pt>
                <c:pt idx="251">
                  <c:v>-2362.5</c:v>
                </c:pt>
                <c:pt idx="252">
                  <c:v>-2911.375</c:v>
                </c:pt>
                <c:pt idx="253">
                  <c:v>-2802.5833333332998</c:v>
                </c:pt>
                <c:pt idx="254">
                  <c:v>-2555</c:v>
                </c:pt>
                <c:pt idx="255">
                  <c:v>-2382.9166666667002</c:v>
                </c:pt>
                <c:pt idx="256">
                  <c:v>-2119.25</c:v>
                </c:pt>
                <c:pt idx="257">
                  <c:v>-2436</c:v>
                </c:pt>
                <c:pt idx="258">
                  <c:v>-2566</c:v>
                </c:pt>
                <c:pt idx="259">
                  <c:v>-2870.375</c:v>
                </c:pt>
                <c:pt idx="260">
                  <c:v>-2913.0416666667002</c:v>
                </c:pt>
                <c:pt idx="261">
                  <c:v>-1052.875</c:v>
                </c:pt>
                <c:pt idx="262">
                  <c:v>-475</c:v>
                </c:pt>
                <c:pt idx="263">
                  <c:v>-475</c:v>
                </c:pt>
                <c:pt idx="264">
                  <c:v>-620.83333333329995</c:v>
                </c:pt>
                <c:pt idx="265">
                  <c:v>-1387.9166666666999</c:v>
                </c:pt>
                <c:pt idx="266">
                  <c:v>-3066.7916666667002</c:v>
                </c:pt>
                <c:pt idx="267">
                  <c:v>-3142.75</c:v>
                </c:pt>
                <c:pt idx="268">
                  <c:v>-2778.9583333332998</c:v>
                </c:pt>
                <c:pt idx="269">
                  <c:v>-2786</c:v>
                </c:pt>
                <c:pt idx="270">
                  <c:v>-2822.2916666667002</c:v>
                </c:pt>
                <c:pt idx="271">
                  <c:v>-2820.5833333332998</c:v>
                </c:pt>
                <c:pt idx="272">
                  <c:v>-2724.875</c:v>
                </c:pt>
                <c:pt idx="273">
                  <c:v>-2490.7083333332998</c:v>
                </c:pt>
                <c:pt idx="274">
                  <c:v>-2742.6666666667002</c:v>
                </c:pt>
                <c:pt idx="275">
                  <c:v>-2514.1666666667002</c:v>
                </c:pt>
                <c:pt idx="276">
                  <c:v>-2162.5</c:v>
                </c:pt>
                <c:pt idx="277">
                  <c:v>-1000</c:v>
                </c:pt>
                <c:pt idx="278">
                  <c:v>-650</c:v>
                </c:pt>
                <c:pt idx="279">
                  <c:v>-650</c:v>
                </c:pt>
                <c:pt idx="280">
                  <c:v>-1489</c:v>
                </c:pt>
                <c:pt idx="281">
                  <c:v>-3216.6666666667002</c:v>
                </c:pt>
                <c:pt idx="282">
                  <c:v>-2867.875</c:v>
                </c:pt>
                <c:pt idx="283">
                  <c:v>-2685.4166666667002</c:v>
                </c:pt>
                <c:pt idx="284">
                  <c:v>-2528.3333333332998</c:v>
                </c:pt>
                <c:pt idx="285">
                  <c:v>-2382.9166666667002</c:v>
                </c:pt>
                <c:pt idx="286">
                  <c:v>-2442.5</c:v>
                </c:pt>
                <c:pt idx="287">
                  <c:v>-2590</c:v>
                </c:pt>
                <c:pt idx="288">
                  <c:v>-2590</c:v>
                </c:pt>
                <c:pt idx="289">
                  <c:v>-2529.1666666667002</c:v>
                </c:pt>
                <c:pt idx="290">
                  <c:v>-2566.75</c:v>
                </c:pt>
                <c:pt idx="291">
                  <c:v>-2271</c:v>
                </c:pt>
                <c:pt idx="292">
                  <c:v>-2534.5833333332998</c:v>
                </c:pt>
                <c:pt idx="293">
                  <c:v>-2242.9166666667002</c:v>
                </c:pt>
                <c:pt idx="294">
                  <c:v>-2491.6666666667002</c:v>
                </c:pt>
                <c:pt idx="295">
                  <c:v>-2669.5833333332998</c:v>
                </c:pt>
                <c:pt idx="296">
                  <c:v>-1976.0416666666999</c:v>
                </c:pt>
                <c:pt idx="297">
                  <c:v>-2358.4583333332998</c:v>
                </c:pt>
                <c:pt idx="298">
                  <c:v>-2320</c:v>
                </c:pt>
                <c:pt idx="299">
                  <c:v>-2537.5</c:v>
                </c:pt>
                <c:pt idx="300">
                  <c:v>-2659.75</c:v>
                </c:pt>
                <c:pt idx="301">
                  <c:v>-3115.2083333332998</c:v>
                </c:pt>
                <c:pt idx="302">
                  <c:v>-3338.5652173912999</c:v>
                </c:pt>
                <c:pt idx="303">
                  <c:v>-2095.0833333332998</c:v>
                </c:pt>
                <c:pt idx="304">
                  <c:v>-1466.6666666666999</c:v>
                </c:pt>
                <c:pt idx="305">
                  <c:v>-2212.5</c:v>
                </c:pt>
                <c:pt idx="306">
                  <c:v>-2915</c:v>
                </c:pt>
                <c:pt idx="307">
                  <c:v>-2972.5416666667002</c:v>
                </c:pt>
                <c:pt idx="308">
                  <c:v>-2941.0416666667002</c:v>
                </c:pt>
                <c:pt idx="309">
                  <c:v>-3422.2083333332998</c:v>
                </c:pt>
                <c:pt idx="310">
                  <c:v>-2742.875</c:v>
                </c:pt>
                <c:pt idx="311">
                  <c:v>-2212.7916666667002</c:v>
                </c:pt>
                <c:pt idx="312">
                  <c:v>-2251.2916666667002</c:v>
                </c:pt>
                <c:pt idx="313">
                  <c:v>-2114.9166666667002</c:v>
                </c:pt>
                <c:pt idx="314">
                  <c:v>-2081.7916666667002</c:v>
                </c:pt>
                <c:pt idx="315">
                  <c:v>-2682.4583333332998</c:v>
                </c:pt>
                <c:pt idx="316">
                  <c:v>-2845.4583333332998</c:v>
                </c:pt>
                <c:pt idx="317">
                  <c:v>-1450</c:v>
                </c:pt>
                <c:pt idx="318">
                  <c:v>-1775</c:v>
                </c:pt>
                <c:pt idx="319">
                  <c:v>-1783.3333333333001</c:v>
                </c:pt>
                <c:pt idx="320">
                  <c:v>-1964.5833333333001</c:v>
                </c:pt>
                <c:pt idx="321">
                  <c:v>-2118.0833333332998</c:v>
                </c:pt>
                <c:pt idx="322">
                  <c:v>-2219.4583333332998</c:v>
                </c:pt>
                <c:pt idx="323">
                  <c:v>-2334.75</c:v>
                </c:pt>
                <c:pt idx="324">
                  <c:v>-2646.0416666667002</c:v>
                </c:pt>
                <c:pt idx="325">
                  <c:v>-2430.5833333332998</c:v>
                </c:pt>
                <c:pt idx="326">
                  <c:v>-2691.625</c:v>
                </c:pt>
                <c:pt idx="327">
                  <c:v>-1995.8333333333001</c:v>
                </c:pt>
                <c:pt idx="328">
                  <c:v>-1591.6666666666999</c:v>
                </c:pt>
                <c:pt idx="329">
                  <c:v>-2607.5</c:v>
                </c:pt>
                <c:pt idx="330">
                  <c:v>-2750</c:v>
                </c:pt>
                <c:pt idx="331">
                  <c:v>-1426.6666666666999</c:v>
                </c:pt>
                <c:pt idx="332">
                  <c:v>0</c:v>
                </c:pt>
                <c:pt idx="333">
                  <c:v>-770.83333333329995</c:v>
                </c:pt>
                <c:pt idx="334">
                  <c:v>-2516.125</c:v>
                </c:pt>
                <c:pt idx="335">
                  <c:v>-1999.5</c:v>
                </c:pt>
                <c:pt idx="336">
                  <c:v>-1998</c:v>
                </c:pt>
                <c:pt idx="337">
                  <c:v>-1914.9166666666999</c:v>
                </c:pt>
                <c:pt idx="338">
                  <c:v>-1865.7916666666999</c:v>
                </c:pt>
                <c:pt idx="339">
                  <c:v>-1832.4583333333001</c:v>
                </c:pt>
                <c:pt idx="340">
                  <c:v>-1676.9583333333001</c:v>
                </c:pt>
                <c:pt idx="341">
                  <c:v>-2613.125</c:v>
                </c:pt>
                <c:pt idx="342">
                  <c:v>-2771.3333333332998</c:v>
                </c:pt>
                <c:pt idx="343">
                  <c:v>-2706.1666666667002</c:v>
                </c:pt>
                <c:pt idx="344">
                  <c:v>-2444.9583333332998</c:v>
                </c:pt>
                <c:pt idx="345">
                  <c:v>-1948.1666666666999</c:v>
                </c:pt>
                <c:pt idx="346">
                  <c:v>-1993.75</c:v>
                </c:pt>
                <c:pt idx="347">
                  <c:v>-2068.9166666667002</c:v>
                </c:pt>
                <c:pt idx="348">
                  <c:v>-1983</c:v>
                </c:pt>
                <c:pt idx="349">
                  <c:v>-2225</c:v>
                </c:pt>
                <c:pt idx="350">
                  <c:v>-2841.7083333332998</c:v>
                </c:pt>
                <c:pt idx="351">
                  <c:v>-2736.1666666667002</c:v>
                </c:pt>
                <c:pt idx="352">
                  <c:v>-2575</c:v>
                </c:pt>
                <c:pt idx="353">
                  <c:v>-2966.6666666667002</c:v>
                </c:pt>
                <c:pt idx="354">
                  <c:v>-1927.3333333333001</c:v>
                </c:pt>
                <c:pt idx="355">
                  <c:v>-2382.6666666667002</c:v>
                </c:pt>
                <c:pt idx="356">
                  <c:v>-2112.25</c:v>
                </c:pt>
                <c:pt idx="357">
                  <c:v>-2317.9166666667002</c:v>
                </c:pt>
                <c:pt idx="358">
                  <c:v>-2554.1666666667002</c:v>
                </c:pt>
                <c:pt idx="359">
                  <c:v>-2410.25</c:v>
                </c:pt>
                <c:pt idx="360">
                  <c:v>-2521.0833333332998</c:v>
                </c:pt>
                <c:pt idx="361">
                  <c:v>-2716.7083333332998</c:v>
                </c:pt>
                <c:pt idx="362">
                  <c:v>-2866.75</c:v>
                </c:pt>
                <c:pt idx="363">
                  <c:v>-2955.0833333332998</c:v>
                </c:pt>
                <c:pt idx="364">
                  <c:v>-2975</c:v>
                </c:pt>
                <c:pt idx="365">
                  <c:v>-2930.6666666667002</c:v>
                </c:pt>
                <c:pt idx="366">
                  <c:v>-1801.4166666666999</c:v>
                </c:pt>
                <c:pt idx="367">
                  <c:v>-1604.1666666666999</c:v>
                </c:pt>
                <c:pt idx="368">
                  <c:v>-1477.0833333333001</c:v>
                </c:pt>
                <c:pt idx="369">
                  <c:v>-1491.6666666666999</c:v>
                </c:pt>
                <c:pt idx="370">
                  <c:v>-1262.5</c:v>
                </c:pt>
                <c:pt idx="371">
                  <c:v>-1600</c:v>
                </c:pt>
                <c:pt idx="372">
                  <c:v>-1552.0833333333001</c:v>
                </c:pt>
                <c:pt idx="373">
                  <c:v>-1456.25</c:v>
                </c:pt>
                <c:pt idx="374">
                  <c:v>-1287.6666666666999</c:v>
                </c:pt>
                <c:pt idx="375">
                  <c:v>-1222.9166666666999</c:v>
                </c:pt>
                <c:pt idx="376">
                  <c:v>-1138.8333333333001</c:v>
                </c:pt>
                <c:pt idx="377">
                  <c:v>-1733.3333333333001</c:v>
                </c:pt>
                <c:pt idx="378">
                  <c:v>-1918.75</c:v>
                </c:pt>
                <c:pt idx="379">
                  <c:v>-1854.1666666666999</c:v>
                </c:pt>
                <c:pt idx="380">
                  <c:v>-1197.9166666666999</c:v>
                </c:pt>
                <c:pt idx="381">
                  <c:v>-1183.3333333333001</c:v>
                </c:pt>
                <c:pt idx="382">
                  <c:v>-1039.5833333333001</c:v>
                </c:pt>
                <c:pt idx="383">
                  <c:v>-1250</c:v>
                </c:pt>
                <c:pt idx="384">
                  <c:v>-1458.7083333333001</c:v>
                </c:pt>
                <c:pt idx="385">
                  <c:v>-1558.3333333333001</c:v>
                </c:pt>
                <c:pt idx="386">
                  <c:v>-1635.4166666666999</c:v>
                </c:pt>
                <c:pt idx="387">
                  <c:v>-1507.7916666666999</c:v>
                </c:pt>
                <c:pt idx="388">
                  <c:v>-1685.4166666666999</c:v>
                </c:pt>
                <c:pt idx="389">
                  <c:v>-1581.25</c:v>
                </c:pt>
                <c:pt idx="390">
                  <c:v>-1143.8333333333001</c:v>
                </c:pt>
                <c:pt idx="391">
                  <c:v>-1250</c:v>
                </c:pt>
                <c:pt idx="392">
                  <c:v>-1722.9166666666999</c:v>
                </c:pt>
                <c:pt idx="393">
                  <c:v>-1231.25</c:v>
                </c:pt>
                <c:pt idx="394">
                  <c:v>-1100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-0.2770170308293457"/>
                  <c:y val="-0.130101003911476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37905473833455705"/>
                  <c:y val="-7.98213452890373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0.13665584305981046"/>
                  <c:y val="-0.28888310167454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8.4722222221999992</c:v>
                </c:pt>
                <c:pt idx="1">
                  <c:v>74.305555555599994</c:v>
                </c:pt>
                <c:pt idx="2">
                  <c:v>17.222222222199999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-1067.8708333334</c:v>
                </c:pt>
                <c:pt idx="1">
                  <c:v>-1027.2503623189002</c:v>
                </c:pt>
                <c:pt idx="2">
                  <c:v>-1508.6041666666999</c:v>
                </c:pt>
                <c:pt idx="3">
                  <c:v>-1303.4416666666998</c:v>
                </c:pt>
                <c:pt idx="4">
                  <c:v>-1504.9490942028999</c:v>
                </c:pt>
                <c:pt idx="5">
                  <c:v>-2592.1350877192999</c:v>
                </c:pt>
                <c:pt idx="6">
                  <c:v>-2277.1458333332998</c:v>
                </c:pt>
                <c:pt idx="7">
                  <c:v>-1997.3548913043001</c:v>
                </c:pt>
                <c:pt idx="8">
                  <c:v>-3168.3950000000004</c:v>
                </c:pt>
                <c:pt idx="9">
                  <c:v>-2097.1958333333</c:v>
                </c:pt>
                <c:pt idx="10">
                  <c:v>-2121.3483695651998</c:v>
                </c:pt>
                <c:pt idx="11">
                  <c:v>-2259.7133333334</c:v>
                </c:pt>
                <c:pt idx="12">
                  <c:v>-2001.0242424242001</c:v>
                </c:pt>
                <c:pt idx="13">
                  <c:v>-2297.1016666667001</c:v>
                </c:pt>
                <c:pt idx="14">
                  <c:v>-1471.2541666666</c:v>
                </c:pt>
                <c:pt idx="15">
                  <c:v>-1574.5875000000001</c:v>
                </c:pt>
                <c:pt idx="16">
                  <c:v>-2224.6041666667002</c:v>
                </c:pt>
                <c:pt idx="17">
                  <c:v>-2460.3125</c:v>
                </c:pt>
                <c:pt idx="18">
                  <c:v>-2404.7232843137999</c:v>
                </c:pt>
                <c:pt idx="19">
                  <c:v>-2277.7316666667002</c:v>
                </c:pt>
                <c:pt idx="20">
                  <c:v>-2090.6988095237998</c:v>
                </c:pt>
                <c:pt idx="21">
                  <c:v>-2121.2389492754</c:v>
                </c:pt>
                <c:pt idx="22">
                  <c:v>-1866.7833333333001</c:v>
                </c:pt>
                <c:pt idx="23">
                  <c:v>-2192.9208333332999</c:v>
                </c:pt>
                <c:pt idx="24">
                  <c:v>-2343.125</c:v>
                </c:pt>
                <c:pt idx="25">
                  <c:v>-2574.7034090908996</c:v>
                </c:pt>
                <c:pt idx="26">
                  <c:v>-2751.2416666667</c:v>
                </c:pt>
                <c:pt idx="27">
                  <c:v>-2987.5754385964997</c:v>
                </c:pt>
                <c:pt idx="28">
                  <c:v>-2422.3942028984998</c:v>
                </c:pt>
                <c:pt idx="29">
                  <c:v>-2289.3594298245998</c:v>
                </c:pt>
                <c:pt idx="30">
                  <c:v>-2686.1152777778002</c:v>
                </c:pt>
                <c:pt idx="31">
                  <c:v>-2863.1624999999999</c:v>
                </c:pt>
                <c:pt idx="32">
                  <c:v>-2779.2999999999997</c:v>
                </c:pt>
                <c:pt idx="33">
                  <c:v>-2783.0734848484999</c:v>
                </c:pt>
                <c:pt idx="34">
                  <c:v>-2591.4416666666998</c:v>
                </c:pt>
                <c:pt idx="35">
                  <c:v>-1124.6884057971001</c:v>
                </c:pt>
                <c:pt idx="36">
                  <c:v>-1472.0583333333002</c:v>
                </c:pt>
                <c:pt idx="37">
                  <c:v>-2053.5309523809997</c:v>
                </c:pt>
                <c:pt idx="38">
                  <c:v>-2844.9083333334002</c:v>
                </c:pt>
                <c:pt idx="39">
                  <c:v>-2407.75</c:v>
                </c:pt>
                <c:pt idx="40">
                  <c:v>-2239.2708333333999</c:v>
                </c:pt>
                <c:pt idx="41">
                  <c:v>-2324.8445652174</c:v>
                </c:pt>
                <c:pt idx="42">
                  <c:v>-2420.1827380952</c:v>
                </c:pt>
                <c:pt idx="43">
                  <c:v>-2102.2763888888999</c:v>
                </c:pt>
                <c:pt idx="44">
                  <c:v>-2355.15</c:v>
                </c:pt>
                <c:pt idx="45">
                  <c:v>-2334.7189393939998</c:v>
                </c:pt>
                <c:pt idx="46">
                  <c:v>-2452.8026515151</c:v>
                </c:pt>
                <c:pt idx="47">
                  <c:v>-1894.9786231884</c:v>
                </c:pt>
                <c:pt idx="48">
                  <c:v>-1535.9666666667001</c:v>
                </c:pt>
                <c:pt idx="49">
                  <c:v>-891.34166666659996</c:v>
                </c:pt>
                <c:pt idx="50">
                  <c:v>-2067.1208333333998</c:v>
                </c:pt>
                <c:pt idx="51">
                  <c:v>-2066.6416666667001</c:v>
                </c:pt>
                <c:pt idx="52">
                  <c:v>-2584.3444444444999</c:v>
                </c:pt>
                <c:pt idx="53">
                  <c:v>-2712.2930555555999</c:v>
                </c:pt>
                <c:pt idx="54">
                  <c:v>-2264.9963235293999</c:v>
                </c:pt>
                <c:pt idx="55">
                  <c:v>-1516.7072463768</c:v>
                </c:pt>
                <c:pt idx="56">
                  <c:v>-1699.4463768116002</c:v>
                </c:pt>
                <c:pt idx="57">
                  <c:v>-2261.1916666666998</c:v>
                </c:pt>
                <c:pt idx="58">
                  <c:v>-1753.0275362319003</c:v>
                </c:pt>
                <c:pt idx="59">
                  <c:v>-2330.3988636363997</c:v>
                </c:pt>
                <c:pt idx="60">
                  <c:v>-2393.5500000000002</c:v>
                </c:pt>
                <c:pt idx="61">
                  <c:v>-2058.5458333332999</c:v>
                </c:pt>
                <c:pt idx="62">
                  <c:v>-1721.2125000000001</c:v>
                </c:pt>
                <c:pt idx="63">
                  <c:v>-2073.7079545454999</c:v>
                </c:pt>
                <c:pt idx="64">
                  <c:v>-1878.2416666665999</c:v>
                </c:pt>
                <c:pt idx="65">
                  <c:v>-1522.2324275363001</c:v>
                </c:pt>
                <c:pt idx="66">
                  <c:v>-1796.8240196079</c:v>
                </c:pt>
                <c:pt idx="67">
                  <c:v>-2293.3664855072002</c:v>
                </c:pt>
                <c:pt idx="68">
                  <c:v>-2271.5935606060002</c:v>
                </c:pt>
                <c:pt idx="69">
                  <c:v>-2328.4672101450001</c:v>
                </c:pt>
                <c:pt idx="70">
                  <c:v>-2210.9488636363999</c:v>
                </c:pt>
                <c:pt idx="71">
                  <c:v>-2125.6291666666998</c:v>
                </c:pt>
                <c:pt idx="72">
                  <c:v>-1635.5695175438</c:v>
                </c:pt>
                <c:pt idx="73">
                  <c:v>-861.81847826090006</c:v>
                </c:pt>
                <c:pt idx="74">
                  <c:v>-1606.5733333332998</c:v>
                </c:pt>
                <c:pt idx="75">
                  <c:v>-2253.0250000000001</c:v>
                </c:pt>
                <c:pt idx="76">
                  <c:v>-2212.3874999999998</c:v>
                </c:pt>
                <c:pt idx="77">
                  <c:v>-1428.9905797101999</c:v>
                </c:pt>
                <c:pt idx="78">
                  <c:v>-1536.9958333332997</c:v>
                </c:pt>
                <c:pt idx="79">
                  <c:v>-2062.1503787878</c:v>
                </c:pt>
                <c:pt idx="80">
                  <c:v>-1334.5541666667</c:v>
                </c:pt>
                <c:pt idx="81">
                  <c:v>-2233.6666666667002</c:v>
                </c:pt>
                <c:pt idx="82">
                  <c:v>-1343.9648809523001</c:v>
                </c:pt>
                <c:pt idx="83">
                  <c:v>-1986.7462121212</c:v>
                </c:pt>
                <c:pt idx="84">
                  <c:v>-2074.1183823529</c:v>
                </c:pt>
                <c:pt idx="85">
                  <c:v>-1868.5749999999998</c:v>
                </c:pt>
                <c:pt idx="86">
                  <c:v>-2356.6715579709999</c:v>
                </c:pt>
                <c:pt idx="87">
                  <c:v>-2143.4592391304</c:v>
                </c:pt>
                <c:pt idx="88">
                  <c:v>-1818.2655303030999</c:v>
                </c:pt>
                <c:pt idx="89">
                  <c:v>-2086.78125</c:v>
                </c:pt>
                <c:pt idx="90">
                  <c:v>-2837.2744565217004</c:v>
                </c:pt>
                <c:pt idx="91">
                  <c:v>-2580.0694444444002</c:v>
                </c:pt>
                <c:pt idx="92">
                  <c:v>-1492.6762681159</c:v>
                </c:pt>
                <c:pt idx="93">
                  <c:v>-1117.5666666666998</c:v>
                </c:pt>
                <c:pt idx="94">
                  <c:v>-1358.3074999999999</c:v>
                </c:pt>
                <c:pt idx="95">
                  <c:v>-1834.7475877193001</c:v>
                </c:pt>
                <c:pt idx="96">
                  <c:v>-2053.8624999999997</c:v>
                </c:pt>
                <c:pt idx="97">
                  <c:v>-1681.5874999999999</c:v>
                </c:pt>
                <c:pt idx="98">
                  <c:v>-1781.0184782609001</c:v>
                </c:pt>
                <c:pt idx="99">
                  <c:v>-2048.5658333332999</c:v>
                </c:pt>
                <c:pt idx="100">
                  <c:v>-2490.9294117647</c:v>
                </c:pt>
                <c:pt idx="101">
                  <c:v>-2424.5428030303001</c:v>
                </c:pt>
                <c:pt idx="102">
                  <c:v>-1778.7211956521999</c:v>
                </c:pt>
                <c:pt idx="103">
                  <c:v>-1227.1522727273</c:v>
                </c:pt>
                <c:pt idx="104">
                  <c:v>-1775.6833333334002</c:v>
                </c:pt>
                <c:pt idx="105">
                  <c:v>-1650.9237318841001</c:v>
                </c:pt>
                <c:pt idx="106">
                  <c:v>-2671.34375</c:v>
                </c:pt>
                <c:pt idx="107">
                  <c:v>-1904.0757246376002</c:v>
                </c:pt>
                <c:pt idx="108">
                  <c:v>-1719.9083333333001</c:v>
                </c:pt>
                <c:pt idx="109">
                  <c:v>-1828.7835526316001</c:v>
                </c:pt>
                <c:pt idx="110">
                  <c:v>-1953.3458333333001</c:v>
                </c:pt>
                <c:pt idx="111">
                  <c:v>-2109.5333333333001</c:v>
                </c:pt>
                <c:pt idx="112">
                  <c:v>-2618.5833333332998</c:v>
                </c:pt>
                <c:pt idx="113">
                  <c:v>-2316.3781862745</c:v>
                </c:pt>
                <c:pt idx="114">
                  <c:v>-1945.8085526316002</c:v>
                </c:pt>
                <c:pt idx="115">
                  <c:v>-2001.4539473683999</c:v>
                </c:pt>
                <c:pt idx="116">
                  <c:v>-1932.0932971015</c:v>
                </c:pt>
                <c:pt idx="117">
                  <c:v>-1672.5871212122001</c:v>
                </c:pt>
                <c:pt idx="118">
                  <c:v>-1775.6041666667002</c:v>
                </c:pt>
                <c:pt idx="119">
                  <c:v>-1765.4984848485001</c:v>
                </c:pt>
                <c:pt idx="120">
                  <c:v>-2714.0800724637002</c:v>
                </c:pt>
                <c:pt idx="121">
                  <c:v>-2380.1325000000002</c:v>
                </c:pt>
                <c:pt idx="122">
                  <c:v>-2009.3291666667001</c:v>
                </c:pt>
                <c:pt idx="123">
                  <c:v>-1830.0024999999998</c:v>
                </c:pt>
                <c:pt idx="124">
                  <c:v>-2879.9993421052995</c:v>
                </c:pt>
                <c:pt idx="125">
                  <c:v>-2850.7511363635999</c:v>
                </c:pt>
                <c:pt idx="126">
                  <c:v>-1922.2999999999997</c:v>
                </c:pt>
                <c:pt idx="127">
                  <c:v>-1265.2958333332999</c:v>
                </c:pt>
                <c:pt idx="128">
                  <c:v>-476.92192028979991</c:v>
                </c:pt>
                <c:pt idx="129">
                  <c:v>-1284.3286231883999</c:v>
                </c:pt>
                <c:pt idx="130">
                  <c:v>-208.5304347826002</c:v>
                </c:pt>
                <c:pt idx="131">
                  <c:v>-2271.1666666666997</c:v>
                </c:pt>
                <c:pt idx="132">
                  <c:v>208.94204545459991</c:v>
                </c:pt>
                <c:pt idx="133">
                  <c:v>-1415.8791666666002</c:v>
                </c:pt>
                <c:pt idx="134">
                  <c:v>-793.3</c:v>
                </c:pt>
                <c:pt idx="135">
                  <c:v>-774.77916666670001</c:v>
                </c:pt>
                <c:pt idx="136">
                  <c:v>-1353.0374999999999</c:v>
                </c:pt>
                <c:pt idx="137">
                  <c:v>-1464.25</c:v>
                </c:pt>
                <c:pt idx="138">
                  <c:v>-1000.3067193675</c:v>
                </c:pt>
                <c:pt idx="139">
                  <c:v>-2310.7441666667</c:v>
                </c:pt>
                <c:pt idx="140">
                  <c:v>-1962.05</c:v>
                </c:pt>
                <c:pt idx="141">
                  <c:v>-2031.8297619047999</c:v>
                </c:pt>
                <c:pt idx="142">
                  <c:v>-2016.7654761904002</c:v>
                </c:pt>
                <c:pt idx="143">
                  <c:v>-1523.8166666665998</c:v>
                </c:pt>
                <c:pt idx="144">
                  <c:v>-1092.8264822135</c:v>
                </c:pt>
                <c:pt idx="145">
                  <c:v>-1727.5341666667</c:v>
                </c:pt>
                <c:pt idx="146">
                  <c:v>-395.75416666670003</c:v>
                </c:pt>
                <c:pt idx="147">
                  <c:v>-1584.375</c:v>
                </c:pt>
                <c:pt idx="148">
                  <c:v>-530.67695238099986</c:v>
                </c:pt>
                <c:pt idx="149">
                  <c:v>-309.37119565220007</c:v>
                </c:pt>
                <c:pt idx="150">
                  <c:v>133.30090579709997</c:v>
                </c:pt>
                <c:pt idx="151">
                  <c:v>-874.04802631580014</c:v>
                </c:pt>
                <c:pt idx="152">
                  <c:v>253.50199275369994</c:v>
                </c:pt>
                <c:pt idx="153">
                  <c:v>-581.07797619049995</c:v>
                </c:pt>
                <c:pt idx="154">
                  <c:v>-570.94728260869988</c:v>
                </c:pt>
                <c:pt idx="155">
                  <c:v>-773.41309523810014</c:v>
                </c:pt>
                <c:pt idx="156">
                  <c:v>-5.085265700500031</c:v>
                </c:pt>
                <c:pt idx="157">
                  <c:v>-716.96832298139987</c:v>
                </c:pt>
                <c:pt idx="158">
                  <c:v>-693.56030701750001</c:v>
                </c:pt>
                <c:pt idx="159">
                  <c:v>-800.91973684209995</c:v>
                </c:pt>
                <c:pt idx="160">
                  <c:v>-1446.5409090908997</c:v>
                </c:pt>
                <c:pt idx="161">
                  <c:v>-2018.0228070174999</c:v>
                </c:pt>
                <c:pt idx="162">
                  <c:v>-1627.3217105263</c:v>
                </c:pt>
                <c:pt idx="163">
                  <c:v>-1537.1541666666003</c:v>
                </c:pt>
                <c:pt idx="164">
                  <c:v>-1380.6416666666998</c:v>
                </c:pt>
                <c:pt idx="165">
                  <c:v>545.92010869570004</c:v>
                </c:pt>
                <c:pt idx="166">
                  <c:v>758.87575757579998</c:v>
                </c:pt>
                <c:pt idx="167">
                  <c:v>14.26166666670008</c:v>
                </c:pt>
                <c:pt idx="168">
                  <c:v>309.82264492759998</c:v>
                </c:pt>
                <c:pt idx="169">
                  <c:v>-893.0594696968999</c:v>
                </c:pt>
                <c:pt idx="170">
                  <c:v>-2127.8320512821001</c:v>
                </c:pt>
                <c:pt idx="171">
                  <c:v>-2144.3814393940002</c:v>
                </c:pt>
                <c:pt idx="172">
                  <c:v>-2037.0315476190003</c:v>
                </c:pt>
                <c:pt idx="173">
                  <c:v>-1790.2946428570999</c:v>
                </c:pt>
                <c:pt idx="174">
                  <c:v>-1811.5172619048001</c:v>
                </c:pt>
                <c:pt idx="175">
                  <c:v>-275.86249999999995</c:v>
                </c:pt>
                <c:pt idx="176">
                  <c:v>-795.07681159420008</c:v>
                </c:pt>
                <c:pt idx="177">
                  <c:v>-1650.4871212122002</c:v>
                </c:pt>
                <c:pt idx="178">
                  <c:v>-2214.5140151515002</c:v>
                </c:pt>
                <c:pt idx="179">
                  <c:v>-1915.5360507245998</c:v>
                </c:pt>
                <c:pt idx="180">
                  <c:v>-372.97196969690003</c:v>
                </c:pt>
                <c:pt idx="181">
                  <c:v>-1456.8825000000002</c:v>
                </c:pt>
                <c:pt idx="182">
                  <c:v>-1296.3077380952</c:v>
                </c:pt>
                <c:pt idx="183">
                  <c:v>-1096.3992424242001</c:v>
                </c:pt>
                <c:pt idx="184">
                  <c:v>-2425.9654761904003</c:v>
                </c:pt>
                <c:pt idx="185">
                  <c:v>-2468.9175724637003</c:v>
                </c:pt>
                <c:pt idx="186">
                  <c:v>-2417.0291666667003</c:v>
                </c:pt>
                <c:pt idx="187">
                  <c:v>-3077.2117424242001</c:v>
                </c:pt>
                <c:pt idx="188">
                  <c:v>-3323.3354166667</c:v>
                </c:pt>
                <c:pt idx="189">
                  <c:v>-1323.2625</c:v>
                </c:pt>
                <c:pt idx="190">
                  <c:v>-801.37500000000011</c:v>
                </c:pt>
                <c:pt idx="191">
                  <c:v>-1708.2911231884002</c:v>
                </c:pt>
                <c:pt idx="192">
                  <c:v>-2305.8633333333</c:v>
                </c:pt>
                <c:pt idx="193">
                  <c:v>-1547.6083333334</c:v>
                </c:pt>
                <c:pt idx="194">
                  <c:v>-861.23154761900003</c:v>
                </c:pt>
                <c:pt idx="195">
                  <c:v>-1171.6931818181999</c:v>
                </c:pt>
                <c:pt idx="196">
                  <c:v>-3112.7776515150999</c:v>
                </c:pt>
                <c:pt idx="197">
                  <c:v>-2667.7884057971</c:v>
                </c:pt>
                <c:pt idx="198">
                  <c:v>-1091.7853754940002</c:v>
                </c:pt>
                <c:pt idx="199">
                  <c:v>-1508.6541666666001</c:v>
                </c:pt>
                <c:pt idx="200">
                  <c:v>-1759.0273550724</c:v>
                </c:pt>
                <c:pt idx="201">
                  <c:v>-2287.2916666667002</c:v>
                </c:pt>
                <c:pt idx="202">
                  <c:v>-2383.7541666666998</c:v>
                </c:pt>
                <c:pt idx="203">
                  <c:v>-1902.7166666665998</c:v>
                </c:pt>
                <c:pt idx="204">
                  <c:v>-1933.7202380951999</c:v>
                </c:pt>
                <c:pt idx="205">
                  <c:v>-1549.8251811593998</c:v>
                </c:pt>
                <c:pt idx="206">
                  <c:v>-80.25833333340006</c:v>
                </c:pt>
                <c:pt idx="207">
                  <c:v>-1198.6458333333001</c:v>
                </c:pt>
                <c:pt idx="208">
                  <c:v>-2179.4481060606004</c:v>
                </c:pt>
                <c:pt idx="209">
                  <c:v>-2822.9563405796998</c:v>
                </c:pt>
                <c:pt idx="210">
                  <c:v>-2683.8458333333001</c:v>
                </c:pt>
                <c:pt idx="211">
                  <c:v>-2745.3258333333001</c:v>
                </c:pt>
                <c:pt idx="212">
                  <c:v>-2784.1291666666002</c:v>
                </c:pt>
                <c:pt idx="213">
                  <c:v>-2329.2291666666997</c:v>
                </c:pt>
                <c:pt idx="214">
                  <c:v>-2416.6259057970997</c:v>
                </c:pt>
                <c:pt idx="215">
                  <c:v>-2524.7249999999999</c:v>
                </c:pt>
                <c:pt idx="216">
                  <c:v>-3004.5291666666999</c:v>
                </c:pt>
                <c:pt idx="217">
                  <c:v>-955.23749999999995</c:v>
                </c:pt>
                <c:pt idx="218">
                  <c:v>-975.37083333329997</c:v>
                </c:pt>
                <c:pt idx="219">
                  <c:v>-2547.8083333334002</c:v>
                </c:pt>
                <c:pt idx="220">
                  <c:v>-1560.7775362319003</c:v>
                </c:pt>
                <c:pt idx="221">
                  <c:v>-251.16250000000002</c:v>
                </c:pt>
                <c:pt idx="222">
                  <c:v>-1798.0981884058001</c:v>
                </c:pt>
                <c:pt idx="223">
                  <c:v>-1863.9083333334002</c:v>
                </c:pt>
                <c:pt idx="224">
                  <c:v>-2027.2333333333002</c:v>
                </c:pt>
                <c:pt idx="225">
                  <c:v>-1828.7624999999998</c:v>
                </c:pt>
                <c:pt idx="226">
                  <c:v>-896.88749999999993</c:v>
                </c:pt>
                <c:pt idx="227">
                  <c:v>-376.11159420289994</c:v>
                </c:pt>
                <c:pt idx="228">
                  <c:v>-1536.2901515151002</c:v>
                </c:pt>
                <c:pt idx="229">
                  <c:v>-1163.6416666666998</c:v>
                </c:pt>
                <c:pt idx="230">
                  <c:v>86.243181818199901</c:v>
                </c:pt>
                <c:pt idx="231">
                  <c:v>-709.72916666670005</c:v>
                </c:pt>
                <c:pt idx="232">
                  <c:v>-372.33894927539995</c:v>
                </c:pt>
                <c:pt idx="233">
                  <c:v>100.92916666669998</c:v>
                </c:pt>
                <c:pt idx="234">
                  <c:v>-58.979166666699939</c:v>
                </c:pt>
                <c:pt idx="235">
                  <c:v>-776.72499999999991</c:v>
                </c:pt>
                <c:pt idx="236">
                  <c:v>-1979.6583333333001</c:v>
                </c:pt>
                <c:pt idx="237">
                  <c:v>-373.39184782610005</c:v>
                </c:pt>
                <c:pt idx="238">
                  <c:v>270.97753623189988</c:v>
                </c:pt>
                <c:pt idx="239">
                  <c:v>1561.4083333333001</c:v>
                </c:pt>
                <c:pt idx="240">
                  <c:v>2031.3366666667</c:v>
                </c:pt>
                <c:pt idx="241">
                  <c:v>1676.9291666667</c:v>
                </c:pt>
                <c:pt idx="242">
                  <c:v>1679.9583333332998</c:v>
                </c:pt>
                <c:pt idx="243">
                  <c:v>1366.0791666666</c:v>
                </c:pt>
                <c:pt idx="244">
                  <c:v>-607.47916666660012</c:v>
                </c:pt>
                <c:pt idx="245">
                  <c:v>-31.454166666700075</c:v>
                </c:pt>
                <c:pt idx="246">
                  <c:v>1137.1125000000002</c:v>
                </c:pt>
                <c:pt idx="247">
                  <c:v>176.44166666670003</c:v>
                </c:pt>
                <c:pt idx="248">
                  <c:v>-699.45670289850011</c:v>
                </c:pt>
                <c:pt idx="249">
                  <c:v>-865.84166666660008</c:v>
                </c:pt>
                <c:pt idx="250">
                  <c:v>-844.70416666660003</c:v>
                </c:pt>
                <c:pt idx="251">
                  <c:v>188.11666666659994</c:v>
                </c:pt>
                <c:pt idx="252">
                  <c:v>-765.11249999999995</c:v>
                </c:pt>
                <c:pt idx="253">
                  <c:v>-1096.1657608696</c:v>
                </c:pt>
                <c:pt idx="254">
                  <c:v>133.42500000000007</c:v>
                </c:pt>
                <c:pt idx="255">
                  <c:v>674.47272727270013</c:v>
                </c:pt>
                <c:pt idx="256">
                  <c:v>-264.875</c:v>
                </c:pt>
                <c:pt idx="257">
                  <c:v>-894.71249999999986</c:v>
                </c:pt>
                <c:pt idx="258">
                  <c:v>-509.41249999999991</c:v>
                </c:pt>
                <c:pt idx="259">
                  <c:v>754.36547619049986</c:v>
                </c:pt>
                <c:pt idx="260">
                  <c:v>-474.78750000000002</c:v>
                </c:pt>
                <c:pt idx="261">
                  <c:v>-798.04545454549998</c:v>
                </c:pt>
                <c:pt idx="262">
                  <c:v>-300.35681818180001</c:v>
                </c:pt>
                <c:pt idx="263">
                  <c:v>-1707.3136904762</c:v>
                </c:pt>
                <c:pt idx="264">
                  <c:v>-1519.0096014492999</c:v>
                </c:pt>
                <c:pt idx="265">
                  <c:v>-473.00163043479995</c:v>
                </c:pt>
                <c:pt idx="266">
                  <c:v>-848.15416666670001</c:v>
                </c:pt>
                <c:pt idx="267">
                  <c:v>-1503.6208333333002</c:v>
                </c:pt>
                <c:pt idx="268">
                  <c:v>-799.26780303029989</c:v>
                </c:pt>
                <c:pt idx="269">
                  <c:v>-1093.0451086957</c:v>
                </c:pt>
                <c:pt idx="270">
                  <c:v>-1680.2291666666997</c:v>
                </c:pt>
                <c:pt idx="271">
                  <c:v>-684.27083333330006</c:v>
                </c:pt>
                <c:pt idx="272">
                  <c:v>-461.01249999999993</c:v>
                </c:pt>
                <c:pt idx="273">
                  <c:v>-673.14166666660014</c:v>
                </c:pt>
                <c:pt idx="274">
                  <c:v>-402.59999999999991</c:v>
                </c:pt>
                <c:pt idx="275">
                  <c:v>-30.787500000000023</c:v>
                </c:pt>
                <c:pt idx="276">
                  <c:v>-378.89909420290007</c:v>
                </c:pt>
                <c:pt idx="277">
                  <c:v>-1339.9416666667003</c:v>
                </c:pt>
                <c:pt idx="278">
                  <c:v>-1992.0250000000001</c:v>
                </c:pt>
                <c:pt idx="279">
                  <c:v>-186.18460144929986</c:v>
                </c:pt>
                <c:pt idx="280">
                  <c:v>-567.69166666669992</c:v>
                </c:pt>
                <c:pt idx="281">
                  <c:v>146.18278985500001</c:v>
                </c:pt>
                <c:pt idx="282">
                  <c:v>1282.7359848484998</c:v>
                </c:pt>
                <c:pt idx="283">
                  <c:v>-108.92916666669998</c:v>
                </c:pt>
                <c:pt idx="284">
                  <c:v>-870.59999999999991</c:v>
                </c:pt>
                <c:pt idx="285">
                  <c:v>201.55416666659994</c:v>
                </c:pt>
                <c:pt idx="286">
                  <c:v>203.90000000000009</c:v>
                </c:pt>
                <c:pt idx="287">
                  <c:v>-891.07500000000005</c:v>
                </c:pt>
                <c:pt idx="288">
                  <c:v>188.30833333330008</c:v>
                </c:pt>
                <c:pt idx="289">
                  <c:v>894.89166666669985</c:v>
                </c:pt>
                <c:pt idx="290">
                  <c:v>-918.52499999999986</c:v>
                </c:pt>
                <c:pt idx="291">
                  <c:v>1030.7124999999999</c:v>
                </c:pt>
                <c:pt idx="292">
                  <c:v>-91.666666666700053</c:v>
                </c:pt>
                <c:pt idx="293">
                  <c:v>593.32499999999993</c:v>
                </c:pt>
                <c:pt idx="294">
                  <c:v>870.78750000000014</c:v>
                </c:pt>
                <c:pt idx="295">
                  <c:v>887.73750000000007</c:v>
                </c:pt>
                <c:pt idx="296">
                  <c:v>-47.395833333300061</c:v>
                </c:pt>
                <c:pt idx="297">
                  <c:v>-633.35000000000014</c:v>
                </c:pt>
                <c:pt idx="298">
                  <c:v>-811.60833333329992</c:v>
                </c:pt>
                <c:pt idx="299">
                  <c:v>-831.77083333330006</c:v>
                </c:pt>
                <c:pt idx="300">
                  <c:v>-700.84166666660008</c:v>
                </c:pt>
                <c:pt idx="301">
                  <c:v>-1078.3867753623999</c:v>
                </c:pt>
                <c:pt idx="302">
                  <c:v>22.691304347900086</c:v>
                </c:pt>
                <c:pt idx="303">
                  <c:v>396.99166666669998</c:v>
                </c:pt>
                <c:pt idx="304">
                  <c:v>-130.58750000000009</c:v>
                </c:pt>
                <c:pt idx="305">
                  <c:v>-436.61666666660005</c:v>
                </c:pt>
                <c:pt idx="306">
                  <c:v>562.56666666669992</c:v>
                </c:pt>
                <c:pt idx="307">
                  <c:v>1456.3416666666999</c:v>
                </c:pt>
                <c:pt idx="308">
                  <c:v>115.3125</c:v>
                </c:pt>
                <c:pt idx="309">
                  <c:v>-456.92916666669998</c:v>
                </c:pt>
                <c:pt idx="310">
                  <c:v>-450.77499999999986</c:v>
                </c:pt>
                <c:pt idx="311">
                  <c:v>-136.19583333330002</c:v>
                </c:pt>
                <c:pt idx="312">
                  <c:v>-236.07500000000005</c:v>
                </c:pt>
                <c:pt idx="313">
                  <c:v>-1222.1083333332999</c:v>
                </c:pt>
                <c:pt idx="314">
                  <c:v>-834.80416666660005</c:v>
                </c:pt>
                <c:pt idx="315">
                  <c:v>-742.42916666659994</c:v>
                </c:pt>
                <c:pt idx="316">
                  <c:v>-555.43568840579997</c:v>
                </c:pt>
                <c:pt idx="317">
                  <c:v>-53.108333333299925</c:v>
                </c:pt>
                <c:pt idx="318">
                  <c:v>-32.25</c:v>
                </c:pt>
                <c:pt idx="319">
                  <c:v>-1017.65</c:v>
                </c:pt>
                <c:pt idx="320">
                  <c:v>-1250.4431818182002</c:v>
                </c:pt>
                <c:pt idx="321">
                  <c:v>775.82083333330013</c:v>
                </c:pt>
                <c:pt idx="322">
                  <c:v>773.77083333330006</c:v>
                </c:pt>
                <c:pt idx="323">
                  <c:v>1234.0166666667001</c:v>
                </c:pt>
                <c:pt idx="324">
                  <c:v>587.04583333329992</c:v>
                </c:pt>
                <c:pt idx="325">
                  <c:v>697.61249999999995</c:v>
                </c:pt>
                <c:pt idx="326">
                  <c:v>-907.99583333329997</c:v>
                </c:pt>
                <c:pt idx="327">
                  <c:v>-950.11249999999995</c:v>
                </c:pt>
                <c:pt idx="328">
                  <c:v>666.6875</c:v>
                </c:pt>
                <c:pt idx="329">
                  <c:v>-247.07083333330002</c:v>
                </c:pt>
                <c:pt idx="330">
                  <c:v>-190.00833333340006</c:v>
                </c:pt>
                <c:pt idx="331">
                  <c:v>413.91249999999991</c:v>
                </c:pt>
                <c:pt idx="332">
                  <c:v>0</c:v>
                </c:pt>
                <c:pt idx="333">
                  <c:v>0</c:v>
                </c:pt>
                <c:pt idx="334">
                  <c:v>522.98</c:v>
                </c:pt>
                <c:pt idx="335">
                  <c:v>742.82583333340006</c:v>
                </c:pt>
                <c:pt idx="336">
                  <c:v>1099.9100000000001</c:v>
                </c:pt>
                <c:pt idx="337">
                  <c:v>403.5357142858</c:v>
                </c:pt>
                <c:pt idx="338">
                  <c:v>171.01666666670002</c:v>
                </c:pt>
                <c:pt idx="339">
                  <c:v>151.66249999999997</c:v>
                </c:pt>
                <c:pt idx="340">
                  <c:v>312.31590909090005</c:v>
                </c:pt>
                <c:pt idx="341">
                  <c:v>-540.61557971019988</c:v>
                </c:pt>
                <c:pt idx="342">
                  <c:v>-598.84444444439998</c:v>
                </c:pt>
                <c:pt idx="343">
                  <c:v>-577.26249999999993</c:v>
                </c:pt>
                <c:pt idx="344">
                  <c:v>-327.90666666670006</c:v>
                </c:pt>
                <c:pt idx="345">
                  <c:v>-261.63514492759998</c:v>
                </c:pt>
                <c:pt idx="346">
                  <c:v>442.06607142859991</c:v>
                </c:pt>
                <c:pt idx="347">
                  <c:v>275.00833333330002</c:v>
                </c:pt>
                <c:pt idx="348">
                  <c:v>-55.125</c:v>
                </c:pt>
                <c:pt idx="349">
                  <c:v>-631.48333333339997</c:v>
                </c:pt>
                <c:pt idx="350">
                  <c:v>-309.22083333329999</c:v>
                </c:pt>
                <c:pt idx="351">
                  <c:v>-96.139772727300056</c:v>
                </c:pt>
                <c:pt idx="352">
                  <c:v>-330.21500000000003</c:v>
                </c:pt>
                <c:pt idx="353">
                  <c:v>-509.25333333330002</c:v>
                </c:pt>
                <c:pt idx="354">
                  <c:v>-323.35833333330004</c:v>
                </c:pt>
                <c:pt idx="355">
                  <c:v>-684.24166666659994</c:v>
                </c:pt>
                <c:pt idx="356">
                  <c:v>-831.42083333339997</c:v>
                </c:pt>
                <c:pt idx="357">
                  <c:v>-629.49289215680005</c:v>
                </c:pt>
                <c:pt idx="358">
                  <c:v>-919.46780303029982</c:v>
                </c:pt>
                <c:pt idx="359">
                  <c:v>-820.50905797099995</c:v>
                </c:pt>
                <c:pt idx="360">
                  <c:v>-941.15833333329988</c:v>
                </c:pt>
                <c:pt idx="361">
                  <c:v>-811.53250000000014</c:v>
                </c:pt>
                <c:pt idx="362">
                  <c:v>-1117.4528985507</c:v>
                </c:pt>
                <c:pt idx="363">
                  <c:v>-1290.8837121212</c:v>
                </c:pt>
                <c:pt idx="364">
                  <c:v>-1509.8541666666999</c:v>
                </c:pt>
                <c:pt idx="365">
                  <c:v>-2111.1484649122003</c:v>
                </c:pt>
                <c:pt idx="366">
                  <c:v>-1060.9708333333001</c:v>
                </c:pt>
                <c:pt idx="367">
                  <c:v>-454.53333333329999</c:v>
                </c:pt>
                <c:pt idx="368">
                  <c:v>-1074.1291666665998</c:v>
                </c:pt>
                <c:pt idx="369">
                  <c:v>-1239.0458333332999</c:v>
                </c:pt>
                <c:pt idx="370">
                  <c:v>-1544.2371376811</c:v>
                </c:pt>
                <c:pt idx="371">
                  <c:v>-1423.4619565216999</c:v>
                </c:pt>
                <c:pt idx="372">
                  <c:v>-2147.8583333332999</c:v>
                </c:pt>
                <c:pt idx="373">
                  <c:v>-1514.2791666666999</c:v>
                </c:pt>
                <c:pt idx="374">
                  <c:v>-157.38630952380004</c:v>
                </c:pt>
                <c:pt idx="375">
                  <c:v>-1106.2325757576</c:v>
                </c:pt>
                <c:pt idx="376">
                  <c:v>-1507.9083333332999</c:v>
                </c:pt>
                <c:pt idx="377">
                  <c:v>-2021.0666666665998</c:v>
                </c:pt>
                <c:pt idx="378">
                  <c:v>-1812.5583333333002</c:v>
                </c:pt>
                <c:pt idx="379">
                  <c:v>-2290.7208333333001</c:v>
                </c:pt>
                <c:pt idx="380">
                  <c:v>-1728.5666666666998</c:v>
                </c:pt>
                <c:pt idx="381">
                  <c:v>-1479.2208333332997</c:v>
                </c:pt>
                <c:pt idx="382">
                  <c:v>-1444.0125</c:v>
                </c:pt>
                <c:pt idx="383">
                  <c:v>-830.92626811589992</c:v>
                </c:pt>
                <c:pt idx="384">
                  <c:v>-907.53749999999991</c:v>
                </c:pt>
                <c:pt idx="385">
                  <c:v>-1511.6999999999998</c:v>
                </c:pt>
                <c:pt idx="386">
                  <c:v>-1958.6749999999997</c:v>
                </c:pt>
                <c:pt idx="387">
                  <c:v>-1629.5500000000002</c:v>
                </c:pt>
                <c:pt idx="388">
                  <c:v>-1736.7125000000001</c:v>
                </c:pt>
                <c:pt idx="389">
                  <c:v>-2425.7125000000001</c:v>
                </c:pt>
                <c:pt idx="390">
                  <c:v>-2289.5416666666997</c:v>
                </c:pt>
                <c:pt idx="391">
                  <c:v>-2348.4291666667</c:v>
                </c:pt>
                <c:pt idx="392">
                  <c:v>-2702.3242424242003</c:v>
                </c:pt>
                <c:pt idx="393">
                  <c:v>-2557.4434523809</c:v>
                </c:pt>
                <c:pt idx="394">
                  <c:v>-1958.1458333332998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2872.6666666667002</c:v>
                </c:pt>
                <c:pt idx="1">
                  <c:v>2734.375</c:v>
                </c:pt>
                <c:pt idx="2">
                  <c:v>1910.5</c:v>
                </c:pt>
                <c:pt idx="3">
                  <c:v>1146.0833333333001</c:v>
                </c:pt>
                <c:pt idx="4">
                  <c:v>1034.375</c:v>
                </c:pt>
                <c:pt idx="5">
                  <c:v>2151.875</c:v>
                </c:pt>
                <c:pt idx="6">
                  <c:v>2581.875</c:v>
                </c:pt>
                <c:pt idx="7">
                  <c:v>2602.5</c:v>
                </c:pt>
                <c:pt idx="8">
                  <c:v>3046.9583333332998</c:v>
                </c:pt>
                <c:pt idx="9">
                  <c:v>2791.3333333332998</c:v>
                </c:pt>
                <c:pt idx="10">
                  <c:v>2265</c:v>
                </c:pt>
                <c:pt idx="11">
                  <c:v>2173.125</c:v>
                </c:pt>
                <c:pt idx="12">
                  <c:v>2240.4166666667002</c:v>
                </c:pt>
                <c:pt idx="13">
                  <c:v>2452.5</c:v>
                </c:pt>
                <c:pt idx="14">
                  <c:v>2492.75</c:v>
                </c:pt>
                <c:pt idx="15">
                  <c:v>2980.125</c:v>
                </c:pt>
                <c:pt idx="16">
                  <c:v>2280.9166666667002</c:v>
                </c:pt>
                <c:pt idx="17">
                  <c:v>2485.6666666667002</c:v>
                </c:pt>
                <c:pt idx="18">
                  <c:v>3060.5416666667002</c:v>
                </c:pt>
                <c:pt idx="19">
                  <c:v>2605.1666666667002</c:v>
                </c:pt>
                <c:pt idx="20">
                  <c:v>2230.7083333332998</c:v>
                </c:pt>
                <c:pt idx="21">
                  <c:v>1770.8333333333001</c:v>
                </c:pt>
                <c:pt idx="22">
                  <c:v>2525.4166666667002</c:v>
                </c:pt>
                <c:pt idx="23">
                  <c:v>1927.5</c:v>
                </c:pt>
                <c:pt idx="24">
                  <c:v>1974.7916666666999</c:v>
                </c:pt>
                <c:pt idx="25">
                  <c:v>1925.8333333333001</c:v>
                </c:pt>
                <c:pt idx="26">
                  <c:v>2542.5</c:v>
                </c:pt>
                <c:pt idx="27">
                  <c:v>2666.25</c:v>
                </c:pt>
                <c:pt idx="28">
                  <c:v>2415.875</c:v>
                </c:pt>
                <c:pt idx="29">
                  <c:v>2818.7083333332998</c:v>
                </c:pt>
                <c:pt idx="30">
                  <c:v>2363.25</c:v>
                </c:pt>
                <c:pt idx="31">
                  <c:v>2785.7083333332998</c:v>
                </c:pt>
                <c:pt idx="32">
                  <c:v>2188.125</c:v>
                </c:pt>
                <c:pt idx="33">
                  <c:v>2805.2083333332998</c:v>
                </c:pt>
                <c:pt idx="34">
                  <c:v>2291.875</c:v>
                </c:pt>
                <c:pt idx="35">
                  <c:v>3225.25</c:v>
                </c:pt>
                <c:pt idx="36">
                  <c:v>2678.75</c:v>
                </c:pt>
                <c:pt idx="37">
                  <c:v>2671.875</c:v>
                </c:pt>
                <c:pt idx="38">
                  <c:v>2328.75</c:v>
                </c:pt>
                <c:pt idx="39">
                  <c:v>2091.6666666667002</c:v>
                </c:pt>
                <c:pt idx="40">
                  <c:v>2593.125</c:v>
                </c:pt>
                <c:pt idx="41">
                  <c:v>2529.375</c:v>
                </c:pt>
                <c:pt idx="42">
                  <c:v>2798.7083333332998</c:v>
                </c:pt>
                <c:pt idx="43">
                  <c:v>2971.875</c:v>
                </c:pt>
                <c:pt idx="44">
                  <c:v>2503.75</c:v>
                </c:pt>
                <c:pt idx="45">
                  <c:v>2487.75</c:v>
                </c:pt>
                <c:pt idx="46">
                  <c:v>2059.1666666667002</c:v>
                </c:pt>
                <c:pt idx="47">
                  <c:v>2343.4583333332998</c:v>
                </c:pt>
                <c:pt idx="48">
                  <c:v>2795.625</c:v>
                </c:pt>
                <c:pt idx="49">
                  <c:v>3243.1666666667002</c:v>
                </c:pt>
                <c:pt idx="50">
                  <c:v>3033.75</c:v>
                </c:pt>
                <c:pt idx="51">
                  <c:v>1961.25</c:v>
                </c:pt>
                <c:pt idx="52">
                  <c:v>1620.4166666666999</c:v>
                </c:pt>
                <c:pt idx="53">
                  <c:v>2600.625</c:v>
                </c:pt>
                <c:pt idx="54">
                  <c:v>3036.6666666667002</c:v>
                </c:pt>
                <c:pt idx="55">
                  <c:v>3119.8333333332998</c:v>
                </c:pt>
                <c:pt idx="56">
                  <c:v>3353.9166666667002</c:v>
                </c:pt>
                <c:pt idx="57">
                  <c:v>3298.3333333332998</c:v>
                </c:pt>
                <c:pt idx="58">
                  <c:v>2417.75</c:v>
                </c:pt>
                <c:pt idx="59">
                  <c:v>2825.625</c:v>
                </c:pt>
                <c:pt idx="60">
                  <c:v>2546.25</c:v>
                </c:pt>
                <c:pt idx="61">
                  <c:v>2643.75</c:v>
                </c:pt>
                <c:pt idx="62">
                  <c:v>2664.1666666667002</c:v>
                </c:pt>
                <c:pt idx="63">
                  <c:v>3091.875</c:v>
                </c:pt>
                <c:pt idx="64">
                  <c:v>2552.1666666667002</c:v>
                </c:pt>
                <c:pt idx="65">
                  <c:v>2602.2916666667002</c:v>
                </c:pt>
                <c:pt idx="66">
                  <c:v>2495.625</c:v>
                </c:pt>
                <c:pt idx="67">
                  <c:v>2688.75</c:v>
                </c:pt>
                <c:pt idx="68">
                  <c:v>3225</c:v>
                </c:pt>
                <c:pt idx="69">
                  <c:v>3015</c:v>
                </c:pt>
                <c:pt idx="70">
                  <c:v>2994.375</c:v>
                </c:pt>
                <c:pt idx="71">
                  <c:v>2786.25</c:v>
                </c:pt>
                <c:pt idx="72">
                  <c:v>2246.4583333332998</c:v>
                </c:pt>
                <c:pt idx="73">
                  <c:v>2996.25</c:v>
                </c:pt>
                <c:pt idx="74">
                  <c:v>2718.75</c:v>
                </c:pt>
                <c:pt idx="75">
                  <c:v>2533.125</c:v>
                </c:pt>
                <c:pt idx="76">
                  <c:v>2604.375</c:v>
                </c:pt>
                <c:pt idx="77">
                  <c:v>2551.875</c:v>
                </c:pt>
                <c:pt idx="78">
                  <c:v>2632.5</c:v>
                </c:pt>
                <c:pt idx="79">
                  <c:v>2272.5</c:v>
                </c:pt>
                <c:pt idx="80">
                  <c:v>3110.625</c:v>
                </c:pt>
                <c:pt idx="81">
                  <c:v>3154.5416666667002</c:v>
                </c:pt>
                <c:pt idx="82">
                  <c:v>2734.1666666667002</c:v>
                </c:pt>
                <c:pt idx="83">
                  <c:v>2926.25</c:v>
                </c:pt>
                <c:pt idx="84">
                  <c:v>3166.875</c:v>
                </c:pt>
                <c:pt idx="85">
                  <c:v>3407.625</c:v>
                </c:pt>
                <c:pt idx="86">
                  <c:v>2690.8333333332998</c:v>
                </c:pt>
                <c:pt idx="87">
                  <c:v>2593.7083333332998</c:v>
                </c:pt>
                <c:pt idx="88">
                  <c:v>2507.2916666667002</c:v>
                </c:pt>
                <c:pt idx="89">
                  <c:v>2878.3333333332998</c:v>
                </c:pt>
                <c:pt idx="90">
                  <c:v>2790</c:v>
                </c:pt>
                <c:pt idx="91">
                  <c:v>2523.3333333332998</c:v>
                </c:pt>
                <c:pt idx="92">
                  <c:v>2557</c:v>
                </c:pt>
                <c:pt idx="93">
                  <c:v>2199.375</c:v>
                </c:pt>
                <c:pt idx="94">
                  <c:v>2827.5</c:v>
                </c:pt>
                <c:pt idx="95">
                  <c:v>2776.875</c:v>
                </c:pt>
                <c:pt idx="96">
                  <c:v>2553.75</c:v>
                </c:pt>
                <c:pt idx="97">
                  <c:v>2683.125</c:v>
                </c:pt>
                <c:pt idx="98">
                  <c:v>1996.0416666666999</c:v>
                </c:pt>
                <c:pt idx="99">
                  <c:v>2823.9583333332998</c:v>
                </c:pt>
                <c:pt idx="100">
                  <c:v>2626.6666666667002</c:v>
                </c:pt>
                <c:pt idx="101">
                  <c:v>2718.75</c:v>
                </c:pt>
                <c:pt idx="102">
                  <c:v>2615.625</c:v>
                </c:pt>
                <c:pt idx="103">
                  <c:v>2880.4166666667002</c:v>
                </c:pt>
                <c:pt idx="104">
                  <c:v>3006.3333333332998</c:v>
                </c:pt>
                <c:pt idx="105">
                  <c:v>2643.625</c:v>
                </c:pt>
                <c:pt idx="106">
                  <c:v>2477.8333333332998</c:v>
                </c:pt>
                <c:pt idx="107">
                  <c:v>2582.9166666667002</c:v>
                </c:pt>
                <c:pt idx="108">
                  <c:v>2778.75</c:v>
                </c:pt>
                <c:pt idx="109">
                  <c:v>2360.625</c:v>
                </c:pt>
                <c:pt idx="110">
                  <c:v>1915.0416666666999</c:v>
                </c:pt>
                <c:pt idx="111">
                  <c:v>1835.0833333333001</c:v>
                </c:pt>
                <c:pt idx="112">
                  <c:v>2133.875</c:v>
                </c:pt>
                <c:pt idx="113">
                  <c:v>2247.375</c:v>
                </c:pt>
                <c:pt idx="114">
                  <c:v>1779.375</c:v>
                </c:pt>
                <c:pt idx="115">
                  <c:v>2049.7916666667002</c:v>
                </c:pt>
                <c:pt idx="116">
                  <c:v>3005.625</c:v>
                </c:pt>
                <c:pt idx="117">
                  <c:v>3076.875</c:v>
                </c:pt>
                <c:pt idx="118">
                  <c:v>2286.25</c:v>
                </c:pt>
                <c:pt idx="119">
                  <c:v>2490.5416666667002</c:v>
                </c:pt>
                <c:pt idx="120">
                  <c:v>2336.6666666667002</c:v>
                </c:pt>
                <c:pt idx="121">
                  <c:v>1440.25</c:v>
                </c:pt>
                <c:pt idx="122">
                  <c:v>1936.4583333333001</c:v>
                </c:pt>
                <c:pt idx="123">
                  <c:v>1760.2083333333001</c:v>
                </c:pt>
                <c:pt idx="124">
                  <c:v>2109.7916666667002</c:v>
                </c:pt>
                <c:pt idx="125">
                  <c:v>1154.1666666666999</c:v>
                </c:pt>
                <c:pt idx="126">
                  <c:v>2672.625</c:v>
                </c:pt>
                <c:pt idx="127">
                  <c:v>3034.375</c:v>
                </c:pt>
                <c:pt idx="128">
                  <c:v>3343.125</c:v>
                </c:pt>
                <c:pt idx="129">
                  <c:v>2775.1666666667002</c:v>
                </c:pt>
                <c:pt idx="130">
                  <c:v>2783.4583333332998</c:v>
                </c:pt>
                <c:pt idx="131">
                  <c:v>2294.0833333332998</c:v>
                </c:pt>
                <c:pt idx="132">
                  <c:v>2974.375</c:v>
                </c:pt>
                <c:pt idx="133">
                  <c:v>2890.8333333332998</c:v>
                </c:pt>
                <c:pt idx="134">
                  <c:v>2581.0416666667002</c:v>
                </c:pt>
                <c:pt idx="135">
                  <c:v>2128.75</c:v>
                </c:pt>
                <c:pt idx="136">
                  <c:v>2328.75</c:v>
                </c:pt>
                <c:pt idx="137">
                  <c:v>2588.5416666667002</c:v>
                </c:pt>
                <c:pt idx="138">
                  <c:v>2486.4583333332998</c:v>
                </c:pt>
                <c:pt idx="139">
                  <c:v>2226.4583333332998</c:v>
                </c:pt>
                <c:pt idx="140">
                  <c:v>1946.0416666666999</c:v>
                </c:pt>
                <c:pt idx="141">
                  <c:v>2492.5</c:v>
                </c:pt>
                <c:pt idx="142">
                  <c:v>1655</c:v>
                </c:pt>
                <c:pt idx="143">
                  <c:v>2650.5</c:v>
                </c:pt>
                <c:pt idx="144">
                  <c:v>1394.5833333333001</c:v>
                </c:pt>
                <c:pt idx="145">
                  <c:v>2144.375</c:v>
                </c:pt>
                <c:pt idx="146">
                  <c:v>2679.1666666667002</c:v>
                </c:pt>
                <c:pt idx="147">
                  <c:v>2392.5833333332998</c:v>
                </c:pt>
                <c:pt idx="148">
                  <c:v>2940</c:v>
                </c:pt>
                <c:pt idx="149">
                  <c:v>2601.4583333332998</c:v>
                </c:pt>
                <c:pt idx="150">
                  <c:v>3171.5833333332998</c:v>
                </c:pt>
                <c:pt idx="151">
                  <c:v>2487.75</c:v>
                </c:pt>
                <c:pt idx="152">
                  <c:v>2278.25</c:v>
                </c:pt>
                <c:pt idx="153">
                  <c:v>3061.9166666667002</c:v>
                </c:pt>
                <c:pt idx="154">
                  <c:v>2203.1666666667002</c:v>
                </c:pt>
                <c:pt idx="155">
                  <c:v>2596.75</c:v>
                </c:pt>
                <c:pt idx="156">
                  <c:v>2409.1666666667002</c:v>
                </c:pt>
                <c:pt idx="157">
                  <c:v>2252.5</c:v>
                </c:pt>
                <c:pt idx="158">
                  <c:v>1789.5</c:v>
                </c:pt>
                <c:pt idx="159">
                  <c:v>1852.2916666666999</c:v>
                </c:pt>
                <c:pt idx="160">
                  <c:v>2292.6666666667002</c:v>
                </c:pt>
                <c:pt idx="161">
                  <c:v>2235.0416666667002</c:v>
                </c:pt>
                <c:pt idx="162">
                  <c:v>2778.2916666667002</c:v>
                </c:pt>
                <c:pt idx="163">
                  <c:v>2402.9166666667002</c:v>
                </c:pt>
                <c:pt idx="164">
                  <c:v>2475.2083333332998</c:v>
                </c:pt>
                <c:pt idx="165">
                  <c:v>3503.5416666667002</c:v>
                </c:pt>
                <c:pt idx="166">
                  <c:v>3471.0416666667002</c:v>
                </c:pt>
                <c:pt idx="167">
                  <c:v>2554.7916666667002</c:v>
                </c:pt>
                <c:pt idx="168">
                  <c:v>2585.625</c:v>
                </c:pt>
                <c:pt idx="169">
                  <c:v>2295.8333333332998</c:v>
                </c:pt>
                <c:pt idx="170">
                  <c:v>1831.875</c:v>
                </c:pt>
                <c:pt idx="171">
                  <c:v>3074.7916666667002</c:v>
                </c:pt>
                <c:pt idx="172">
                  <c:v>2218.3333333332998</c:v>
                </c:pt>
                <c:pt idx="173">
                  <c:v>2848.375</c:v>
                </c:pt>
                <c:pt idx="174">
                  <c:v>1989.375</c:v>
                </c:pt>
                <c:pt idx="175">
                  <c:v>3483.75</c:v>
                </c:pt>
                <c:pt idx="176">
                  <c:v>3495</c:v>
                </c:pt>
                <c:pt idx="177">
                  <c:v>2308.75</c:v>
                </c:pt>
                <c:pt idx="178">
                  <c:v>2428.5416666667002</c:v>
                </c:pt>
                <c:pt idx="179">
                  <c:v>2137.5</c:v>
                </c:pt>
                <c:pt idx="180">
                  <c:v>2879.5416666667002</c:v>
                </c:pt>
                <c:pt idx="181">
                  <c:v>2672.5</c:v>
                </c:pt>
                <c:pt idx="182">
                  <c:v>3015.2083333332998</c:v>
                </c:pt>
                <c:pt idx="183">
                  <c:v>2817.0833333332998</c:v>
                </c:pt>
                <c:pt idx="184">
                  <c:v>2928.75</c:v>
                </c:pt>
                <c:pt idx="185">
                  <c:v>2505.625</c:v>
                </c:pt>
                <c:pt idx="186">
                  <c:v>1946.875</c:v>
                </c:pt>
                <c:pt idx="187">
                  <c:v>3094.5833333332998</c:v>
                </c:pt>
                <c:pt idx="188">
                  <c:v>2895</c:v>
                </c:pt>
                <c:pt idx="189">
                  <c:v>3592.5</c:v>
                </c:pt>
                <c:pt idx="190">
                  <c:v>3341.25</c:v>
                </c:pt>
                <c:pt idx="191">
                  <c:v>3517.5</c:v>
                </c:pt>
                <c:pt idx="192">
                  <c:v>1943.75</c:v>
                </c:pt>
                <c:pt idx="193">
                  <c:v>2104.5833333332998</c:v>
                </c:pt>
                <c:pt idx="194">
                  <c:v>2531.2916666667002</c:v>
                </c:pt>
                <c:pt idx="195">
                  <c:v>2266.1666666667002</c:v>
                </c:pt>
                <c:pt idx="196">
                  <c:v>2638.125</c:v>
                </c:pt>
                <c:pt idx="197">
                  <c:v>2651.25</c:v>
                </c:pt>
                <c:pt idx="198">
                  <c:v>2675.0833333332998</c:v>
                </c:pt>
                <c:pt idx="199">
                  <c:v>3616.875</c:v>
                </c:pt>
                <c:pt idx="200">
                  <c:v>3878</c:v>
                </c:pt>
                <c:pt idx="201">
                  <c:v>3451.875</c:v>
                </c:pt>
                <c:pt idx="202">
                  <c:v>2658.75</c:v>
                </c:pt>
                <c:pt idx="203">
                  <c:v>2678.5416666667002</c:v>
                </c:pt>
                <c:pt idx="204">
                  <c:v>3308.4166666667002</c:v>
                </c:pt>
                <c:pt idx="205">
                  <c:v>3548.25</c:v>
                </c:pt>
                <c:pt idx="206">
                  <c:v>3219.375</c:v>
                </c:pt>
                <c:pt idx="207">
                  <c:v>2748.75</c:v>
                </c:pt>
                <c:pt idx="208">
                  <c:v>2171.4583333332998</c:v>
                </c:pt>
                <c:pt idx="209">
                  <c:v>2372.5</c:v>
                </c:pt>
                <c:pt idx="210">
                  <c:v>2889.5</c:v>
                </c:pt>
                <c:pt idx="211">
                  <c:v>2829.1666666667002</c:v>
                </c:pt>
                <c:pt idx="212">
                  <c:v>2148.75</c:v>
                </c:pt>
                <c:pt idx="213">
                  <c:v>1916.875</c:v>
                </c:pt>
                <c:pt idx="214">
                  <c:v>3060</c:v>
                </c:pt>
                <c:pt idx="215">
                  <c:v>3056.25</c:v>
                </c:pt>
                <c:pt idx="216">
                  <c:v>3046.875</c:v>
                </c:pt>
                <c:pt idx="217">
                  <c:v>3319.7916666667002</c:v>
                </c:pt>
                <c:pt idx="218">
                  <c:v>3463.4166666667002</c:v>
                </c:pt>
                <c:pt idx="219">
                  <c:v>3316.875</c:v>
                </c:pt>
                <c:pt idx="220">
                  <c:v>2887.5</c:v>
                </c:pt>
                <c:pt idx="221">
                  <c:v>3434.7916666667002</c:v>
                </c:pt>
                <c:pt idx="222">
                  <c:v>2356.875</c:v>
                </c:pt>
                <c:pt idx="223">
                  <c:v>2434.7916666667002</c:v>
                </c:pt>
                <c:pt idx="224">
                  <c:v>2170.4583333332998</c:v>
                </c:pt>
                <c:pt idx="225">
                  <c:v>3249.375</c:v>
                </c:pt>
                <c:pt idx="226">
                  <c:v>2561.875</c:v>
                </c:pt>
                <c:pt idx="227">
                  <c:v>2455.625</c:v>
                </c:pt>
                <c:pt idx="228">
                  <c:v>1877</c:v>
                </c:pt>
                <c:pt idx="229">
                  <c:v>2852.5</c:v>
                </c:pt>
                <c:pt idx="230">
                  <c:v>2847.0833333332998</c:v>
                </c:pt>
                <c:pt idx="231">
                  <c:v>2811.4166666667002</c:v>
                </c:pt>
                <c:pt idx="232">
                  <c:v>3178.125</c:v>
                </c:pt>
                <c:pt idx="233">
                  <c:v>2856.5</c:v>
                </c:pt>
                <c:pt idx="234">
                  <c:v>2233.3333333332998</c:v>
                </c:pt>
                <c:pt idx="235">
                  <c:v>2928.75</c:v>
                </c:pt>
                <c:pt idx="236">
                  <c:v>2372.5</c:v>
                </c:pt>
                <c:pt idx="237">
                  <c:v>3298.125</c:v>
                </c:pt>
                <c:pt idx="238">
                  <c:v>3625.2083333332998</c:v>
                </c:pt>
                <c:pt idx="239">
                  <c:v>3635.625</c:v>
                </c:pt>
                <c:pt idx="240">
                  <c:v>3491.25</c:v>
                </c:pt>
                <c:pt idx="241">
                  <c:v>3220.4166666667002</c:v>
                </c:pt>
                <c:pt idx="242">
                  <c:v>3605</c:v>
                </c:pt>
                <c:pt idx="243">
                  <c:v>3110.8333333332998</c:v>
                </c:pt>
                <c:pt idx="244">
                  <c:v>2286.6666666667002</c:v>
                </c:pt>
                <c:pt idx="245">
                  <c:v>2719.5833333332998</c:v>
                </c:pt>
                <c:pt idx="246">
                  <c:v>3714.7916666667002</c:v>
                </c:pt>
                <c:pt idx="247">
                  <c:v>3007.9166666667002</c:v>
                </c:pt>
                <c:pt idx="248">
                  <c:v>2310.4166666667002</c:v>
                </c:pt>
                <c:pt idx="249">
                  <c:v>2081.6666666667002</c:v>
                </c:pt>
                <c:pt idx="250">
                  <c:v>1773.5416666666999</c:v>
                </c:pt>
                <c:pt idx="251">
                  <c:v>2627.2916666667002</c:v>
                </c:pt>
                <c:pt idx="252">
                  <c:v>2275.2083333332998</c:v>
                </c:pt>
                <c:pt idx="253">
                  <c:v>1967.5</c:v>
                </c:pt>
                <c:pt idx="254">
                  <c:v>2271.25</c:v>
                </c:pt>
                <c:pt idx="255">
                  <c:v>2670</c:v>
                </c:pt>
                <c:pt idx="256">
                  <c:v>2415.2083333332998</c:v>
                </c:pt>
                <c:pt idx="257">
                  <c:v>2267.2916666667002</c:v>
                </c:pt>
                <c:pt idx="258">
                  <c:v>2298.75</c:v>
                </c:pt>
                <c:pt idx="259">
                  <c:v>2820.8333333332998</c:v>
                </c:pt>
                <c:pt idx="260">
                  <c:v>1977.9166666666999</c:v>
                </c:pt>
                <c:pt idx="261">
                  <c:v>2357.0833333332998</c:v>
                </c:pt>
                <c:pt idx="262">
                  <c:v>2949.7916666667002</c:v>
                </c:pt>
                <c:pt idx="263">
                  <c:v>2109.7916666667002</c:v>
                </c:pt>
                <c:pt idx="264">
                  <c:v>2594.9583333332998</c:v>
                </c:pt>
                <c:pt idx="265">
                  <c:v>2546.6666666667002</c:v>
                </c:pt>
                <c:pt idx="266">
                  <c:v>2587.2916666667002</c:v>
                </c:pt>
                <c:pt idx="267">
                  <c:v>2105.8333333332998</c:v>
                </c:pt>
                <c:pt idx="268">
                  <c:v>3117.0833333332998</c:v>
                </c:pt>
                <c:pt idx="269">
                  <c:v>2837.0833333332998</c:v>
                </c:pt>
                <c:pt idx="270">
                  <c:v>2221.875</c:v>
                </c:pt>
                <c:pt idx="271">
                  <c:v>2522.0833333332998</c:v>
                </c:pt>
                <c:pt idx="272">
                  <c:v>2962.5</c:v>
                </c:pt>
                <c:pt idx="273">
                  <c:v>3787.5</c:v>
                </c:pt>
                <c:pt idx="274">
                  <c:v>3394.7916666667002</c:v>
                </c:pt>
                <c:pt idx="275">
                  <c:v>2801.875</c:v>
                </c:pt>
                <c:pt idx="276">
                  <c:v>2191.25</c:v>
                </c:pt>
                <c:pt idx="277">
                  <c:v>3281.25</c:v>
                </c:pt>
                <c:pt idx="278">
                  <c:v>2300.4166666667002</c:v>
                </c:pt>
                <c:pt idx="279">
                  <c:v>4149.375</c:v>
                </c:pt>
                <c:pt idx="280">
                  <c:v>3879.375</c:v>
                </c:pt>
                <c:pt idx="281">
                  <c:v>2995.8333333332998</c:v>
                </c:pt>
                <c:pt idx="282">
                  <c:v>2850.2083333332998</c:v>
                </c:pt>
                <c:pt idx="283">
                  <c:v>1597.2916666666999</c:v>
                </c:pt>
                <c:pt idx="284">
                  <c:v>2015.2083333333001</c:v>
                </c:pt>
                <c:pt idx="285">
                  <c:v>2181.6666666667002</c:v>
                </c:pt>
                <c:pt idx="286">
                  <c:v>2446.875</c:v>
                </c:pt>
                <c:pt idx="287">
                  <c:v>1895.8333333333001</c:v>
                </c:pt>
                <c:pt idx="288">
                  <c:v>2771.6666666667002</c:v>
                </c:pt>
                <c:pt idx="289">
                  <c:v>2103.125</c:v>
                </c:pt>
                <c:pt idx="290">
                  <c:v>2383.3333333332998</c:v>
                </c:pt>
                <c:pt idx="291">
                  <c:v>3192.7083333332998</c:v>
                </c:pt>
                <c:pt idx="292">
                  <c:v>3256.25</c:v>
                </c:pt>
                <c:pt idx="293">
                  <c:v>3493.5416666667002</c:v>
                </c:pt>
                <c:pt idx="294">
                  <c:v>3269.375</c:v>
                </c:pt>
                <c:pt idx="295">
                  <c:v>3310.8333333332998</c:v>
                </c:pt>
                <c:pt idx="296">
                  <c:v>2365.4166666667002</c:v>
                </c:pt>
                <c:pt idx="297">
                  <c:v>1795.4166666666999</c:v>
                </c:pt>
                <c:pt idx="298">
                  <c:v>1960.625</c:v>
                </c:pt>
                <c:pt idx="299">
                  <c:v>2003.9583333333001</c:v>
                </c:pt>
                <c:pt idx="300">
                  <c:v>2336.8333333332998</c:v>
                </c:pt>
                <c:pt idx="301">
                  <c:v>3181.875</c:v>
                </c:pt>
                <c:pt idx="302">
                  <c:v>3418.0434782609</c:v>
                </c:pt>
                <c:pt idx="303">
                  <c:v>2650.625</c:v>
                </c:pt>
                <c:pt idx="304">
                  <c:v>2575</c:v>
                </c:pt>
                <c:pt idx="305">
                  <c:v>2419.375</c:v>
                </c:pt>
                <c:pt idx="306">
                  <c:v>3030.4166666667002</c:v>
                </c:pt>
                <c:pt idx="307">
                  <c:v>3307.5</c:v>
                </c:pt>
                <c:pt idx="308">
                  <c:v>2750</c:v>
                </c:pt>
                <c:pt idx="309">
                  <c:v>2488.75</c:v>
                </c:pt>
                <c:pt idx="310">
                  <c:v>2141.25</c:v>
                </c:pt>
                <c:pt idx="311">
                  <c:v>2955.625</c:v>
                </c:pt>
                <c:pt idx="312">
                  <c:v>2846.8333333332998</c:v>
                </c:pt>
                <c:pt idx="313">
                  <c:v>2505.7916666667002</c:v>
                </c:pt>
                <c:pt idx="314">
                  <c:v>2802.125</c:v>
                </c:pt>
                <c:pt idx="315">
                  <c:v>2553.4583333332998</c:v>
                </c:pt>
                <c:pt idx="316">
                  <c:v>3276.2083333332998</c:v>
                </c:pt>
                <c:pt idx="317">
                  <c:v>3128</c:v>
                </c:pt>
                <c:pt idx="318">
                  <c:v>2746.875</c:v>
                </c:pt>
                <c:pt idx="319">
                  <c:v>2475.625</c:v>
                </c:pt>
                <c:pt idx="320">
                  <c:v>2918.3333333332998</c:v>
                </c:pt>
                <c:pt idx="321">
                  <c:v>3368.5</c:v>
                </c:pt>
                <c:pt idx="322">
                  <c:v>4044.375</c:v>
                </c:pt>
                <c:pt idx="323">
                  <c:v>3247.5</c:v>
                </c:pt>
                <c:pt idx="324">
                  <c:v>2606.2083333332998</c:v>
                </c:pt>
                <c:pt idx="325">
                  <c:v>2792.2916666667002</c:v>
                </c:pt>
                <c:pt idx="326">
                  <c:v>2321.4583333332998</c:v>
                </c:pt>
                <c:pt idx="327">
                  <c:v>2297.0833333332998</c:v>
                </c:pt>
                <c:pt idx="328">
                  <c:v>3049.4166666667002</c:v>
                </c:pt>
                <c:pt idx="329">
                  <c:v>2962.5</c:v>
                </c:pt>
                <c:pt idx="330">
                  <c:v>2947.625</c:v>
                </c:pt>
                <c:pt idx="331">
                  <c:v>2139.375</c:v>
                </c:pt>
                <c:pt idx="332">
                  <c:v>0</c:v>
                </c:pt>
                <c:pt idx="333">
                  <c:v>0</c:v>
                </c:pt>
                <c:pt idx="334">
                  <c:v>2050</c:v>
                </c:pt>
                <c:pt idx="335">
                  <c:v>2200</c:v>
                </c:pt>
                <c:pt idx="336">
                  <c:v>2200</c:v>
                </c:pt>
                <c:pt idx="337">
                  <c:v>2200</c:v>
                </c:pt>
                <c:pt idx="338">
                  <c:v>2200</c:v>
                </c:pt>
                <c:pt idx="339">
                  <c:v>2083.3333333332998</c:v>
                </c:pt>
                <c:pt idx="340">
                  <c:v>1866.6666666666999</c:v>
                </c:pt>
                <c:pt idx="341">
                  <c:v>2112.5</c:v>
                </c:pt>
                <c:pt idx="342">
                  <c:v>2158.3333333332998</c:v>
                </c:pt>
                <c:pt idx="343">
                  <c:v>2200</c:v>
                </c:pt>
                <c:pt idx="344">
                  <c:v>3106.0416666667002</c:v>
                </c:pt>
                <c:pt idx="345">
                  <c:v>2431.6666666667002</c:v>
                </c:pt>
                <c:pt idx="346">
                  <c:v>2383.75</c:v>
                </c:pt>
                <c:pt idx="347">
                  <c:v>2727.2916666667002</c:v>
                </c:pt>
                <c:pt idx="348">
                  <c:v>3171.3333333332998</c:v>
                </c:pt>
                <c:pt idx="349">
                  <c:v>2156.25</c:v>
                </c:pt>
                <c:pt idx="350">
                  <c:v>2051.4583333332998</c:v>
                </c:pt>
                <c:pt idx="351">
                  <c:v>2200</c:v>
                </c:pt>
                <c:pt idx="352">
                  <c:v>2182.2916666667002</c:v>
                </c:pt>
                <c:pt idx="353">
                  <c:v>2182.2916666667002</c:v>
                </c:pt>
                <c:pt idx="354">
                  <c:v>2163.5416666667002</c:v>
                </c:pt>
                <c:pt idx="355">
                  <c:v>2733.75</c:v>
                </c:pt>
                <c:pt idx="356">
                  <c:v>3363.4166666667002</c:v>
                </c:pt>
                <c:pt idx="357">
                  <c:v>2806.875</c:v>
                </c:pt>
                <c:pt idx="358">
                  <c:v>2735.625</c:v>
                </c:pt>
                <c:pt idx="359">
                  <c:v>2338.9583333332998</c:v>
                </c:pt>
                <c:pt idx="360">
                  <c:v>2465.4166666667002</c:v>
                </c:pt>
                <c:pt idx="361">
                  <c:v>2376.25</c:v>
                </c:pt>
                <c:pt idx="362">
                  <c:v>2017.7083333333001</c:v>
                </c:pt>
                <c:pt idx="363">
                  <c:v>2230.8333333332998</c:v>
                </c:pt>
                <c:pt idx="364">
                  <c:v>2773.125</c:v>
                </c:pt>
                <c:pt idx="365">
                  <c:v>2995.1666666667002</c:v>
                </c:pt>
                <c:pt idx="366">
                  <c:v>2927.9583333332998</c:v>
                </c:pt>
                <c:pt idx="367">
                  <c:v>2658.75</c:v>
                </c:pt>
                <c:pt idx="368">
                  <c:v>2234.7916666667002</c:v>
                </c:pt>
                <c:pt idx="369">
                  <c:v>2327.9166666667002</c:v>
                </c:pt>
                <c:pt idx="370">
                  <c:v>2766.6666666667002</c:v>
                </c:pt>
                <c:pt idx="371">
                  <c:v>2523.75</c:v>
                </c:pt>
                <c:pt idx="372">
                  <c:v>3018.75</c:v>
                </c:pt>
                <c:pt idx="373">
                  <c:v>1848.125</c:v>
                </c:pt>
                <c:pt idx="374">
                  <c:v>2338.75</c:v>
                </c:pt>
                <c:pt idx="375">
                  <c:v>2492.5</c:v>
                </c:pt>
                <c:pt idx="376">
                  <c:v>2122.7083333332998</c:v>
                </c:pt>
                <c:pt idx="377">
                  <c:v>2122.5</c:v>
                </c:pt>
                <c:pt idx="378">
                  <c:v>3251.25</c:v>
                </c:pt>
                <c:pt idx="379">
                  <c:v>3285</c:v>
                </c:pt>
                <c:pt idx="380">
                  <c:v>1859.5833333333001</c:v>
                </c:pt>
                <c:pt idx="381">
                  <c:v>1794.1666666666999</c:v>
                </c:pt>
                <c:pt idx="382">
                  <c:v>2037.9166666666999</c:v>
                </c:pt>
                <c:pt idx="383">
                  <c:v>2397.125</c:v>
                </c:pt>
                <c:pt idx="384">
                  <c:v>2151.25</c:v>
                </c:pt>
                <c:pt idx="385">
                  <c:v>2667.8333333332998</c:v>
                </c:pt>
                <c:pt idx="386">
                  <c:v>2790.625</c:v>
                </c:pt>
                <c:pt idx="387">
                  <c:v>2193.3333333332998</c:v>
                </c:pt>
                <c:pt idx="388">
                  <c:v>2880.625</c:v>
                </c:pt>
                <c:pt idx="389">
                  <c:v>2231.875</c:v>
                </c:pt>
                <c:pt idx="390">
                  <c:v>2662.5</c:v>
                </c:pt>
                <c:pt idx="391">
                  <c:v>1744.1666666666999</c:v>
                </c:pt>
                <c:pt idx="392">
                  <c:v>2709.375</c:v>
                </c:pt>
                <c:pt idx="393">
                  <c:v>2623.5416666667002</c:v>
                </c:pt>
                <c:pt idx="394">
                  <c:v>2111.6666666667002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-3220.6666666667002</c:v>
                </c:pt>
                <c:pt idx="1">
                  <c:v>-3473.3333333332998</c:v>
                </c:pt>
                <c:pt idx="2">
                  <c:v>-3433.8333333332998</c:v>
                </c:pt>
                <c:pt idx="3">
                  <c:v>-3541.8333333332998</c:v>
                </c:pt>
                <c:pt idx="4">
                  <c:v>-3916.2916666667002</c:v>
                </c:pt>
                <c:pt idx="5">
                  <c:v>-3894.375</c:v>
                </c:pt>
                <c:pt idx="6">
                  <c:v>-3920.3333333332998</c:v>
                </c:pt>
                <c:pt idx="7">
                  <c:v>-3518.5416666667002</c:v>
                </c:pt>
                <c:pt idx="8">
                  <c:v>-3617.7083333332998</c:v>
                </c:pt>
                <c:pt idx="9">
                  <c:v>-2772.25</c:v>
                </c:pt>
                <c:pt idx="10">
                  <c:v>-2988.75</c:v>
                </c:pt>
                <c:pt idx="11">
                  <c:v>-2951.25</c:v>
                </c:pt>
                <c:pt idx="12">
                  <c:v>-3295.5416666667002</c:v>
                </c:pt>
                <c:pt idx="13">
                  <c:v>-3724.125</c:v>
                </c:pt>
                <c:pt idx="14">
                  <c:v>-3323.9166666667002</c:v>
                </c:pt>
                <c:pt idx="15">
                  <c:v>-3206.5</c:v>
                </c:pt>
                <c:pt idx="16">
                  <c:v>-3570.5833333332998</c:v>
                </c:pt>
                <c:pt idx="17">
                  <c:v>-4001.25</c:v>
                </c:pt>
                <c:pt idx="18">
                  <c:v>-3964.1666666667002</c:v>
                </c:pt>
                <c:pt idx="19">
                  <c:v>-3750.625</c:v>
                </c:pt>
                <c:pt idx="20">
                  <c:v>-3861.25</c:v>
                </c:pt>
                <c:pt idx="21">
                  <c:v>-3597.9166666667002</c:v>
                </c:pt>
                <c:pt idx="22">
                  <c:v>-3471.4583333332998</c:v>
                </c:pt>
                <c:pt idx="23">
                  <c:v>-3516.4583333332998</c:v>
                </c:pt>
                <c:pt idx="24">
                  <c:v>-3737.75</c:v>
                </c:pt>
                <c:pt idx="25">
                  <c:v>-4051.7916666667002</c:v>
                </c:pt>
                <c:pt idx="26">
                  <c:v>-3975.2083333332998</c:v>
                </c:pt>
                <c:pt idx="27">
                  <c:v>-4008.75</c:v>
                </c:pt>
                <c:pt idx="28">
                  <c:v>-3810.4166666667002</c:v>
                </c:pt>
                <c:pt idx="29">
                  <c:v>-3706.4583333332998</c:v>
                </c:pt>
                <c:pt idx="30">
                  <c:v>-3856.875</c:v>
                </c:pt>
                <c:pt idx="31">
                  <c:v>-3810.9583333332998</c:v>
                </c:pt>
                <c:pt idx="32">
                  <c:v>-4016.25</c:v>
                </c:pt>
                <c:pt idx="33">
                  <c:v>-3619.5833333332998</c:v>
                </c:pt>
                <c:pt idx="34">
                  <c:v>-4318.125</c:v>
                </c:pt>
                <c:pt idx="35">
                  <c:v>-3264.5833333332998</c:v>
                </c:pt>
                <c:pt idx="36">
                  <c:v>-3597.5</c:v>
                </c:pt>
                <c:pt idx="37">
                  <c:v>-3948.5416666667002</c:v>
                </c:pt>
                <c:pt idx="38">
                  <c:v>-4052.5</c:v>
                </c:pt>
                <c:pt idx="39">
                  <c:v>-4290</c:v>
                </c:pt>
                <c:pt idx="40">
                  <c:v>-4126.25</c:v>
                </c:pt>
                <c:pt idx="41">
                  <c:v>-3776.875</c:v>
                </c:pt>
                <c:pt idx="42">
                  <c:v>-3614.7916666667002</c:v>
                </c:pt>
                <c:pt idx="43">
                  <c:v>-3702.7083333332998</c:v>
                </c:pt>
                <c:pt idx="44">
                  <c:v>-3747.5</c:v>
                </c:pt>
                <c:pt idx="45">
                  <c:v>-4011.6666666667002</c:v>
                </c:pt>
                <c:pt idx="46">
                  <c:v>-4125</c:v>
                </c:pt>
                <c:pt idx="47">
                  <c:v>-3843.125</c:v>
                </c:pt>
                <c:pt idx="48">
                  <c:v>-3735.4166666667002</c:v>
                </c:pt>
                <c:pt idx="49">
                  <c:v>-3050.4166666667002</c:v>
                </c:pt>
                <c:pt idx="50">
                  <c:v>-3748.75</c:v>
                </c:pt>
                <c:pt idx="51">
                  <c:v>-3797.0833333332998</c:v>
                </c:pt>
                <c:pt idx="52">
                  <c:v>-3991.875</c:v>
                </c:pt>
                <c:pt idx="53">
                  <c:v>-3866.6666666667002</c:v>
                </c:pt>
                <c:pt idx="54">
                  <c:v>-3789.5833333332998</c:v>
                </c:pt>
                <c:pt idx="55">
                  <c:v>-3702.2916666667002</c:v>
                </c:pt>
                <c:pt idx="56">
                  <c:v>-3358.3333333332998</c:v>
                </c:pt>
                <c:pt idx="57">
                  <c:v>-3375.0416666667002</c:v>
                </c:pt>
                <c:pt idx="58">
                  <c:v>-4239.375</c:v>
                </c:pt>
                <c:pt idx="59">
                  <c:v>-4039.7916666667002</c:v>
                </c:pt>
                <c:pt idx="60">
                  <c:v>-4001.875</c:v>
                </c:pt>
                <c:pt idx="61">
                  <c:v>-4004.7916666667002</c:v>
                </c:pt>
                <c:pt idx="62">
                  <c:v>-3539.5833333332998</c:v>
                </c:pt>
                <c:pt idx="63">
                  <c:v>-3552.9166666667002</c:v>
                </c:pt>
                <c:pt idx="64">
                  <c:v>-3538.75</c:v>
                </c:pt>
                <c:pt idx="65">
                  <c:v>-3457.9166666667002</c:v>
                </c:pt>
                <c:pt idx="66">
                  <c:v>-3595</c:v>
                </c:pt>
                <c:pt idx="67">
                  <c:v>-3574.5833333332998</c:v>
                </c:pt>
                <c:pt idx="68">
                  <c:v>-3576.25</c:v>
                </c:pt>
                <c:pt idx="69">
                  <c:v>-3763.75</c:v>
                </c:pt>
                <c:pt idx="70">
                  <c:v>-3878.9583333332998</c:v>
                </c:pt>
                <c:pt idx="71">
                  <c:v>-3717.0833333332998</c:v>
                </c:pt>
                <c:pt idx="72">
                  <c:v>-3810</c:v>
                </c:pt>
                <c:pt idx="73">
                  <c:v>-3226.7916666667002</c:v>
                </c:pt>
                <c:pt idx="74">
                  <c:v>-3367.5</c:v>
                </c:pt>
                <c:pt idx="75">
                  <c:v>-3611.9166666667002</c:v>
                </c:pt>
                <c:pt idx="76">
                  <c:v>-3925.6666666667002</c:v>
                </c:pt>
                <c:pt idx="77">
                  <c:v>-3345.9583333332998</c:v>
                </c:pt>
                <c:pt idx="78">
                  <c:v>-3479.5833333332998</c:v>
                </c:pt>
                <c:pt idx="79">
                  <c:v>-3827.5</c:v>
                </c:pt>
                <c:pt idx="80">
                  <c:v>-3367.5</c:v>
                </c:pt>
                <c:pt idx="81">
                  <c:v>-3714.375</c:v>
                </c:pt>
                <c:pt idx="82">
                  <c:v>-3664.1666666667002</c:v>
                </c:pt>
                <c:pt idx="83">
                  <c:v>-3733.8333333332998</c:v>
                </c:pt>
                <c:pt idx="84">
                  <c:v>-3517.2916666667002</c:v>
                </c:pt>
                <c:pt idx="85">
                  <c:v>-3157.7083333332998</c:v>
                </c:pt>
                <c:pt idx="86">
                  <c:v>-3909.5833333332998</c:v>
                </c:pt>
                <c:pt idx="87">
                  <c:v>-3891.25</c:v>
                </c:pt>
                <c:pt idx="88">
                  <c:v>-3935.4166666667002</c:v>
                </c:pt>
                <c:pt idx="89">
                  <c:v>-3423.75</c:v>
                </c:pt>
                <c:pt idx="90">
                  <c:v>-3830.2083333332998</c:v>
                </c:pt>
                <c:pt idx="91">
                  <c:v>-3963.3333333332998</c:v>
                </c:pt>
                <c:pt idx="92">
                  <c:v>-3585.4166666667002</c:v>
                </c:pt>
                <c:pt idx="93">
                  <c:v>-3712.2916666667002</c:v>
                </c:pt>
                <c:pt idx="94">
                  <c:v>-3385.8333333332998</c:v>
                </c:pt>
                <c:pt idx="95">
                  <c:v>-3507.0833333332998</c:v>
                </c:pt>
                <c:pt idx="96">
                  <c:v>-3796.4583333332998</c:v>
                </c:pt>
                <c:pt idx="97">
                  <c:v>-3485.4166666667002</c:v>
                </c:pt>
                <c:pt idx="98">
                  <c:v>-3604.5833333332998</c:v>
                </c:pt>
                <c:pt idx="99">
                  <c:v>-3399.1666666667002</c:v>
                </c:pt>
                <c:pt idx="100">
                  <c:v>-4021.875</c:v>
                </c:pt>
                <c:pt idx="101">
                  <c:v>-3909.375</c:v>
                </c:pt>
                <c:pt idx="102">
                  <c:v>-3577.9166666667002</c:v>
                </c:pt>
                <c:pt idx="103">
                  <c:v>-3418.75</c:v>
                </c:pt>
                <c:pt idx="104">
                  <c:v>-3659.7916666667002</c:v>
                </c:pt>
                <c:pt idx="105">
                  <c:v>-3130</c:v>
                </c:pt>
                <c:pt idx="106">
                  <c:v>-3931.875</c:v>
                </c:pt>
                <c:pt idx="107">
                  <c:v>-3889.7916666667002</c:v>
                </c:pt>
                <c:pt idx="108">
                  <c:v>-3402.5</c:v>
                </c:pt>
                <c:pt idx="109">
                  <c:v>-4130.625</c:v>
                </c:pt>
                <c:pt idx="110">
                  <c:v>-4218.75</c:v>
                </c:pt>
                <c:pt idx="111">
                  <c:v>-3880.4166666667002</c:v>
                </c:pt>
                <c:pt idx="112">
                  <c:v>-3893</c:v>
                </c:pt>
                <c:pt idx="113">
                  <c:v>-3688.3333333332998</c:v>
                </c:pt>
                <c:pt idx="114">
                  <c:v>-3924.375</c:v>
                </c:pt>
                <c:pt idx="115">
                  <c:v>-3403.125</c:v>
                </c:pt>
                <c:pt idx="116">
                  <c:v>-2798.5416666667002</c:v>
                </c:pt>
                <c:pt idx="117">
                  <c:v>-2946.2916666667002</c:v>
                </c:pt>
                <c:pt idx="118">
                  <c:v>-3338.9166666667002</c:v>
                </c:pt>
                <c:pt idx="119">
                  <c:v>-3723.75</c:v>
                </c:pt>
                <c:pt idx="120">
                  <c:v>-3448.125</c:v>
                </c:pt>
                <c:pt idx="121">
                  <c:v>-4038.75</c:v>
                </c:pt>
                <c:pt idx="122">
                  <c:v>-3705.8333333332998</c:v>
                </c:pt>
                <c:pt idx="123">
                  <c:v>-3559.9583333332998</c:v>
                </c:pt>
                <c:pt idx="124">
                  <c:v>-4005</c:v>
                </c:pt>
                <c:pt idx="125">
                  <c:v>-4125</c:v>
                </c:pt>
                <c:pt idx="126">
                  <c:v>-3274.5833333332998</c:v>
                </c:pt>
                <c:pt idx="127">
                  <c:v>-2801.0833333332998</c:v>
                </c:pt>
                <c:pt idx="128">
                  <c:v>-3160.5</c:v>
                </c:pt>
                <c:pt idx="129">
                  <c:v>-2750.5833333332998</c:v>
                </c:pt>
                <c:pt idx="130">
                  <c:v>-2141.875</c:v>
                </c:pt>
                <c:pt idx="131">
                  <c:v>-3794.7916666667002</c:v>
                </c:pt>
                <c:pt idx="132">
                  <c:v>-2700.2083333332998</c:v>
                </c:pt>
                <c:pt idx="133">
                  <c:v>-3198.1666666667002</c:v>
                </c:pt>
                <c:pt idx="134">
                  <c:v>-2827.0833333332998</c:v>
                </c:pt>
                <c:pt idx="135">
                  <c:v>-3894.375</c:v>
                </c:pt>
                <c:pt idx="136">
                  <c:v>-3440.625</c:v>
                </c:pt>
                <c:pt idx="137">
                  <c:v>-3123.5416666667002</c:v>
                </c:pt>
                <c:pt idx="138">
                  <c:v>-3297.0833333332998</c:v>
                </c:pt>
                <c:pt idx="139">
                  <c:v>-3688.125</c:v>
                </c:pt>
                <c:pt idx="140">
                  <c:v>-2932.9166666667002</c:v>
                </c:pt>
                <c:pt idx="141">
                  <c:v>-2844.125</c:v>
                </c:pt>
                <c:pt idx="142">
                  <c:v>-3787.375</c:v>
                </c:pt>
                <c:pt idx="143">
                  <c:v>-3276.5416666667002</c:v>
                </c:pt>
                <c:pt idx="144">
                  <c:v>-3466.4583333332998</c:v>
                </c:pt>
                <c:pt idx="145">
                  <c:v>-3002.2916666667002</c:v>
                </c:pt>
                <c:pt idx="146">
                  <c:v>-3272.6666666667002</c:v>
                </c:pt>
                <c:pt idx="147">
                  <c:v>-3299.5833333332998</c:v>
                </c:pt>
                <c:pt idx="148">
                  <c:v>-2723.44</c:v>
                </c:pt>
                <c:pt idx="149">
                  <c:v>-2399.8333333332998</c:v>
                </c:pt>
                <c:pt idx="150">
                  <c:v>-2451.4166666667002</c:v>
                </c:pt>
                <c:pt idx="151">
                  <c:v>-2898.7083333332998</c:v>
                </c:pt>
                <c:pt idx="152">
                  <c:v>-3222.9166666667002</c:v>
                </c:pt>
                <c:pt idx="153">
                  <c:v>-3619.5833333332998</c:v>
                </c:pt>
                <c:pt idx="154">
                  <c:v>-3579.2083333332998</c:v>
                </c:pt>
                <c:pt idx="155">
                  <c:v>-3727.7083333332998</c:v>
                </c:pt>
                <c:pt idx="156">
                  <c:v>-4111.875</c:v>
                </c:pt>
                <c:pt idx="157">
                  <c:v>-4149.375</c:v>
                </c:pt>
                <c:pt idx="158">
                  <c:v>-4147.5</c:v>
                </c:pt>
                <c:pt idx="159">
                  <c:v>-3960.625</c:v>
                </c:pt>
                <c:pt idx="160">
                  <c:v>-4085.625</c:v>
                </c:pt>
                <c:pt idx="161">
                  <c:v>-4121.25</c:v>
                </c:pt>
                <c:pt idx="162">
                  <c:v>-3492.9166666667002</c:v>
                </c:pt>
                <c:pt idx="163">
                  <c:v>-2936.4583333332998</c:v>
                </c:pt>
                <c:pt idx="164">
                  <c:v>-2623.375</c:v>
                </c:pt>
                <c:pt idx="165">
                  <c:v>-2135</c:v>
                </c:pt>
                <c:pt idx="166">
                  <c:v>-3626.25</c:v>
                </c:pt>
                <c:pt idx="167">
                  <c:v>-4065</c:v>
                </c:pt>
                <c:pt idx="168">
                  <c:v>-4051.875</c:v>
                </c:pt>
                <c:pt idx="169">
                  <c:v>-4128.75</c:v>
                </c:pt>
                <c:pt idx="170">
                  <c:v>-4323.75</c:v>
                </c:pt>
                <c:pt idx="171">
                  <c:v>-3956.25</c:v>
                </c:pt>
                <c:pt idx="172">
                  <c:v>-3440.625</c:v>
                </c:pt>
                <c:pt idx="173">
                  <c:v>-2768.7083333332998</c:v>
                </c:pt>
                <c:pt idx="174">
                  <c:v>-3571.25</c:v>
                </c:pt>
                <c:pt idx="175">
                  <c:v>-2504.5833333332998</c:v>
                </c:pt>
                <c:pt idx="176">
                  <c:v>-1529.7083333333001</c:v>
                </c:pt>
                <c:pt idx="177">
                  <c:v>-2969.1666666667002</c:v>
                </c:pt>
                <c:pt idx="178">
                  <c:v>-3570</c:v>
                </c:pt>
                <c:pt idx="179">
                  <c:v>-3181.5833333332998</c:v>
                </c:pt>
                <c:pt idx="180">
                  <c:v>-3156.6666666667002</c:v>
                </c:pt>
                <c:pt idx="181">
                  <c:v>-3404.5833333332998</c:v>
                </c:pt>
                <c:pt idx="182">
                  <c:v>-3026.25</c:v>
                </c:pt>
                <c:pt idx="183">
                  <c:v>-3521.875</c:v>
                </c:pt>
                <c:pt idx="184">
                  <c:v>-4177.5</c:v>
                </c:pt>
                <c:pt idx="185">
                  <c:v>-4153.125</c:v>
                </c:pt>
                <c:pt idx="186">
                  <c:v>-3757.5</c:v>
                </c:pt>
                <c:pt idx="187">
                  <c:v>-3669.375</c:v>
                </c:pt>
                <c:pt idx="188">
                  <c:v>-3444.375</c:v>
                </c:pt>
                <c:pt idx="189">
                  <c:v>-2719.5833333332998</c:v>
                </c:pt>
                <c:pt idx="190">
                  <c:v>-2161.4583333332998</c:v>
                </c:pt>
                <c:pt idx="191">
                  <c:v>-2686.25</c:v>
                </c:pt>
                <c:pt idx="192">
                  <c:v>-3686.6666666667002</c:v>
                </c:pt>
                <c:pt idx="193">
                  <c:v>-2357.2916666667002</c:v>
                </c:pt>
                <c:pt idx="194">
                  <c:v>-1892.9166666666999</c:v>
                </c:pt>
                <c:pt idx="195">
                  <c:v>-2411.25</c:v>
                </c:pt>
                <c:pt idx="196">
                  <c:v>-4173.75</c:v>
                </c:pt>
                <c:pt idx="197">
                  <c:v>-4194.375</c:v>
                </c:pt>
                <c:pt idx="198">
                  <c:v>-4284.375</c:v>
                </c:pt>
                <c:pt idx="199">
                  <c:v>-3688.125</c:v>
                </c:pt>
                <c:pt idx="200">
                  <c:v>-3873.75</c:v>
                </c:pt>
                <c:pt idx="201">
                  <c:v>-3546.75</c:v>
                </c:pt>
                <c:pt idx="202">
                  <c:v>-4171.25</c:v>
                </c:pt>
                <c:pt idx="203">
                  <c:v>-3928.25</c:v>
                </c:pt>
                <c:pt idx="204">
                  <c:v>-3755.1666666667002</c:v>
                </c:pt>
                <c:pt idx="205">
                  <c:v>-3384.1666666667002</c:v>
                </c:pt>
                <c:pt idx="206">
                  <c:v>-2220.2083333332998</c:v>
                </c:pt>
                <c:pt idx="207">
                  <c:v>-2500.4166666667002</c:v>
                </c:pt>
                <c:pt idx="208">
                  <c:v>-4411.875</c:v>
                </c:pt>
                <c:pt idx="209">
                  <c:v>-4142.6666666666997</c:v>
                </c:pt>
                <c:pt idx="210">
                  <c:v>-4046.6666666667002</c:v>
                </c:pt>
                <c:pt idx="211">
                  <c:v>-3856.875</c:v>
                </c:pt>
                <c:pt idx="212">
                  <c:v>-4411.875</c:v>
                </c:pt>
                <c:pt idx="213">
                  <c:v>-4323.75</c:v>
                </c:pt>
                <c:pt idx="214">
                  <c:v>-3361.7083333332998</c:v>
                </c:pt>
                <c:pt idx="215">
                  <c:v>-3630.75</c:v>
                </c:pt>
                <c:pt idx="216">
                  <c:v>-3726.75</c:v>
                </c:pt>
                <c:pt idx="217">
                  <c:v>-2807.5416666667002</c:v>
                </c:pt>
                <c:pt idx="218">
                  <c:v>-1693.75</c:v>
                </c:pt>
                <c:pt idx="219">
                  <c:v>-3085.7083333332998</c:v>
                </c:pt>
                <c:pt idx="220">
                  <c:v>-2910.625</c:v>
                </c:pt>
                <c:pt idx="221">
                  <c:v>-2531.0416666667002</c:v>
                </c:pt>
                <c:pt idx="222">
                  <c:v>-3401.6666666667002</c:v>
                </c:pt>
                <c:pt idx="223">
                  <c:v>-3590.625</c:v>
                </c:pt>
                <c:pt idx="224">
                  <c:v>-3907.5</c:v>
                </c:pt>
                <c:pt idx="225">
                  <c:v>-3944.375</c:v>
                </c:pt>
                <c:pt idx="226">
                  <c:v>-3840</c:v>
                </c:pt>
                <c:pt idx="227">
                  <c:v>-3238.0416666667002</c:v>
                </c:pt>
                <c:pt idx="228">
                  <c:v>-4425</c:v>
                </c:pt>
                <c:pt idx="229">
                  <c:v>-3585</c:v>
                </c:pt>
                <c:pt idx="230">
                  <c:v>-2620.8333333332998</c:v>
                </c:pt>
                <c:pt idx="231">
                  <c:v>-3193.75</c:v>
                </c:pt>
                <c:pt idx="232">
                  <c:v>-2536.4583333332998</c:v>
                </c:pt>
                <c:pt idx="233">
                  <c:v>-3332</c:v>
                </c:pt>
                <c:pt idx="234">
                  <c:v>-4225</c:v>
                </c:pt>
                <c:pt idx="235">
                  <c:v>-3714.375</c:v>
                </c:pt>
                <c:pt idx="236">
                  <c:v>-3843.75</c:v>
                </c:pt>
                <c:pt idx="237">
                  <c:v>-2883.75</c:v>
                </c:pt>
                <c:pt idx="238">
                  <c:v>-2761.875</c:v>
                </c:pt>
                <c:pt idx="239">
                  <c:v>-2840.625</c:v>
                </c:pt>
                <c:pt idx="240">
                  <c:v>-2829.375</c:v>
                </c:pt>
                <c:pt idx="241">
                  <c:v>-2865</c:v>
                </c:pt>
                <c:pt idx="242">
                  <c:v>-3030</c:v>
                </c:pt>
                <c:pt idx="243">
                  <c:v>-2908.75</c:v>
                </c:pt>
                <c:pt idx="244">
                  <c:v>-4831.875</c:v>
                </c:pt>
                <c:pt idx="245">
                  <c:v>-4335</c:v>
                </c:pt>
                <c:pt idx="246">
                  <c:v>-3896.25</c:v>
                </c:pt>
                <c:pt idx="247">
                  <c:v>-3640.7083333332998</c:v>
                </c:pt>
                <c:pt idx="248">
                  <c:v>-3846.125</c:v>
                </c:pt>
                <c:pt idx="249">
                  <c:v>-3853.125</c:v>
                </c:pt>
                <c:pt idx="250">
                  <c:v>-3802.4166666667002</c:v>
                </c:pt>
                <c:pt idx="251">
                  <c:v>-4027.5</c:v>
                </c:pt>
                <c:pt idx="252">
                  <c:v>-4187.7083333333003</c:v>
                </c:pt>
                <c:pt idx="253">
                  <c:v>-4218.75</c:v>
                </c:pt>
                <c:pt idx="254">
                  <c:v>-4382.5</c:v>
                </c:pt>
                <c:pt idx="255">
                  <c:v>-4635</c:v>
                </c:pt>
                <c:pt idx="256">
                  <c:v>-4695</c:v>
                </c:pt>
                <c:pt idx="257">
                  <c:v>-4526.25</c:v>
                </c:pt>
                <c:pt idx="258">
                  <c:v>-4376.25</c:v>
                </c:pt>
                <c:pt idx="259">
                  <c:v>-4402.5</c:v>
                </c:pt>
                <c:pt idx="260">
                  <c:v>-4582.5</c:v>
                </c:pt>
                <c:pt idx="261">
                  <c:v>-4323.75</c:v>
                </c:pt>
                <c:pt idx="262">
                  <c:v>-4340.625</c:v>
                </c:pt>
                <c:pt idx="263">
                  <c:v>-4243.125</c:v>
                </c:pt>
                <c:pt idx="264">
                  <c:v>-3584.7916666667002</c:v>
                </c:pt>
                <c:pt idx="265">
                  <c:v>-2936.25</c:v>
                </c:pt>
                <c:pt idx="266">
                  <c:v>-4156.875</c:v>
                </c:pt>
                <c:pt idx="267">
                  <c:v>-3486.6666666667002</c:v>
                </c:pt>
                <c:pt idx="268">
                  <c:v>-3706.875</c:v>
                </c:pt>
                <c:pt idx="269">
                  <c:v>-4194.375</c:v>
                </c:pt>
                <c:pt idx="270">
                  <c:v>-3973.125</c:v>
                </c:pt>
                <c:pt idx="271">
                  <c:v>-4095</c:v>
                </c:pt>
                <c:pt idx="272">
                  <c:v>-4327.5</c:v>
                </c:pt>
                <c:pt idx="273">
                  <c:v>-2497.7083333332998</c:v>
                </c:pt>
                <c:pt idx="274">
                  <c:v>-3048.9583333332998</c:v>
                </c:pt>
                <c:pt idx="275">
                  <c:v>-3201.875</c:v>
                </c:pt>
                <c:pt idx="276">
                  <c:v>-3290</c:v>
                </c:pt>
                <c:pt idx="277">
                  <c:v>-3997.1666666667002</c:v>
                </c:pt>
                <c:pt idx="278">
                  <c:v>-3939.375</c:v>
                </c:pt>
                <c:pt idx="279">
                  <c:v>-2561.9166666667002</c:v>
                </c:pt>
                <c:pt idx="280">
                  <c:v>-2394.7916666667002</c:v>
                </c:pt>
                <c:pt idx="281">
                  <c:v>-3002.5</c:v>
                </c:pt>
                <c:pt idx="282">
                  <c:v>-4265.625</c:v>
                </c:pt>
                <c:pt idx="283">
                  <c:v>-4740</c:v>
                </c:pt>
                <c:pt idx="284">
                  <c:v>-4813.125</c:v>
                </c:pt>
                <c:pt idx="285">
                  <c:v>-4783.125</c:v>
                </c:pt>
                <c:pt idx="286">
                  <c:v>-3792.9166666667002</c:v>
                </c:pt>
                <c:pt idx="287">
                  <c:v>-3458.3333333332998</c:v>
                </c:pt>
                <c:pt idx="288">
                  <c:v>-3304.7916666667002</c:v>
                </c:pt>
                <c:pt idx="289">
                  <c:v>-4220.625</c:v>
                </c:pt>
                <c:pt idx="290">
                  <c:v>-4006.875</c:v>
                </c:pt>
                <c:pt idx="291">
                  <c:v>-3005.4166666667002</c:v>
                </c:pt>
                <c:pt idx="292">
                  <c:v>-3473.3333333332998</c:v>
                </c:pt>
                <c:pt idx="293">
                  <c:v>-2599.375</c:v>
                </c:pt>
                <c:pt idx="294">
                  <c:v>-2725.4166666667002</c:v>
                </c:pt>
                <c:pt idx="295">
                  <c:v>-3309.375</c:v>
                </c:pt>
                <c:pt idx="296">
                  <c:v>-3436.0416666667002</c:v>
                </c:pt>
                <c:pt idx="297">
                  <c:v>-3651.25</c:v>
                </c:pt>
                <c:pt idx="298">
                  <c:v>-3237.5</c:v>
                </c:pt>
                <c:pt idx="299">
                  <c:v>-3502.5</c:v>
                </c:pt>
                <c:pt idx="300">
                  <c:v>-3418.9583333332998</c:v>
                </c:pt>
                <c:pt idx="301">
                  <c:v>-3324.375</c:v>
                </c:pt>
                <c:pt idx="302">
                  <c:v>-3568.6956521738998</c:v>
                </c:pt>
                <c:pt idx="303">
                  <c:v>-3544.5833333332998</c:v>
                </c:pt>
                <c:pt idx="304">
                  <c:v>-3755.625</c:v>
                </c:pt>
                <c:pt idx="305">
                  <c:v>-3581.25</c:v>
                </c:pt>
                <c:pt idx="306">
                  <c:v>-3205.8333333332998</c:v>
                </c:pt>
                <c:pt idx="307">
                  <c:v>-3403.5416666667002</c:v>
                </c:pt>
                <c:pt idx="308">
                  <c:v>-4001.875</c:v>
                </c:pt>
                <c:pt idx="309">
                  <c:v>-4091.25</c:v>
                </c:pt>
                <c:pt idx="310">
                  <c:v>-3842.2916666667002</c:v>
                </c:pt>
                <c:pt idx="311">
                  <c:v>-3745.625</c:v>
                </c:pt>
                <c:pt idx="312">
                  <c:v>-3851.4583333332998</c:v>
                </c:pt>
                <c:pt idx="313">
                  <c:v>-3990.4583333332998</c:v>
                </c:pt>
                <c:pt idx="314">
                  <c:v>-3655.5416666667002</c:v>
                </c:pt>
                <c:pt idx="315">
                  <c:v>-3872.2916666667002</c:v>
                </c:pt>
                <c:pt idx="316">
                  <c:v>-3763.125</c:v>
                </c:pt>
                <c:pt idx="317">
                  <c:v>-4368.7916666666997</c:v>
                </c:pt>
                <c:pt idx="318">
                  <c:v>-3174.5833333332998</c:v>
                </c:pt>
                <c:pt idx="319">
                  <c:v>-3546.4583333332998</c:v>
                </c:pt>
                <c:pt idx="320">
                  <c:v>-3939.5</c:v>
                </c:pt>
                <c:pt idx="321">
                  <c:v>-2158.9583333332998</c:v>
                </c:pt>
                <c:pt idx="322">
                  <c:v>-2373.3333333332998</c:v>
                </c:pt>
                <c:pt idx="323">
                  <c:v>-2875.625</c:v>
                </c:pt>
                <c:pt idx="324">
                  <c:v>-3748.75</c:v>
                </c:pt>
                <c:pt idx="325">
                  <c:v>-3849.375</c:v>
                </c:pt>
                <c:pt idx="326">
                  <c:v>-4139.375</c:v>
                </c:pt>
                <c:pt idx="327">
                  <c:v>-3991.875</c:v>
                </c:pt>
                <c:pt idx="328">
                  <c:v>-3441.6666666667002</c:v>
                </c:pt>
                <c:pt idx="329">
                  <c:v>-3280.8333333332998</c:v>
                </c:pt>
                <c:pt idx="330">
                  <c:v>-3275.4166666667002</c:v>
                </c:pt>
                <c:pt idx="331">
                  <c:v>-2578.75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-1000</c:v>
                </c:pt>
                <c:pt idx="342">
                  <c:v>-1000</c:v>
                </c:pt>
                <c:pt idx="343">
                  <c:v>-1000</c:v>
                </c:pt>
                <c:pt idx="344">
                  <c:v>-1000</c:v>
                </c:pt>
                <c:pt idx="345">
                  <c:v>-1700</c:v>
                </c:pt>
                <c:pt idx="346">
                  <c:v>-1700</c:v>
                </c:pt>
                <c:pt idx="347">
                  <c:v>-1664.5833333333001</c:v>
                </c:pt>
                <c:pt idx="348">
                  <c:v>-1700</c:v>
                </c:pt>
                <c:pt idx="349">
                  <c:v>-1700</c:v>
                </c:pt>
                <c:pt idx="350">
                  <c:v>-1700</c:v>
                </c:pt>
                <c:pt idx="351">
                  <c:v>-1700</c:v>
                </c:pt>
                <c:pt idx="352">
                  <c:v>-2424.375</c:v>
                </c:pt>
                <c:pt idx="353">
                  <c:v>-2870</c:v>
                </c:pt>
                <c:pt idx="354">
                  <c:v>-2263.75</c:v>
                </c:pt>
                <c:pt idx="355">
                  <c:v>-2520.625</c:v>
                </c:pt>
                <c:pt idx="356">
                  <c:v>-2584.5833333332998</c:v>
                </c:pt>
                <c:pt idx="357">
                  <c:v>-2814.7916666667002</c:v>
                </c:pt>
                <c:pt idx="358">
                  <c:v>-2923.5416666667002</c:v>
                </c:pt>
                <c:pt idx="359">
                  <c:v>-3234.1666666667002</c:v>
                </c:pt>
                <c:pt idx="360">
                  <c:v>-3331.6666666667002</c:v>
                </c:pt>
                <c:pt idx="361">
                  <c:v>-3416.0416666667002</c:v>
                </c:pt>
                <c:pt idx="362">
                  <c:v>-3466.6666666667002</c:v>
                </c:pt>
                <c:pt idx="363">
                  <c:v>-3449.7916666667002</c:v>
                </c:pt>
                <c:pt idx="364">
                  <c:v>-3515.4166666667002</c:v>
                </c:pt>
                <c:pt idx="365">
                  <c:v>-2873.75</c:v>
                </c:pt>
                <c:pt idx="366">
                  <c:v>-2886.875</c:v>
                </c:pt>
                <c:pt idx="367">
                  <c:v>-2907.7083333332998</c:v>
                </c:pt>
                <c:pt idx="368">
                  <c:v>-3429.5833333332998</c:v>
                </c:pt>
                <c:pt idx="369">
                  <c:v>-3363.9583333332998</c:v>
                </c:pt>
                <c:pt idx="370">
                  <c:v>-3354.5833333332998</c:v>
                </c:pt>
                <c:pt idx="371">
                  <c:v>-3495.2083333332998</c:v>
                </c:pt>
                <c:pt idx="372">
                  <c:v>-3470.8333333332998</c:v>
                </c:pt>
                <c:pt idx="373">
                  <c:v>-3487.7083333332998</c:v>
                </c:pt>
                <c:pt idx="374">
                  <c:v>-3615.2083333332998</c:v>
                </c:pt>
                <c:pt idx="375">
                  <c:v>-3000.8333333332998</c:v>
                </c:pt>
                <c:pt idx="376">
                  <c:v>-3330.2083333332998</c:v>
                </c:pt>
                <c:pt idx="377">
                  <c:v>-3620.8333333332998</c:v>
                </c:pt>
                <c:pt idx="378">
                  <c:v>-3347.0833333332998</c:v>
                </c:pt>
                <c:pt idx="379">
                  <c:v>-3330.2083333332998</c:v>
                </c:pt>
                <c:pt idx="380">
                  <c:v>-3540.2083333332998</c:v>
                </c:pt>
                <c:pt idx="381">
                  <c:v>-3626.4583333332998</c:v>
                </c:pt>
                <c:pt idx="382">
                  <c:v>-2931.875</c:v>
                </c:pt>
                <c:pt idx="383">
                  <c:v>-3120</c:v>
                </c:pt>
                <c:pt idx="384">
                  <c:v>-3585.4166666667002</c:v>
                </c:pt>
                <c:pt idx="385">
                  <c:v>-3742.0833333332998</c:v>
                </c:pt>
                <c:pt idx="386">
                  <c:v>-3873.125</c:v>
                </c:pt>
                <c:pt idx="387">
                  <c:v>-3951</c:v>
                </c:pt>
                <c:pt idx="388">
                  <c:v>-4198.9583333333003</c:v>
                </c:pt>
                <c:pt idx="389">
                  <c:v>-4736.25</c:v>
                </c:pt>
                <c:pt idx="390">
                  <c:v>-4378.125</c:v>
                </c:pt>
                <c:pt idx="391">
                  <c:v>-3899.5833333332998</c:v>
                </c:pt>
                <c:pt idx="392">
                  <c:v>-4582.7083333333003</c:v>
                </c:pt>
                <c:pt idx="393">
                  <c:v>-4438.5416666666997</c:v>
                </c:pt>
                <c:pt idx="394">
                  <c:v>-3905.5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5443219316234988"/>
                  <c:y val="-0.15074025279913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0.40728831725616282"/>
                  <c:y val="1.2970168612191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18.888888888899999</c:v>
                </c:pt>
                <c:pt idx="1">
                  <c:v>0</c:v>
                </c:pt>
                <c:pt idx="2">
                  <c:v>81.111111111100001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713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-121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-1.870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868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-1.003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-402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-1.333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28515625" style="66" customWidth="1"/>
    <col min="2" max="2" width="2.7109375" style="66" customWidth="1"/>
    <col min="3" max="3" width="16.42578125" style="66" customWidth="1"/>
    <col min="4" max="4" width="4.7109375" style="66" customWidth="1"/>
    <col min="5" max="5" width="95.7109375" style="66" customWidth="1"/>
    <col min="6" max="16384" width="11.42578125" style="66"/>
  </cols>
  <sheetData>
    <row r="1" spans="2:15" ht="0.75" customHeight="1"/>
    <row r="2" spans="2:15" ht="21" customHeight="1">
      <c r="B2" s="66" t="s">
        <v>22</v>
      </c>
      <c r="C2" s="67"/>
      <c r="D2" s="67"/>
      <c r="E2" s="28" t="s">
        <v>0</v>
      </c>
    </row>
    <row r="3" spans="2:15" ht="15" customHeight="1">
      <c r="C3" s="67"/>
      <c r="D3" s="67"/>
      <c r="E3" s="68" t="str">
        <f>Dat_01!A2</f>
        <v>Junio 2025</v>
      </c>
    </row>
    <row r="4" spans="2:15" s="70" customFormat="1" ht="20.25" customHeight="1">
      <c r="B4" s="69"/>
      <c r="C4" s="25" t="s">
        <v>24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23</v>
      </c>
      <c r="E8" s="75" t="str">
        <f>'I1'!C7</f>
        <v>Intercambios por interconexión</v>
      </c>
    </row>
    <row r="9" spans="2:15" s="70" customFormat="1" ht="12.6" customHeight="1">
      <c r="B9" s="69"/>
      <c r="C9" s="76"/>
      <c r="D9" s="74" t="s">
        <v>23</v>
      </c>
      <c r="E9" s="75" t="str">
        <f>'I2'!$B$7</f>
        <v>Saldo de intercambios por interconexión</v>
      </c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s="70" customFormat="1" ht="12.6" customHeight="1">
      <c r="B10" s="69"/>
      <c r="C10" s="76"/>
      <c r="D10" s="74" t="s">
        <v>23</v>
      </c>
      <c r="E10" s="75" t="str">
        <f>'I3'!$B$7</f>
        <v>Capacidad de intercambio y saldo neto en la interconexión con Francia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2:15" ht="12.6" customHeight="1">
      <c r="D11" s="74" t="s">
        <v>23</v>
      </c>
      <c r="E11" s="75" t="str">
        <f>'I4'!C7</f>
        <v>Horas sin congestión y con congestión en la interconexión con Francia</v>
      </c>
    </row>
    <row r="12" spans="2:15" ht="12.6" customHeight="1">
      <c r="D12" s="74" t="s">
        <v>23</v>
      </c>
      <c r="E12" s="75" t="str">
        <f>'I5'!$B$7</f>
        <v>Capacidad de intercambio y saldo neto en la interconexión con Portugal</v>
      </c>
    </row>
    <row r="13" spans="2:15" ht="12.6" customHeight="1">
      <c r="D13" s="74" t="s">
        <v>23</v>
      </c>
      <c r="E13" s="75" t="str">
        <f>'I6'!C7</f>
        <v>Horas sin congestión y con congestión en la interconexión con Portugal</v>
      </c>
    </row>
    <row r="14" spans="2:15" s="70" customFormat="1" ht="7.5" customHeight="1">
      <c r="B14" s="69"/>
      <c r="C14" s="72"/>
      <c r="D14" s="73"/>
      <c r="E14" s="73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06"/>
  </cols>
  <sheetData>
    <row r="1" spans="1:5">
      <c r="B1"/>
      <c r="C1"/>
      <c r="D1"/>
      <c r="E1"/>
    </row>
    <row r="2" spans="1:5">
      <c r="B2" s="78" t="s">
        <v>60</v>
      </c>
      <c r="C2"/>
      <c r="D2"/>
      <c r="E2"/>
    </row>
    <row r="3" spans="1:5">
      <c r="B3" s="96"/>
      <c r="C3" s="96"/>
      <c r="D3" s="124" t="s">
        <v>61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4" t="str">
        <f>Dat_02!A5</f>
        <v>01/06/2024</v>
      </c>
      <c r="C5" s="105">
        <f>Dat_02!N5</f>
        <v>-2045.2870098039002</v>
      </c>
      <c r="D5" s="105">
        <f>Dat_02!B5</f>
        <v>2988.9583333332998</v>
      </c>
      <c r="E5" s="105">
        <f>Dat_02!F5</f>
        <v>-2418.6666666667002</v>
      </c>
    </row>
    <row r="6" spans="1:5">
      <c r="A6" s="79"/>
      <c r="B6" s="104" t="str">
        <f>Dat_02!A6</f>
        <v>02/06/2024</v>
      </c>
      <c r="C6" s="105">
        <f>Dat_02!N6</f>
        <v>-2024.3731884058002</v>
      </c>
      <c r="D6" s="105">
        <f>Dat_02!B6</f>
        <v>2906.7083333332998</v>
      </c>
      <c r="E6" s="105">
        <f>Dat_02!F6</f>
        <v>-2494.5833333332998</v>
      </c>
    </row>
    <row r="7" spans="1:5">
      <c r="A7" s="79"/>
      <c r="B7" s="104" t="str">
        <f>Dat_02!A7</f>
        <v>03/06/2024</v>
      </c>
      <c r="C7" s="105">
        <f>Dat_02!N7</f>
        <v>230.96991341990019</v>
      </c>
      <c r="D7" s="105">
        <f>Dat_02!B7</f>
        <v>2578.4166666667002</v>
      </c>
      <c r="E7" s="105">
        <f>Dat_02!F7</f>
        <v>-1572.9166666666999</v>
      </c>
    </row>
    <row r="8" spans="1:5">
      <c r="A8" s="79"/>
      <c r="B8" s="104" t="str">
        <f>Dat_02!A8</f>
        <v>04/06/2024</v>
      </c>
      <c r="C8" s="105">
        <f>Dat_02!N8</f>
        <v>1439.9624999999999</v>
      </c>
      <c r="D8" s="105">
        <f>Dat_02!B8</f>
        <v>1764.25</v>
      </c>
      <c r="E8" s="105">
        <f>Dat_02!F8</f>
        <v>-500</v>
      </c>
    </row>
    <row r="9" spans="1:5">
      <c r="A9" s="79"/>
      <c r="B9" s="104" t="str">
        <f>Dat_02!A9</f>
        <v>05/06/2024</v>
      </c>
      <c r="C9" s="105">
        <f>Dat_02!N9</f>
        <v>1300.5</v>
      </c>
      <c r="D9" s="105">
        <f>Dat_02!B9</f>
        <v>1037.5</v>
      </c>
      <c r="E9" s="105">
        <f>Dat_02!F9</f>
        <v>-370.8333333333</v>
      </c>
    </row>
    <row r="10" spans="1:5">
      <c r="A10" s="79"/>
      <c r="B10" s="104" t="str">
        <f>Dat_02!A10</f>
        <v>06/06/2024</v>
      </c>
      <c r="C10" s="105">
        <f>Dat_02!N10</f>
        <v>1302.9855769230999</v>
      </c>
      <c r="D10" s="105">
        <f>Dat_02!B10</f>
        <v>1456.25</v>
      </c>
      <c r="E10" s="105">
        <f>Dat_02!F10</f>
        <v>-500</v>
      </c>
    </row>
    <row r="11" spans="1:5">
      <c r="A11" s="79"/>
      <c r="B11" s="104" t="str">
        <f>Dat_02!A11</f>
        <v>07/06/2024</v>
      </c>
      <c r="C11" s="105">
        <f>Dat_02!N11</f>
        <v>1142.5791666667001</v>
      </c>
      <c r="D11" s="105">
        <f>Dat_02!B11</f>
        <v>1468.75</v>
      </c>
      <c r="E11" s="105">
        <f>Dat_02!F11</f>
        <v>-500</v>
      </c>
    </row>
    <row r="12" spans="1:5">
      <c r="A12" s="79"/>
      <c r="B12" s="104" t="str">
        <f>Dat_02!A12</f>
        <v>08/06/2024</v>
      </c>
      <c r="C12" s="105">
        <f>Dat_02!N12</f>
        <v>1164.4125000000001</v>
      </c>
      <c r="D12" s="105">
        <f>Dat_02!B12</f>
        <v>1450</v>
      </c>
      <c r="E12" s="105">
        <f>Dat_02!F12</f>
        <v>-500</v>
      </c>
    </row>
    <row r="13" spans="1:5">
      <c r="A13" s="79"/>
      <c r="B13" s="104" t="str">
        <f>Dat_02!A13</f>
        <v>09/06/2024</v>
      </c>
      <c r="C13" s="105">
        <f>Dat_02!N13</f>
        <v>429.33014492760014</v>
      </c>
      <c r="D13" s="105">
        <f>Dat_02!B13</f>
        <v>1481.25</v>
      </c>
      <c r="E13" s="105">
        <f>Dat_02!F13</f>
        <v>-1456.25</v>
      </c>
    </row>
    <row r="14" spans="1:5">
      <c r="A14" s="79"/>
      <c r="B14" s="104" t="str">
        <f>Dat_02!A14</f>
        <v>10/06/2024</v>
      </c>
      <c r="C14" s="105">
        <f>Dat_02!N14</f>
        <v>1347.3883333333001</v>
      </c>
      <c r="D14" s="105">
        <f>Dat_02!B14</f>
        <v>1483.3333333333001</v>
      </c>
      <c r="E14" s="105">
        <f>Dat_02!F14</f>
        <v>-1506.25</v>
      </c>
    </row>
    <row r="15" spans="1:5">
      <c r="A15" s="79"/>
      <c r="B15" s="104" t="str">
        <f>Dat_02!A15</f>
        <v>11/06/2024</v>
      </c>
      <c r="C15" s="105">
        <f>Dat_02!N15</f>
        <v>743.14166666669996</v>
      </c>
      <c r="D15" s="105">
        <f>Dat_02!B15</f>
        <v>1389.5833333333001</v>
      </c>
      <c r="E15" s="105">
        <f>Dat_02!F15</f>
        <v>-1381.25</v>
      </c>
    </row>
    <row r="16" spans="1:5">
      <c r="A16" s="79"/>
      <c r="B16" s="104" t="str">
        <f>Dat_02!A16</f>
        <v>12/06/2024</v>
      </c>
      <c r="C16" s="105">
        <f>Dat_02!N16</f>
        <v>1042.9863636363998</v>
      </c>
      <c r="D16" s="105">
        <f>Dat_02!B16</f>
        <v>1450</v>
      </c>
      <c r="E16" s="105">
        <f>Dat_02!F16</f>
        <v>-1441.6666666666999</v>
      </c>
    </row>
    <row r="17" spans="1:5">
      <c r="A17" s="79"/>
      <c r="B17" s="104" t="str">
        <f>Dat_02!A17</f>
        <v>13/06/2024</v>
      </c>
      <c r="C17" s="105">
        <f>Dat_02!N17</f>
        <v>1291.3069444444</v>
      </c>
      <c r="D17" s="105">
        <f>Dat_02!B17</f>
        <v>1450</v>
      </c>
      <c r="E17" s="105">
        <f>Dat_02!F17</f>
        <v>-1500</v>
      </c>
    </row>
    <row r="18" spans="1:5">
      <c r="A18" s="79"/>
      <c r="B18" s="104" t="str">
        <f>Dat_02!A18</f>
        <v>14/06/2024</v>
      </c>
      <c r="C18" s="105">
        <f>Dat_02!N18</f>
        <v>590.93235294119995</v>
      </c>
      <c r="D18" s="105">
        <f>Dat_02!B18</f>
        <v>1672.9166666666999</v>
      </c>
      <c r="E18" s="105">
        <f>Dat_02!F18</f>
        <v>-1720.0833333333001</v>
      </c>
    </row>
    <row r="19" spans="1:5">
      <c r="A19" s="79"/>
      <c r="B19" s="104" t="str">
        <f>Dat_02!A19</f>
        <v>15/06/2024</v>
      </c>
      <c r="C19" s="105">
        <f>Dat_02!N19</f>
        <v>1789.0902173913003</v>
      </c>
      <c r="D19" s="105">
        <f>Dat_02!B19</f>
        <v>2252.0833333332998</v>
      </c>
      <c r="E19" s="105">
        <f>Dat_02!F19</f>
        <v>-2497</v>
      </c>
    </row>
    <row r="20" spans="1:5">
      <c r="A20" s="79"/>
      <c r="B20" s="104" t="str">
        <f>Dat_02!A20</f>
        <v>16/06/2024</v>
      </c>
      <c r="C20" s="105">
        <f>Dat_02!N20</f>
        <v>1093.6499999999999</v>
      </c>
      <c r="D20" s="105">
        <f>Dat_02!B20</f>
        <v>2276.9166666667002</v>
      </c>
      <c r="E20" s="105">
        <f>Dat_02!F20</f>
        <v>-2322.75</v>
      </c>
    </row>
    <row r="21" spans="1:5">
      <c r="A21" s="79"/>
      <c r="B21" s="104" t="str">
        <f>Dat_02!A21</f>
        <v>17/06/2024</v>
      </c>
      <c r="C21" s="105">
        <f>Dat_02!N21</f>
        <v>29.059166666699866</v>
      </c>
      <c r="D21" s="105">
        <f>Dat_02!B21</f>
        <v>2347.9166666667002</v>
      </c>
      <c r="E21" s="105">
        <f>Dat_02!F21</f>
        <v>-1950</v>
      </c>
    </row>
    <row r="22" spans="1:5">
      <c r="A22" s="79"/>
      <c r="B22" s="104" t="str">
        <f>Dat_02!A22</f>
        <v>18/06/2024</v>
      </c>
      <c r="C22" s="105">
        <f>Dat_02!N22</f>
        <v>1606.0166666666998</v>
      </c>
      <c r="D22" s="105">
        <f>Dat_02!B22</f>
        <v>2318.75</v>
      </c>
      <c r="E22" s="105">
        <f>Dat_02!F22</f>
        <v>-2361.125</v>
      </c>
    </row>
    <row r="23" spans="1:5">
      <c r="A23" s="79"/>
      <c r="B23" s="104" t="str">
        <f>Dat_02!A23</f>
        <v>19/06/2024</v>
      </c>
      <c r="C23" s="105">
        <f>Dat_02!N23</f>
        <v>2065.1085526316001</v>
      </c>
      <c r="D23" s="105">
        <f>Dat_02!B23</f>
        <v>2200</v>
      </c>
      <c r="E23" s="105">
        <f>Dat_02!F23</f>
        <v>-2107.5833333332998</v>
      </c>
    </row>
    <row r="24" spans="1:5">
      <c r="A24" s="79"/>
      <c r="B24" s="104" t="str">
        <f>Dat_02!A24</f>
        <v>20/06/2024</v>
      </c>
      <c r="C24" s="105">
        <f>Dat_02!N24</f>
        <v>-7.9516304347998812</v>
      </c>
      <c r="D24" s="105">
        <f>Dat_02!B24</f>
        <v>2264.5833333332998</v>
      </c>
      <c r="E24" s="105">
        <f>Dat_02!F24</f>
        <v>-2476.5416666667002</v>
      </c>
    </row>
    <row r="25" spans="1:5">
      <c r="A25" s="79"/>
      <c r="B25" s="104" t="str">
        <f>Dat_02!A25</f>
        <v>21/06/2024</v>
      </c>
      <c r="C25" s="105">
        <f>Dat_02!N25</f>
        <v>-104.13143939400015</v>
      </c>
      <c r="D25" s="105">
        <f>Dat_02!B25</f>
        <v>2356.25</v>
      </c>
      <c r="E25" s="105">
        <f>Dat_02!F25</f>
        <v>-2162.5</v>
      </c>
    </row>
    <row r="26" spans="1:5">
      <c r="A26" s="79"/>
      <c r="B26" s="104" t="str">
        <f>Dat_02!A26</f>
        <v>22/06/2024</v>
      </c>
      <c r="C26" s="105">
        <f>Dat_02!N26</f>
        <v>-658.5539473683998</v>
      </c>
      <c r="D26" s="105">
        <f>Dat_02!B26</f>
        <v>2197.9166666667002</v>
      </c>
      <c r="E26" s="105">
        <f>Dat_02!F26</f>
        <v>-2222.9166666667002</v>
      </c>
    </row>
    <row r="27" spans="1:5">
      <c r="A27" s="79"/>
      <c r="B27" s="104" t="str">
        <f>Dat_02!A27</f>
        <v>23/06/2024</v>
      </c>
      <c r="C27" s="105">
        <f>Dat_02!N27</f>
        <v>-1191.8844696968999</v>
      </c>
      <c r="D27" s="105">
        <f>Dat_02!B27</f>
        <v>2243.75</v>
      </c>
      <c r="E27" s="105">
        <f>Dat_02!F27</f>
        <v>-2233.3333333332998</v>
      </c>
    </row>
    <row r="28" spans="1:5">
      <c r="A28" s="79"/>
      <c r="B28" s="104" t="str">
        <f>Dat_02!A28</f>
        <v>24/06/2024</v>
      </c>
      <c r="C28" s="105">
        <f>Dat_02!N28</f>
        <v>-351.0847222223</v>
      </c>
      <c r="D28" s="105">
        <f>Dat_02!B28</f>
        <v>2327.0833333332998</v>
      </c>
      <c r="E28" s="105">
        <f>Dat_02!F28</f>
        <v>-1391.4166666666999</v>
      </c>
    </row>
    <row r="29" spans="1:5">
      <c r="A29" s="79"/>
      <c r="B29" s="104" t="str">
        <f>Dat_02!A29</f>
        <v>25/06/2024</v>
      </c>
      <c r="C29" s="105">
        <f>Dat_02!N29</f>
        <v>1312.1773809523002</v>
      </c>
      <c r="D29" s="105">
        <f>Dat_02!B29</f>
        <v>2035.4166666666999</v>
      </c>
      <c r="E29" s="105">
        <f>Dat_02!F29</f>
        <v>-977.08333333329995</v>
      </c>
    </row>
    <row r="30" spans="1:5">
      <c r="A30" s="79"/>
      <c r="B30" s="104" t="str">
        <f>Dat_02!A30</f>
        <v>26/06/2024</v>
      </c>
      <c r="C30" s="105">
        <f>Dat_02!N30</f>
        <v>1452.3416666666999</v>
      </c>
      <c r="D30" s="105">
        <f>Dat_02!B30</f>
        <v>1889.5833333333001</v>
      </c>
      <c r="E30" s="105">
        <f>Dat_02!F30</f>
        <v>-1200</v>
      </c>
    </row>
    <row r="31" spans="1:5">
      <c r="A31" s="79"/>
      <c r="B31" s="104" t="str">
        <f>Dat_02!A31</f>
        <v>27/06/2024</v>
      </c>
      <c r="C31" s="105">
        <f>Dat_02!N31</f>
        <v>2006.2333333332999</v>
      </c>
      <c r="D31" s="105">
        <f>Dat_02!B31</f>
        <v>2113.3333333332998</v>
      </c>
      <c r="E31" s="105">
        <f>Dat_02!F31</f>
        <v>-1362.125</v>
      </c>
    </row>
    <row r="32" spans="1:5">
      <c r="A32" s="79"/>
      <c r="B32" s="104" t="str">
        <f>Dat_02!A32</f>
        <v>28/06/2024</v>
      </c>
      <c r="C32" s="105">
        <f>Dat_02!N32</f>
        <v>1712.7874999999999</v>
      </c>
      <c r="D32" s="105">
        <f>Dat_02!B32</f>
        <v>2158.3333333332998</v>
      </c>
      <c r="E32" s="105">
        <f>Dat_02!F32</f>
        <v>-1200</v>
      </c>
    </row>
    <row r="33" spans="1:5">
      <c r="A33" s="79"/>
      <c r="B33" s="104" t="str">
        <f>Dat_02!A33</f>
        <v>29/06/2024</v>
      </c>
      <c r="C33" s="105">
        <f>Dat_02!N33</f>
        <v>1668.2958333334</v>
      </c>
      <c r="D33" s="105">
        <f>Dat_02!B33</f>
        <v>1962.5</v>
      </c>
      <c r="E33" s="105">
        <f>Dat_02!F33</f>
        <v>-2032.2083333333001</v>
      </c>
    </row>
    <row r="34" spans="1:5">
      <c r="A34" s="79"/>
      <c r="B34" s="104" t="str">
        <f>Dat_02!A34</f>
        <v>30/06/2024</v>
      </c>
      <c r="C34" s="105">
        <f>Dat_02!N34</f>
        <v>1594.6875</v>
      </c>
      <c r="D34" s="105">
        <f>Dat_02!B34</f>
        <v>2077.0833333332998</v>
      </c>
      <c r="E34" s="105">
        <f>Dat_02!F34</f>
        <v>-2385.625</v>
      </c>
    </row>
    <row r="35" spans="1:5">
      <c r="A35" s="79"/>
      <c r="B35" s="104" t="str">
        <f>Dat_02!A35</f>
        <v>01/07/2024</v>
      </c>
      <c r="C35" s="105">
        <f>Dat_02!N35</f>
        <v>-370.45833333339999</v>
      </c>
      <c r="D35" s="105">
        <f>Dat_02!B35</f>
        <v>2200</v>
      </c>
      <c r="E35" s="105">
        <f>Dat_02!F35</f>
        <v>-2132.5833333332998</v>
      </c>
    </row>
    <row r="36" spans="1:5">
      <c r="A36" s="79" t="s">
        <v>52</v>
      </c>
      <c r="B36" s="104" t="str">
        <f>Dat_02!A36</f>
        <v>02/07/2024</v>
      </c>
      <c r="C36" s="105">
        <f>Dat_02!N36</f>
        <v>-622.51413043479988</v>
      </c>
      <c r="D36" s="105">
        <f>Dat_02!B36</f>
        <v>2325</v>
      </c>
      <c r="E36" s="105">
        <f>Dat_02!F36</f>
        <v>-2344.3333333332998</v>
      </c>
    </row>
    <row r="37" spans="1:5">
      <c r="A37" s="79"/>
      <c r="B37" s="104" t="str">
        <f>Dat_02!A37</f>
        <v>03/07/2024</v>
      </c>
      <c r="C37" s="105">
        <f>Dat_02!N37</f>
        <v>737.83931159420001</v>
      </c>
      <c r="D37" s="105">
        <f>Dat_02!B37</f>
        <v>2241.2916666667002</v>
      </c>
      <c r="E37" s="105">
        <f>Dat_02!F37</f>
        <v>-2346.6666666667002</v>
      </c>
    </row>
    <row r="38" spans="1:5">
      <c r="A38" s="79"/>
      <c r="B38" s="104" t="str">
        <f>Dat_02!A38</f>
        <v>04/07/2024</v>
      </c>
      <c r="C38" s="105">
        <f>Dat_02!N38</f>
        <v>2035.0833333333003</v>
      </c>
      <c r="D38" s="105">
        <f>Dat_02!B38</f>
        <v>2041.6666666666999</v>
      </c>
      <c r="E38" s="105">
        <f>Dat_02!F38</f>
        <v>-2357.7916666667002</v>
      </c>
    </row>
    <row r="39" spans="1:5">
      <c r="A39" s="79"/>
      <c r="B39" s="104" t="str">
        <f>Dat_02!A39</f>
        <v>05/07/2024</v>
      </c>
      <c r="C39" s="105">
        <f>Dat_02!N39</f>
        <v>1539.8541666667002</v>
      </c>
      <c r="D39" s="105">
        <f>Dat_02!B39</f>
        <v>2020.8333333333001</v>
      </c>
      <c r="E39" s="105">
        <f>Dat_02!F39</f>
        <v>-2332.4166666667002</v>
      </c>
    </row>
    <row r="40" spans="1:5">
      <c r="A40" s="79"/>
      <c r="B40" s="104" t="str">
        <f>Dat_02!A40</f>
        <v>06/07/2024</v>
      </c>
      <c r="C40" s="105">
        <f>Dat_02!N40</f>
        <v>1628.8041666667</v>
      </c>
      <c r="D40" s="105">
        <f>Dat_02!B40</f>
        <v>1777.0833333333001</v>
      </c>
      <c r="E40" s="105">
        <f>Dat_02!F40</f>
        <v>-2497</v>
      </c>
    </row>
    <row r="41" spans="1:5">
      <c r="A41" s="79"/>
      <c r="B41" s="104" t="str">
        <f>Dat_02!A41</f>
        <v>07/07/2024</v>
      </c>
      <c r="C41" s="105">
        <f>Dat_02!N41</f>
        <v>1432.2416666667</v>
      </c>
      <c r="D41" s="105">
        <f>Dat_02!B41</f>
        <v>1781.25</v>
      </c>
      <c r="E41" s="105">
        <f>Dat_02!F41</f>
        <v>-2207.2083333332998</v>
      </c>
    </row>
    <row r="42" spans="1:5">
      <c r="A42" s="79"/>
      <c r="B42" s="104" t="str">
        <f>Dat_02!A42</f>
        <v>08/07/2024</v>
      </c>
      <c r="C42" s="105">
        <f>Dat_02!N42</f>
        <v>872.42282608699998</v>
      </c>
      <c r="D42" s="105">
        <f>Dat_02!B42</f>
        <v>2100</v>
      </c>
      <c r="E42" s="105">
        <f>Dat_02!F42</f>
        <v>-1454.5</v>
      </c>
    </row>
    <row r="43" spans="1:5">
      <c r="A43" s="79"/>
      <c r="B43" s="104" t="str">
        <f>Dat_02!A43</f>
        <v>09/07/2024</v>
      </c>
      <c r="C43" s="105">
        <f>Dat_02!N43</f>
        <v>1595.0916666666999</v>
      </c>
      <c r="D43" s="105">
        <f>Dat_02!B43</f>
        <v>2314.5833333332998</v>
      </c>
      <c r="E43" s="105">
        <f>Dat_02!F43</f>
        <v>-1500</v>
      </c>
    </row>
    <row r="44" spans="1:5">
      <c r="A44" s="79"/>
      <c r="B44" s="104" t="str">
        <f>Dat_02!A44</f>
        <v>10/07/2024</v>
      </c>
      <c r="C44" s="105">
        <f>Dat_02!N44</f>
        <v>1626.1892857142998</v>
      </c>
      <c r="D44" s="105">
        <f>Dat_02!B44</f>
        <v>2314.5833333332998</v>
      </c>
      <c r="E44" s="105">
        <f>Dat_02!F44</f>
        <v>-1500</v>
      </c>
    </row>
    <row r="45" spans="1:5">
      <c r="A45" s="79"/>
      <c r="B45" s="104" t="str">
        <f>Dat_02!A45</f>
        <v>11/07/2024</v>
      </c>
      <c r="C45" s="105">
        <f>Dat_02!N45</f>
        <v>947.81064425769989</v>
      </c>
      <c r="D45" s="105">
        <f>Dat_02!B45</f>
        <v>2339.5833333332998</v>
      </c>
      <c r="E45" s="105">
        <f>Dat_02!F45</f>
        <v>-1500</v>
      </c>
    </row>
    <row r="46" spans="1:5">
      <c r="A46" s="79"/>
      <c r="B46" s="104" t="str">
        <f>Dat_02!A46</f>
        <v>12/07/2024</v>
      </c>
      <c r="C46" s="105">
        <f>Dat_02!N46</f>
        <v>840.02499999999986</v>
      </c>
      <c r="D46" s="105">
        <f>Dat_02!B46</f>
        <v>2371.25</v>
      </c>
      <c r="E46" s="105">
        <f>Dat_02!F46</f>
        <v>-2308.0416666667002</v>
      </c>
    </row>
    <row r="47" spans="1:5">
      <c r="A47" s="79"/>
      <c r="B47" s="104" t="str">
        <f>Dat_02!A47</f>
        <v>13/07/2024</v>
      </c>
      <c r="C47" s="105">
        <f>Dat_02!N47</f>
        <v>2019.9416666667003</v>
      </c>
      <c r="D47" s="105">
        <f>Dat_02!B47</f>
        <v>2626.5416666667002</v>
      </c>
      <c r="E47" s="105">
        <f>Dat_02!F47</f>
        <v>-3459.0833333332998</v>
      </c>
    </row>
    <row r="48" spans="1:5">
      <c r="A48" s="79"/>
      <c r="B48" s="104" t="str">
        <f>Dat_02!A48</f>
        <v>14/07/2024</v>
      </c>
      <c r="C48" s="105">
        <f>Dat_02!N48</f>
        <v>1568.4541666666</v>
      </c>
      <c r="D48" s="105">
        <f>Dat_02!B48</f>
        <v>2466</v>
      </c>
      <c r="E48" s="105">
        <f>Dat_02!F48</f>
        <v>-3450.5416666667002</v>
      </c>
    </row>
    <row r="49" spans="1:5">
      <c r="A49" s="79"/>
      <c r="B49" s="104" t="str">
        <f>Dat_02!A49</f>
        <v>15/07/2024</v>
      </c>
      <c r="C49" s="105">
        <f>Dat_02!N49</f>
        <v>1226.4458333333002</v>
      </c>
      <c r="D49" s="105">
        <f>Dat_02!B49</f>
        <v>2774.6666666667002</v>
      </c>
      <c r="E49" s="105">
        <f>Dat_02!F49</f>
        <v>-2518.5416666667002</v>
      </c>
    </row>
    <row r="50" spans="1:5">
      <c r="A50" s="79"/>
      <c r="B50" s="104" t="str">
        <f>Dat_02!A50</f>
        <v>16/07/2024</v>
      </c>
      <c r="C50" s="105">
        <f>Dat_02!N50</f>
        <v>2257.1583333334002</v>
      </c>
      <c r="D50" s="105">
        <f>Dat_02!B50</f>
        <v>2313.8333333332998</v>
      </c>
      <c r="E50" s="105">
        <f>Dat_02!F50</f>
        <v>-2892.2083333332998</v>
      </c>
    </row>
    <row r="51" spans="1:5">
      <c r="A51" s="79"/>
      <c r="B51" s="104" t="str">
        <f>Dat_02!A51</f>
        <v>17/07/2024</v>
      </c>
      <c r="C51" s="105">
        <f>Dat_02!N51</f>
        <v>1838.3208333333</v>
      </c>
      <c r="D51" s="105">
        <f>Dat_02!B51</f>
        <v>2605.5833333332998</v>
      </c>
      <c r="E51" s="105">
        <f>Dat_02!F51</f>
        <v>-2861.5416666667002</v>
      </c>
    </row>
    <row r="52" spans="1:5">
      <c r="A52" s="79"/>
      <c r="B52" s="104" t="str">
        <f>Dat_02!A52</f>
        <v>18/07/2024</v>
      </c>
      <c r="C52" s="105">
        <f>Dat_02!N52</f>
        <v>2120.46875</v>
      </c>
      <c r="D52" s="105">
        <f>Dat_02!B52</f>
        <v>2563.5833333332998</v>
      </c>
      <c r="E52" s="105">
        <f>Dat_02!F52</f>
        <v>-2760.1666666667002</v>
      </c>
    </row>
    <row r="53" spans="1:5">
      <c r="A53" s="79"/>
      <c r="B53" s="104" t="str">
        <f>Dat_02!A53</f>
        <v>19/07/2024</v>
      </c>
      <c r="C53" s="105">
        <f>Dat_02!N53</f>
        <v>2032.8335526316002</v>
      </c>
      <c r="D53" s="105">
        <f>Dat_02!B53</f>
        <v>2385.8333333332998</v>
      </c>
      <c r="E53" s="105">
        <f>Dat_02!F53</f>
        <v>-2657.2083333332998</v>
      </c>
    </row>
    <row r="54" spans="1:5">
      <c r="A54" s="79"/>
      <c r="B54" s="104" t="str">
        <f>Dat_02!A54</f>
        <v>20/07/2024</v>
      </c>
      <c r="C54" s="105">
        <f>Dat_02!N54</f>
        <v>-9.7691176471000745</v>
      </c>
      <c r="D54" s="105">
        <f>Dat_02!B54</f>
        <v>2319.8333333332998</v>
      </c>
      <c r="E54" s="105">
        <f>Dat_02!F54</f>
        <v>-2775.0833333332998</v>
      </c>
    </row>
    <row r="55" spans="1:5">
      <c r="A55" s="79"/>
      <c r="B55" s="104" t="str">
        <f>Dat_02!A55</f>
        <v>21/07/2024</v>
      </c>
      <c r="C55" s="105">
        <f>Dat_02!N55</f>
        <v>-495.875</v>
      </c>
      <c r="D55" s="105">
        <f>Dat_02!B55</f>
        <v>1887.5</v>
      </c>
      <c r="E55" s="105">
        <f>Dat_02!F55</f>
        <v>-2874.8333333332998</v>
      </c>
    </row>
    <row r="56" spans="1:5">
      <c r="A56" s="79"/>
      <c r="B56" s="104" t="str">
        <f>Dat_02!A56</f>
        <v>22/07/2024</v>
      </c>
      <c r="C56" s="105">
        <f>Dat_02!N56</f>
        <v>2118.7020833332999</v>
      </c>
      <c r="D56" s="105">
        <f>Dat_02!B56</f>
        <v>2237.5</v>
      </c>
      <c r="E56" s="105">
        <f>Dat_02!F56</f>
        <v>-1184.5</v>
      </c>
    </row>
    <row r="57" spans="1:5">
      <c r="A57" s="79"/>
      <c r="B57" s="104" t="str">
        <f>Dat_02!A57</f>
        <v>23/07/2024</v>
      </c>
      <c r="C57" s="105">
        <f>Dat_02!N57</f>
        <v>1693.5511904762002</v>
      </c>
      <c r="D57" s="105">
        <f>Dat_02!B57</f>
        <v>2025</v>
      </c>
      <c r="E57" s="105">
        <f>Dat_02!F57</f>
        <v>-812.5</v>
      </c>
    </row>
    <row r="58" spans="1:5">
      <c r="A58" s="79"/>
      <c r="B58" s="104" t="str">
        <f>Dat_02!A58</f>
        <v>24/07/2024</v>
      </c>
      <c r="C58" s="105">
        <f>Dat_02!N58</f>
        <v>1628.1125000000002</v>
      </c>
      <c r="D58" s="105">
        <f>Dat_02!B58</f>
        <v>1937.5</v>
      </c>
      <c r="E58" s="105">
        <f>Dat_02!F58</f>
        <v>-812.5</v>
      </c>
    </row>
    <row r="59" spans="1:5">
      <c r="A59" s="79"/>
      <c r="B59" s="104" t="str">
        <f>Dat_02!A59</f>
        <v>25/07/2024</v>
      </c>
      <c r="C59" s="105">
        <f>Dat_02!N59</f>
        <v>1718.5348484849001</v>
      </c>
      <c r="D59" s="105">
        <f>Dat_02!B59</f>
        <v>2025</v>
      </c>
      <c r="E59" s="105">
        <f>Dat_02!F59</f>
        <v>-812.5</v>
      </c>
    </row>
    <row r="60" spans="1:5">
      <c r="A60" s="79"/>
      <c r="B60" s="104" t="str">
        <f>Dat_02!A60</f>
        <v>26/07/2024</v>
      </c>
      <c r="C60" s="105">
        <f>Dat_02!N60</f>
        <v>1764.4305555556002</v>
      </c>
      <c r="D60" s="105">
        <f>Dat_02!B60</f>
        <v>2025</v>
      </c>
      <c r="E60" s="105">
        <f>Dat_02!F60</f>
        <v>-812.5</v>
      </c>
    </row>
    <row r="61" spans="1:5">
      <c r="A61" s="79"/>
      <c r="B61" s="104" t="str">
        <f>Dat_02!A61</f>
        <v>27/07/2024</v>
      </c>
      <c r="C61" s="105">
        <f>Dat_02!N61</f>
        <v>1384.5250000000001</v>
      </c>
      <c r="D61" s="105">
        <f>Dat_02!B61</f>
        <v>1950</v>
      </c>
      <c r="E61" s="105">
        <f>Dat_02!F61</f>
        <v>-847.91666666670005</v>
      </c>
    </row>
    <row r="62" spans="1:5">
      <c r="A62" s="79"/>
      <c r="B62" s="104" t="str">
        <f>Dat_02!A62</f>
        <v>28/07/2024</v>
      </c>
      <c r="C62" s="105">
        <f>Dat_02!N62</f>
        <v>958.125</v>
      </c>
      <c r="D62" s="105">
        <f>Dat_02!B62</f>
        <v>1575</v>
      </c>
      <c r="E62" s="105">
        <f>Dat_02!F62</f>
        <v>-1237.5</v>
      </c>
    </row>
    <row r="63" spans="1:5">
      <c r="A63" s="79"/>
      <c r="B63" s="104" t="str">
        <f>Dat_02!A63</f>
        <v>29/07/2024</v>
      </c>
      <c r="C63" s="105">
        <f>Dat_02!N63</f>
        <v>1781.7663461538</v>
      </c>
      <c r="D63" s="105">
        <f>Dat_02!B63</f>
        <v>1931.25</v>
      </c>
      <c r="E63" s="105">
        <f>Dat_02!F63</f>
        <v>-812.5</v>
      </c>
    </row>
    <row r="64" spans="1:5">
      <c r="A64" s="79"/>
      <c r="B64" s="104" t="str">
        <f>Dat_02!A64</f>
        <v>30/07/2024</v>
      </c>
      <c r="C64" s="105">
        <f>Dat_02!N64</f>
        <v>1171.0808333332998</v>
      </c>
      <c r="D64" s="105">
        <f>Dat_02!B64</f>
        <v>1968.75</v>
      </c>
      <c r="E64" s="105">
        <f>Dat_02!F64</f>
        <v>-812.5</v>
      </c>
    </row>
    <row r="65" spans="1:5">
      <c r="A65" s="79"/>
      <c r="B65" s="104" t="str">
        <f>Dat_02!A65</f>
        <v>31/07/2024</v>
      </c>
      <c r="C65" s="105">
        <f>Dat_02!N65</f>
        <v>1605.3</v>
      </c>
      <c r="D65" s="105">
        <f>Dat_02!B65</f>
        <v>2025</v>
      </c>
      <c r="E65" s="105">
        <f>Dat_02!F65</f>
        <v>-812.5</v>
      </c>
    </row>
    <row r="66" spans="1:5">
      <c r="A66" s="79"/>
      <c r="B66" s="104" t="str">
        <f>Dat_02!A66</f>
        <v>01/08/2024</v>
      </c>
      <c r="C66" s="105">
        <f>Dat_02!N66</f>
        <v>1340.6583333333001</v>
      </c>
      <c r="D66" s="105">
        <f>Dat_02!B66</f>
        <v>2025</v>
      </c>
      <c r="E66" s="105">
        <f>Dat_02!F66</f>
        <v>-812.5</v>
      </c>
    </row>
    <row r="67" spans="1:5">
      <c r="A67" s="79" t="s">
        <v>53</v>
      </c>
      <c r="B67" s="104" t="str">
        <f>Dat_02!A67</f>
        <v>02/08/2024</v>
      </c>
      <c r="C67" s="105">
        <f>Dat_02!N67</f>
        <v>937.2097222223</v>
      </c>
      <c r="D67" s="105">
        <f>Dat_02!B67</f>
        <v>2004.1666666666999</v>
      </c>
      <c r="E67" s="105">
        <f>Dat_02!F67</f>
        <v>-812.5</v>
      </c>
    </row>
    <row r="68" spans="1:5">
      <c r="A68" s="79"/>
      <c r="B68" s="104" t="str">
        <f>Dat_02!A68</f>
        <v>03/08/2024</v>
      </c>
      <c r="C68" s="105">
        <f>Dat_02!N68</f>
        <v>1292.3048076923001</v>
      </c>
      <c r="D68" s="105">
        <f>Dat_02!B68</f>
        <v>2107.5833333332998</v>
      </c>
      <c r="E68" s="105">
        <f>Dat_02!F68</f>
        <v>-1840.6666666666999</v>
      </c>
    </row>
    <row r="69" spans="1:5">
      <c r="A69" s="79"/>
      <c r="B69" s="104" t="str">
        <f>Dat_02!A69</f>
        <v>04/08/2024</v>
      </c>
      <c r="C69" s="105">
        <f>Dat_02!N69</f>
        <v>1435.6570512820999</v>
      </c>
      <c r="D69" s="105">
        <f>Dat_02!B69</f>
        <v>1841.6666666666999</v>
      </c>
      <c r="E69" s="105">
        <f>Dat_02!F69</f>
        <v>-1439.5833333333001</v>
      </c>
    </row>
    <row r="70" spans="1:5">
      <c r="A70" s="79"/>
      <c r="B70" s="104" t="str">
        <f>Dat_02!A70</f>
        <v>05/08/2024</v>
      </c>
      <c r="C70" s="105">
        <f>Dat_02!N70</f>
        <v>2337.1908333332999</v>
      </c>
      <c r="D70" s="105">
        <f>Dat_02!B70</f>
        <v>2646.6666666667002</v>
      </c>
      <c r="E70" s="105">
        <f>Dat_02!F70</f>
        <v>-2236.75</v>
      </c>
    </row>
    <row r="71" spans="1:5">
      <c r="A71" s="79"/>
      <c r="B71" s="104" t="str">
        <f>Dat_02!A71</f>
        <v>06/08/2024</v>
      </c>
      <c r="C71" s="105">
        <f>Dat_02!N71</f>
        <v>2326.6412280700997</v>
      </c>
      <c r="D71" s="105">
        <f>Dat_02!B71</f>
        <v>2422.4583333332998</v>
      </c>
      <c r="E71" s="105">
        <f>Dat_02!F71</f>
        <v>-2624.375</v>
      </c>
    </row>
    <row r="72" spans="1:5">
      <c r="A72" s="79"/>
      <c r="B72" s="104" t="str">
        <f>Dat_02!A72</f>
        <v>07/08/2024</v>
      </c>
      <c r="C72" s="105">
        <f>Dat_02!N72</f>
        <v>2304.33</v>
      </c>
      <c r="D72" s="105">
        <f>Dat_02!B72</f>
        <v>2522.0833333332998</v>
      </c>
      <c r="E72" s="105">
        <f>Dat_02!F72</f>
        <v>-2681.2916666667002</v>
      </c>
    </row>
    <row r="73" spans="1:5">
      <c r="A73" s="79"/>
      <c r="B73" s="104" t="str">
        <f>Dat_02!A73</f>
        <v>08/08/2024</v>
      </c>
      <c r="C73" s="105">
        <f>Dat_02!N73</f>
        <v>2658.0916666667003</v>
      </c>
      <c r="D73" s="105">
        <f>Dat_02!B73</f>
        <v>2915.7083333332998</v>
      </c>
      <c r="E73" s="105">
        <f>Dat_02!F73</f>
        <v>-2577.125</v>
      </c>
    </row>
    <row r="74" spans="1:5">
      <c r="A74" s="79"/>
      <c r="B74" s="104" t="str">
        <f>Dat_02!A74</f>
        <v>09/08/2024</v>
      </c>
      <c r="C74" s="105">
        <f>Dat_02!N74</f>
        <v>2719.1750000000002</v>
      </c>
      <c r="D74" s="105">
        <f>Dat_02!B74</f>
        <v>2751.5416666667002</v>
      </c>
      <c r="E74" s="105">
        <f>Dat_02!F74</f>
        <v>-2671.5416666667002</v>
      </c>
    </row>
    <row r="75" spans="1:5">
      <c r="A75" s="79"/>
      <c r="B75" s="104" t="str">
        <f>Dat_02!A75</f>
        <v>10/08/2024</v>
      </c>
      <c r="C75" s="105">
        <f>Dat_02!N75</f>
        <v>2496.6125000000002</v>
      </c>
      <c r="D75" s="105">
        <f>Dat_02!B75</f>
        <v>2500</v>
      </c>
      <c r="E75" s="105">
        <f>Dat_02!F75</f>
        <v>-1226.7083333333001</v>
      </c>
    </row>
    <row r="76" spans="1:5">
      <c r="A76" s="79"/>
      <c r="B76" s="104" t="str">
        <f>Dat_02!A76</f>
        <v>11/08/2024</v>
      </c>
      <c r="C76" s="105">
        <f>Dat_02!N76</f>
        <v>2083.9516666666996</v>
      </c>
      <c r="D76" s="105">
        <f>Dat_02!B76</f>
        <v>2529.9583333332998</v>
      </c>
      <c r="E76" s="105">
        <f>Dat_02!F76</f>
        <v>-2187.75</v>
      </c>
    </row>
    <row r="77" spans="1:5">
      <c r="A77" s="79"/>
      <c r="B77" s="104" t="str">
        <f>Dat_02!A77</f>
        <v>12/08/2024</v>
      </c>
      <c r="C77" s="105">
        <f>Dat_02!N77</f>
        <v>2080.9666666666999</v>
      </c>
      <c r="D77" s="105">
        <f>Dat_02!B77</f>
        <v>2415.7916666667002</v>
      </c>
      <c r="E77" s="105">
        <f>Dat_02!F77</f>
        <v>-1209.9166666666999</v>
      </c>
    </row>
    <row r="78" spans="1:5">
      <c r="A78" s="79"/>
      <c r="B78" s="104" t="str">
        <f>Dat_02!A78</f>
        <v>13/08/2024</v>
      </c>
      <c r="C78" s="105">
        <f>Dat_02!N78</f>
        <v>1733.4074999999998</v>
      </c>
      <c r="D78" s="105">
        <f>Dat_02!B78</f>
        <v>2131.75</v>
      </c>
      <c r="E78" s="105">
        <f>Dat_02!F78</f>
        <v>-1246.7083333333001</v>
      </c>
    </row>
    <row r="79" spans="1:5">
      <c r="A79" s="79"/>
      <c r="B79" s="104" t="str">
        <f>Dat_02!A79</f>
        <v>14/08/2024</v>
      </c>
      <c r="C79" s="105">
        <f>Dat_02!N79</f>
        <v>-307.17222222219993</v>
      </c>
      <c r="D79" s="105">
        <f>Dat_02!B79</f>
        <v>2489.7916666667002</v>
      </c>
      <c r="E79" s="105">
        <f>Dat_02!F79</f>
        <v>-2742.125</v>
      </c>
    </row>
    <row r="80" spans="1:5">
      <c r="A80" s="79"/>
      <c r="B80" s="104" t="str">
        <f>Dat_02!A80</f>
        <v>15/08/2024</v>
      </c>
      <c r="C80" s="105">
        <f>Dat_02!N80</f>
        <v>386.79999999999995</v>
      </c>
      <c r="D80" s="105">
        <f>Dat_02!B80</f>
        <v>2286.25</v>
      </c>
      <c r="E80" s="105">
        <f>Dat_02!F80</f>
        <v>-3069.75</v>
      </c>
    </row>
    <row r="81" spans="1:5">
      <c r="A81" s="79"/>
      <c r="B81" s="104" t="str">
        <f>Dat_02!A81</f>
        <v>16/08/2024</v>
      </c>
      <c r="C81" s="105">
        <f>Dat_02!N81</f>
        <v>1437.9958333333002</v>
      </c>
      <c r="D81" s="105">
        <f>Dat_02!B81</f>
        <v>2348.25</v>
      </c>
      <c r="E81" s="105">
        <f>Dat_02!F81</f>
        <v>-2814.9583333332998</v>
      </c>
    </row>
    <row r="82" spans="1:5">
      <c r="A82" s="79"/>
      <c r="B82" s="104" t="str">
        <f>Dat_02!A82</f>
        <v>17/08/2024</v>
      </c>
      <c r="C82" s="105">
        <f>Dat_02!N82</f>
        <v>611.32880434779986</v>
      </c>
      <c r="D82" s="105">
        <f>Dat_02!B82</f>
        <v>2231.6666666667002</v>
      </c>
      <c r="E82" s="105">
        <f>Dat_02!F82</f>
        <v>-2697.5</v>
      </c>
    </row>
    <row r="83" spans="1:5">
      <c r="A83" s="79"/>
      <c r="B83" s="104" t="str">
        <f>Dat_02!A83</f>
        <v>18/08/2024</v>
      </c>
      <c r="C83" s="105">
        <f>Dat_02!N83</f>
        <v>-300.66032608699993</v>
      </c>
      <c r="D83" s="105">
        <f>Dat_02!B83</f>
        <v>2030.75</v>
      </c>
      <c r="E83" s="105">
        <f>Dat_02!F83</f>
        <v>-2936.75</v>
      </c>
    </row>
    <row r="84" spans="1:5">
      <c r="A84" s="79"/>
      <c r="B84" s="104" t="str">
        <f>Dat_02!A84</f>
        <v>19/08/2024</v>
      </c>
      <c r="C84" s="105">
        <f>Dat_02!N84</f>
        <v>1797.6666666667002</v>
      </c>
      <c r="D84" s="105">
        <f>Dat_02!B84</f>
        <v>2411.2916666667002</v>
      </c>
      <c r="E84" s="105">
        <f>Dat_02!F84</f>
        <v>-2722.5833333332998</v>
      </c>
    </row>
    <row r="85" spans="1:5">
      <c r="A85" s="79"/>
      <c r="B85" s="104" t="str">
        <f>Dat_02!A85</f>
        <v>20/08/2024</v>
      </c>
      <c r="C85" s="105">
        <f>Dat_02!N85</f>
        <v>2532.2286231884</v>
      </c>
      <c r="D85" s="105">
        <f>Dat_02!B85</f>
        <v>2654.3333333332998</v>
      </c>
      <c r="E85" s="105">
        <f>Dat_02!F85</f>
        <v>-325</v>
      </c>
    </row>
    <row r="86" spans="1:5">
      <c r="A86" s="79"/>
      <c r="B86" s="104" t="str">
        <f>Dat_02!A86</f>
        <v>21/08/2024</v>
      </c>
      <c r="C86" s="105">
        <f>Dat_02!N86</f>
        <v>2440.3839285714998</v>
      </c>
      <c r="D86" s="105">
        <f>Dat_02!B86</f>
        <v>2519.0833333332998</v>
      </c>
      <c r="E86" s="105">
        <f>Dat_02!F86</f>
        <v>-364.5833333333</v>
      </c>
    </row>
    <row r="87" spans="1:5">
      <c r="A87" s="79"/>
      <c r="B87" s="104" t="str">
        <f>Dat_02!A87</f>
        <v>22/08/2024</v>
      </c>
      <c r="C87" s="105">
        <f>Dat_02!N87</f>
        <v>2571.0278508771999</v>
      </c>
      <c r="D87" s="105">
        <f>Dat_02!B87</f>
        <v>2678.1666666667002</v>
      </c>
      <c r="E87" s="105">
        <f>Dat_02!F87</f>
        <v>-416.6666666667</v>
      </c>
    </row>
    <row r="88" spans="1:5">
      <c r="A88" s="79"/>
      <c r="B88" s="104" t="str">
        <f>Dat_02!A88</f>
        <v>23/08/2024</v>
      </c>
      <c r="C88" s="105">
        <f>Dat_02!N88</f>
        <v>2415.2777777778001</v>
      </c>
      <c r="D88" s="105">
        <f>Dat_02!B88</f>
        <v>2641.875</v>
      </c>
      <c r="E88" s="105">
        <f>Dat_02!F88</f>
        <v>-1102.0833333333001</v>
      </c>
    </row>
    <row r="89" spans="1:5">
      <c r="A89" s="79"/>
      <c r="B89" s="104" t="str">
        <f>Dat_02!A89</f>
        <v>24/08/2024</v>
      </c>
      <c r="C89" s="105">
        <f>Dat_02!N89</f>
        <v>2213.5291666666999</v>
      </c>
      <c r="D89" s="105">
        <f>Dat_02!B89</f>
        <v>2500.3333333332998</v>
      </c>
      <c r="E89" s="105">
        <f>Dat_02!F89</f>
        <v>-3021.5416666667002</v>
      </c>
    </row>
    <row r="90" spans="1:5">
      <c r="A90" s="79"/>
      <c r="B90" s="104" t="str">
        <f>Dat_02!A90</f>
        <v>25/08/2024</v>
      </c>
      <c r="C90" s="105">
        <f>Dat_02!N90</f>
        <v>2158.8744565217003</v>
      </c>
      <c r="D90" s="105">
        <f>Dat_02!B90</f>
        <v>2487.7083333332998</v>
      </c>
      <c r="E90" s="105">
        <f>Dat_02!F90</f>
        <v>-2443.5416666667002</v>
      </c>
    </row>
    <row r="91" spans="1:5">
      <c r="A91" s="79"/>
      <c r="B91" s="104" t="str">
        <f>Dat_02!A91</f>
        <v>26/08/2024</v>
      </c>
      <c r="C91" s="105">
        <f>Dat_02!N91</f>
        <v>2164.0369047619001</v>
      </c>
      <c r="D91" s="105">
        <f>Dat_02!B91</f>
        <v>2406.2083333332998</v>
      </c>
      <c r="E91" s="105">
        <f>Dat_02!F91</f>
        <v>-2326</v>
      </c>
    </row>
    <row r="92" spans="1:5">
      <c r="A92" s="79"/>
      <c r="B92" s="104" t="str">
        <f>Dat_02!A92</f>
        <v>27/08/2024</v>
      </c>
      <c r="C92" s="105">
        <f>Dat_02!N92</f>
        <v>1965.0784420290001</v>
      </c>
      <c r="D92" s="105">
        <f>Dat_02!B92</f>
        <v>2191.6666666667002</v>
      </c>
      <c r="E92" s="105">
        <f>Dat_02!F92</f>
        <v>-2239.5833333332998</v>
      </c>
    </row>
    <row r="93" spans="1:5">
      <c r="A93" s="79"/>
      <c r="B93" s="104" t="str">
        <f>Dat_02!A93</f>
        <v>28/08/2024</v>
      </c>
      <c r="C93" s="105">
        <f>Dat_02!N93</f>
        <v>1744.9749999999999</v>
      </c>
      <c r="D93" s="105">
        <f>Dat_02!B93</f>
        <v>2175</v>
      </c>
      <c r="E93" s="105">
        <f>Dat_02!F93</f>
        <v>-2243.75</v>
      </c>
    </row>
    <row r="94" spans="1:5">
      <c r="A94" s="79"/>
      <c r="B94" s="104" t="str">
        <f>Dat_02!A94</f>
        <v>29/08/2024</v>
      </c>
      <c r="C94" s="105">
        <f>Dat_02!N94</f>
        <v>1608.3883333332999</v>
      </c>
      <c r="D94" s="105">
        <f>Dat_02!B94</f>
        <v>2229.1666666667002</v>
      </c>
      <c r="E94" s="105">
        <f>Dat_02!F94</f>
        <v>-2062.5</v>
      </c>
    </row>
    <row r="95" spans="1:5">
      <c r="A95" s="79"/>
      <c r="B95" s="104" t="str">
        <f>Dat_02!A95</f>
        <v>30/08/2024</v>
      </c>
      <c r="C95" s="105">
        <f>Dat_02!N95</f>
        <v>1984.0916666666001</v>
      </c>
      <c r="D95" s="105">
        <f>Dat_02!B95</f>
        <v>2150</v>
      </c>
      <c r="E95" s="105">
        <f>Dat_02!F95</f>
        <v>-2235.4166666667002</v>
      </c>
    </row>
    <row r="96" spans="1:5">
      <c r="A96" s="79"/>
      <c r="B96" s="104" t="str">
        <f>Dat_02!A96</f>
        <v>31/08/2024</v>
      </c>
      <c r="C96" s="105">
        <f>Dat_02!N96</f>
        <v>1794.1069444443999</v>
      </c>
      <c r="D96" s="105">
        <f>Dat_02!B96</f>
        <v>2166.6666666667002</v>
      </c>
      <c r="E96" s="105">
        <f>Dat_02!F96</f>
        <v>-2350</v>
      </c>
    </row>
    <row r="97" spans="1:5">
      <c r="A97" s="79" t="s">
        <v>54</v>
      </c>
      <c r="B97" s="104" t="str">
        <f>Dat_02!A97</f>
        <v>01/09/2024</v>
      </c>
      <c r="C97" s="105">
        <f>Dat_02!N97</f>
        <v>1778.8754385964999</v>
      </c>
      <c r="D97" s="105">
        <f>Dat_02!B97</f>
        <v>2251.5833333332998</v>
      </c>
      <c r="E97" s="105">
        <f>Dat_02!F97</f>
        <v>-2340.7916666667002</v>
      </c>
    </row>
    <row r="98" spans="1:5">
      <c r="A98" s="79"/>
      <c r="B98" s="104" t="str">
        <f>Dat_02!A98</f>
        <v>02/09/2024</v>
      </c>
      <c r="C98" s="105">
        <f>Dat_02!N98</f>
        <v>1583.0749999999998</v>
      </c>
      <c r="D98" s="105">
        <f>Dat_02!B98</f>
        <v>2283.2083333332998</v>
      </c>
      <c r="E98" s="105">
        <f>Dat_02!F98</f>
        <v>-2145.8333333332998</v>
      </c>
    </row>
    <row r="99" spans="1:5">
      <c r="A99" s="79"/>
      <c r="B99" s="104" t="str">
        <f>Dat_02!A99</f>
        <v>03/09/2024</v>
      </c>
      <c r="C99" s="105">
        <f>Dat_02!N99</f>
        <v>448.24583333329997</v>
      </c>
      <c r="D99" s="105">
        <f>Dat_02!B99</f>
        <v>2400</v>
      </c>
      <c r="E99" s="105">
        <f>Dat_02!F99</f>
        <v>-1645.8333333333001</v>
      </c>
    </row>
    <row r="100" spans="1:5">
      <c r="A100" s="79"/>
      <c r="B100" s="104" t="str">
        <f>Dat_02!A100</f>
        <v>04/09/2024</v>
      </c>
      <c r="C100" s="105">
        <f>Dat_02!N100</f>
        <v>688.06011904770003</v>
      </c>
      <c r="D100" s="105">
        <f>Dat_02!B100</f>
        <v>2295.8333333332998</v>
      </c>
      <c r="E100" s="105">
        <f>Dat_02!F100</f>
        <v>-966.66666666670005</v>
      </c>
    </row>
    <row r="101" spans="1:5">
      <c r="A101" s="79"/>
      <c r="B101" s="104" t="str">
        <f>Dat_02!A101</f>
        <v>05/09/2024</v>
      </c>
      <c r="C101" s="105">
        <f>Dat_02!N101</f>
        <v>1847.7708333332998</v>
      </c>
      <c r="D101" s="105">
        <f>Dat_02!B101</f>
        <v>2041.6666666666999</v>
      </c>
      <c r="E101" s="105">
        <f>Dat_02!F101</f>
        <v>-1000</v>
      </c>
    </row>
    <row r="102" spans="1:5">
      <c r="A102" s="79"/>
      <c r="B102" s="104" t="str">
        <f>Dat_02!A102</f>
        <v>06/09/2024</v>
      </c>
      <c r="C102" s="105">
        <f>Dat_02!N102</f>
        <v>1167.8044117647</v>
      </c>
      <c r="D102" s="105">
        <f>Dat_02!B102</f>
        <v>2037.5</v>
      </c>
      <c r="E102" s="105">
        <f>Dat_02!F102</f>
        <v>-1000</v>
      </c>
    </row>
    <row r="103" spans="1:5">
      <c r="A103" s="79"/>
      <c r="B103" s="104" t="str">
        <f>Dat_02!A103</f>
        <v>07/09/2024</v>
      </c>
      <c r="C103" s="105">
        <f>Dat_02!N103</f>
        <v>1084.5757246377</v>
      </c>
      <c r="D103" s="105">
        <f>Dat_02!B103</f>
        <v>2000</v>
      </c>
      <c r="E103" s="105">
        <f>Dat_02!F103</f>
        <v>-1200</v>
      </c>
    </row>
    <row r="104" spans="1:5">
      <c r="A104" s="79"/>
      <c r="B104" s="104" t="str">
        <f>Dat_02!A104</f>
        <v>08/09/2024</v>
      </c>
      <c r="C104" s="105">
        <f>Dat_02!N104</f>
        <v>754.76190476189993</v>
      </c>
      <c r="D104" s="105">
        <f>Dat_02!B104</f>
        <v>1810.4166666666999</v>
      </c>
      <c r="E104" s="105">
        <f>Dat_02!F104</f>
        <v>-1175</v>
      </c>
    </row>
    <row r="105" spans="1:5">
      <c r="A105" s="79"/>
      <c r="B105" s="104" t="str">
        <f>Dat_02!A105</f>
        <v>09/09/2024</v>
      </c>
      <c r="C105" s="105">
        <f>Dat_02!N105</f>
        <v>233.13088235290002</v>
      </c>
      <c r="D105" s="105">
        <f>Dat_02!B105</f>
        <v>918.75</v>
      </c>
      <c r="E105" s="105">
        <f>Dat_02!F105</f>
        <v>-1000</v>
      </c>
    </row>
    <row r="106" spans="1:5">
      <c r="A106" s="79"/>
      <c r="B106" s="104" t="str">
        <f>Dat_02!A106</f>
        <v>10/09/2024</v>
      </c>
      <c r="C106" s="105">
        <f>Dat_02!N106</f>
        <v>591.47916666669994</v>
      </c>
      <c r="D106" s="105">
        <f>Dat_02!B106</f>
        <v>862.5</v>
      </c>
      <c r="E106" s="105">
        <f>Dat_02!F106</f>
        <v>-1000</v>
      </c>
    </row>
    <row r="107" spans="1:5">
      <c r="A107" s="79"/>
      <c r="B107" s="104" t="str">
        <f>Dat_02!A107</f>
        <v>11/09/2024</v>
      </c>
      <c r="C107" s="105">
        <f>Dat_02!N107</f>
        <v>-132.20558823530007</v>
      </c>
      <c r="D107" s="105">
        <f>Dat_02!B107</f>
        <v>952.08333333329995</v>
      </c>
      <c r="E107" s="105">
        <f>Dat_02!F107</f>
        <v>-750</v>
      </c>
    </row>
    <row r="108" spans="1:5">
      <c r="A108" s="79"/>
      <c r="B108" s="104" t="str">
        <f>Dat_02!A108</f>
        <v>12/09/2024</v>
      </c>
      <c r="C108" s="105">
        <f>Dat_02!N108</f>
        <v>-166.42379679150008</v>
      </c>
      <c r="D108" s="105">
        <f>Dat_02!B108</f>
        <v>1150</v>
      </c>
      <c r="E108" s="105">
        <f>Dat_02!F108</f>
        <v>-1000</v>
      </c>
    </row>
    <row r="109" spans="1:5">
      <c r="A109" s="79"/>
      <c r="B109" s="104" t="str">
        <f>Dat_02!A109</f>
        <v>13/09/2024</v>
      </c>
      <c r="C109" s="105">
        <f>Dat_02!N109</f>
        <v>-777.23641456580003</v>
      </c>
      <c r="D109" s="105">
        <f>Dat_02!B109</f>
        <v>1164.5833333333001</v>
      </c>
      <c r="E109" s="105">
        <f>Dat_02!F109</f>
        <v>-1287.5</v>
      </c>
    </row>
    <row r="110" spans="1:5">
      <c r="A110" s="79"/>
      <c r="B110" s="104" t="str">
        <f>Dat_02!A110</f>
        <v>14/09/2024</v>
      </c>
      <c r="C110" s="105">
        <f>Dat_02!N110</f>
        <v>10.710714285699851</v>
      </c>
      <c r="D110" s="105">
        <f>Dat_02!B110</f>
        <v>1500</v>
      </c>
      <c r="E110" s="105">
        <f>Dat_02!F110</f>
        <v>-1500</v>
      </c>
    </row>
    <row r="111" spans="1:5">
      <c r="A111" s="79"/>
      <c r="B111" s="104" t="str">
        <f>Dat_02!A111</f>
        <v>15/09/2024</v>
      </c>
      <c r="C111" s="105">
        <f>Dat_02!N111</f>
        <v>-196.27217391299985</v>
      </c>
      <c r="D111" s="105">
        <f>Dat_02!B111</f>
        <v>1468.75</v>
      </c>
      <c r="E111" s="105">
        <f>Dat_02!F111</f>
        <v>-1500</v>
      </c>
    </row>
    <row r="112" spans="1:5">
      <c r="A112" s="79"/>
      <c r="B112" s="104" t="str">
        <f>Dat_02!A112</f>
        <v>16/09/2024</v>
      </c>
      <c r="C112" s="105">
        <f>Dat_02!N112</f>
        <v>-840.34583333330011</v>
      </c>
      <c r="D112" s="105">
        <f>Dat_02!B112</f>
        <v>1279.1666666666999</v>
      </c>
      <c r="E112" s="105">
        <f>Dat_02!F112</f>
        <v>-1466.6666666666999</v>
      </c>
    </row>
    <row r="113" spans="1:5">
      <c r="A113" s="79"/>
      <c r="B113" s="104" t="str">
        <f>Dat_02!A113</f>
        <v>17/09/2024</v>
      </c>
      <c r="C113" s="105">
        <f>Dat_02!N113</f>
        <v>356.91309523809991</v>
      </c>
      <c r="D113" s="105">
        <f>Dat_02!B113</f>
        <v>1491.6666666666999</v>
      </c>
      <c r="E113" s="105">
        <f>Dat_02!F113</f>
        <v>-779.16666666670005</v>
      </c>
    </row>
    <row r="114" spans="1:5">
      <c r="A114" s="79"/>
      <c r="B114" s="104" t="str">
        <f>Dat_02!A114</f>
        <v>18/09/2024</v>
      </c>
      <c r="C114" s="105">
        <f>Dat_02!N114</f>
        <v>1353.8744047619</v>
      </c>
      <c r="D114" s="105">
        <f>Dat_02!B114</f>
        <v>1887.5</v>
      </c>
      <c r="E114" s="105">
        <f>Dat_02!F114</f>
        <v>-1858.3333333333001</v>
      </c>
    </row>
    <row r="115" spans="1:5">
      <c r="A115" s="79"/>
      <c r="B115" s="104" t="str">
        <f>Dat_02!A115</f>
        <v>19/09/2024</v>
      </c>
      <c r="C115" s="105">
        <f>Dat_02!N115</f>
        <v>1382.5583333333</v>
      </c>
      <c r="D115" s="105">
        <f>Dat_02!B115</f>
        <v>1700</v>
      </c>
      <c r="E115" s="105">
        <f>Dat_02!F115</f>
        <v>-1700</v>
      </c>
    </row>
    <row r="116" spans="1:5">
      <c r="A116" s="79"/>
      <c r="B116" s="104" t="str">
        <f>Dat_02!A116</f>
        <v>20/09/2024</v>
      </c>
      <c r="C116" s="105">
        <f>Dat_02!N116</f>
        <v>1574.2250000000001</v>
      </c>
      <c r="D116" s="105">
        <f>Dat_02!B116</f>
        <v>1800</v>
      </c>
      <c r="E116" s="105">
        <f>Dat_02!F116</f>
        <v>-1800</v>
      </c>
    </row>
    <row r="117" spans="1:5">
      <c r="A117" s="79"/>
      <c r="B117" s="104" t="str">
        <f>Dat_02!A117</f>
        <v>21/09/2024</v>
      </c>
      <c r="C117" s="105">
        <f>Dat_02!N117</f>
        <v>1779.9577380952999</v>
      </c>
      <c r="D117" s="105">
        <f>Dat_02!B117</f>
        <v>1950</v>
      </c>
      <c r="E117" s="105">
        <f>Dat_02!F117</f>
        <v>-1833.3333333333001</v>
      </c>
    </row>
    <row r="118" spans="1:5">
      <c r="A118" s="79"/>
      <c r="B118" s="104" t="str">
        <f>Dat_02!A118</f>
        <v>22/09/2024</v>
      </c>
      <c r="C118" s="105">
        <f>Dat_02!N118</f>
        <v>1345.7895833333</v>
      </c>
      <c r="D118" s="105">
        <f>Dat_02!B118</f>
        <v>1933.3333333333001</v>
      </c>
      <c r="E118" s="105">
        <f>Dat_02!F118</f>
        <v>-1879.1666666666999</v>
      </c>
    </row>
    <row r="119" spans="1:5">
      <c r="A119" s="79"/>
      <c r="B119" s="104" t="str">
        <f>Dat_02!A119</f>
        <v>23/09/2024</v>
      </c>
      <c r="C119" s="105">
        <f>Dat_02!N119</f>
        <v>1837.9088235294</v>
      </c>
      <c r="D119" s="105">
        <f>Dat_02!B119</f>
        <v>1987.5</v>
      </c>
      <c r="E119" s="105">
        <f>Dat_02!F119</f>
        <v>-1975</v>
      </c>
    </row>
    <row r="120" spans="1:5">
      <c r="A120" s="79"/>
      <c r="B120" s="104" t="str">
        <f>Dat_02!A120</f>
        <v>24/09/2024</v>
      </c>
      <c r="C120" s="105">
        <f>Dat_02!N120</f>
        <v>2183.1666666666001</v>
      </c>
      <c r="D120" s="105">
        <f>Dat_02!B120</f>
        <v>2341.4166666667002</v>
      </c>
      <c r="E120" s="105">
        <f>Dat_02!F120</f>
        <v>-2253.4166666667002</v>
      </c>
    </row>
    <row r="121" spans="1:5">
      <c r="A121" s="79"/>
      <c r="B121" s="104" t="str">
        <f>Dat_02!A121</f>
        <v>25/09/2024</v>
      </c>
      <c r="C121" s="105">
        <f>Dat_02!N121</f>
        <v>1488.8958333332998</v>
      </c>
      <c r="D121" s="105">
        <f>Dat_02!B121</f>
        <v>2389.5833333332998</v>
      </c>
      <c r="E121" s="105">
        <f>Dat_02!F121</f>
        <v>-2095.4166666667002</v>
      </c>
    </row>
    <row r="122" spans="1:5">
      <c r="A122" s="79"/>
      <c r="B122" s="104" t="str">
        <f>Dat_02!A122</f>
        <v>26/09/2024</v>
      </c>
      <c r="C122" s="105">
        <f>Dat_02!N122</f>
        <v>2.7938735177999661</v>
      </c>
      <c r="D122" s="105">
        <f>Dat_02!B122</f>
        <v>2285.4166666667002</v>
      </c>
      <c r="E122" s="105">
        <f>Dat_02!F122</f>
        <v>-2019.5833333333001</v>
      </c>
    </row>
    <row r="123" spans="1:5">
      <c r="A123" s="79"/>
      <c r="B123" s="104" t="str">
        <f>Dat_02!A123</f>
        <v>27/09/2024</v>
      </c>
      <c r="C123" s="105">
        <f>Dat_02!N123</f>
        <v>907.99240196080007</v>
      </c>
      <c r="D123" s="105">
        <f>Dat_02!B123</f>
        <v>2375</v>
      </c>
      <c r="E123" s="105">
        <f>Dat_02!F123</f>
        <v>-2218</v>
      </c>
    </row>
    <row r="124" spans="1:5">
      <c r="A124" s="79"/>
      <c r="B124" s="104" t="str">
        <f>Dat_02!A124</f>
        <v>28/09/2024</v>
      </c>
      <c r="C124" s="105">
        <f>Dat_02!N124</f>
        <v>603.60681818180001</v>
      </c>
      <c r="D124" s="105">
        <f>Dat_02!B124</f>
        <v>2012.5</v>
      </c>
      <c r="E124" s="105">
        <f>Dat_02!F124</f>
        <v>-2264.5833333332998</v>
      </c>
    </row>
    <row r="125" spans="1:5">
      <c r="A125" s="79"/>
      <c r="B125" s="104" t="str">
        <f>Dat_02!A125</f>
        <v>29/09/2024</v>
      </c>
      <c r="C125" s="105">
        <f>Dat_02!N125</f>
        <v>547.52090909089998</v>
      </c>
      <c r="D125" s="105">
        <f>Dat_02!B125</f>
        <v>2352.0833333332998</v>
      </c>
      <c r="E125" s="105">
        <f>Dat_02!F125</f>
        <v>-2400.3333333332998</v>
      </c>
    </row>
    <row r="126" spans="1:5">
      <c r="A126" s="79"/>
      <c r="B126" s="104" t="str">
        <f>Dat_02!A126</f>
        <v>30/09/2024</v>
      </c>
      <c r="C126" s="105">
        <f>Dat_02!N126</f>
        <v>2069.9452380953003</v>
      </c>
      <c r="D126" s="105">
        <f>Dat_02!B126</f>
        <v>2270.8333333332998</v>
      </c>
      <c r="E126" s="105">
        <f>Dat_02!F126</f>
        <v>-2143.75</v>
      </c>
    </row>
    <row r="127" spans="1:5">
      <c r="A127" s="79"/>
      <c r="B127" s="104" t="str">
        <f>Dat_02!A127</f>
        <v>01/10/2024</v>
      </c>
      <c r="C127" s="105">
        <f>Dat_02!N127</f>
        <v>990.84143222510011</v>
      </c>
      <c r="D127" s="105">
        <f>Dat_02!B127</f>
        <v>2381.25</v>
      </c>
      <c r="E127" s="105">
        <f>Dat_02!F127</f>
        <v>-1935.4166666666999</v>
      </c>
    </row>
    <row r="128" spans="1:5">
      <c r="A128" s="79" t="s">
        <v>55</v>
      </c>
      <c r="B128" s="104" t="str">
        <f>Dat_02!A128</f>
        <v>02/10/2024</v>
      </c>
      <c r="C128" s="105">
        <f>Dat_02!N128</f>
        <v>-195.39387351779988</v>
      </c>
      <c r="D128" s="105">
        <f>Dat_02!B128</f>
        <v>2232.8333333332998</v>
      </c>
      <c r="E128" s="105">
        <f>Dat_02!F128</f>
        <v>-1897.9166666666999</v>
      </c>
    </row>
    <row r="129" spans="1:5">
      <c r="A129" s="79"/>
      <c r="B129" s="104" t="str">
        <f>Dat_02!A129</f>
        <v>03/10/2024</v>
      </c>
      <c r="C129" s="105">
        <f>Dat_02!N129</f>
        <v>-137.14619565220005</v>
      </c>
      <c r="D129" s="105">
        <f>Dat_02!B129</f>
        <v>1619.1666666666999</v>
      </c>
      <c r="E129" s="105">
        <f>Dat_02!F129</f>
        <v>-2116.6666666667002</v>
      </c>
    </row>
    <row r="130" spans="1:5">
      <c r="A130" s="79"/>
      <c r="B130" s="104" t="str">
        <f>Dat_02!A130</f>
        <v>04/10/2024</v>
      </c>
      <c r="C130" s="105">
        <f>Dat_02!N130</f>
        <v>39.222368421099986</v>
      </c>
      <c r="D130" s="105">
        <f>Dat_02!B130</f>
        <v>1985.4166666666999</v>
      </c>
      <c r="E130" s="105">
        <f>Dat_02!F130</f>
        <v>-1768.1666666666999</v>
      </c>
    </row>
    <row r="131" spans="1:5">
      <c r="A131" s="79"/>
      <c r="B131" s="104" t="str">
        <f>Dat_02!A131</f>
        <v>05/10/2024</v>
      </c>
      <c r="C131" s="105">
        <f>Dat_02!N131</f>
        <v>198.0734848484999</v>
      </c>
      <c r="D131" s="105">
        <f>Dat_02!B131</f>
        <v>2210.4166666667002</v>
      </c>
      <c r="E131" s="105">
        <f>Dat_02!F131</f>
        <v>-2405.375</v>
      </c>
    </row>
    <row r="132" spans="1:5">
      <c r="A132" s="79"/>
      <c r="B132" s="104" t="str">
        <f>Dat_02!A132</f>
        <v>06/10/2024</v>
      </c>
      <c r="C132" s="105">
        <f>Dat_02!N132</f>
        <v>81.339166666699839</v>
      </c>
      <c r="D132" s="105">
        <f>Dat_02!B132</f>
        <v>1987.5</v>
      </c>
      <c r="E132" s="105">
        <f>Dat_02!F132</f>
        <v>-2455.9583333332998</v>
      </c>
    </row>
    <row r="133" spans="1:5">
      <c r="A133" s="79"/>
      <c r="B133" s="104" t="str">
        <f>Dat_02!A133</f>
        <v>07/10/2024</v>
      </c>
      <c r="C133" s="105">
        <f>Dat_02!N133</f>
        <v>-165.79924242419997</v>
      </c>
      <c r="D133" s="105">
        <f>Dat_02!B133</f>
        <v>2450</v>
      </c>
      <c r="E133" s="105">
        <f>Dat_02!F133</f>
        <v>-2273.5416666667002</v>
      </c>
    </row>
    <row r="134" spans="1:5">
      <c r="A134" s="79"/>
      <c r="B134" s="104" t="str">
        <f>Dat_02!A134</f>
        <v>08/10/2024</v>
      </c>
      <c r="C134" s="105">
        <f>Dat_02!N134</f>
        <v>196.31068840579997</v>
      </c>
      <c r="D134" s="105">
        <f>Dat_02!B134</f>
        <v>2205.75</v>
      </c>
      <c r="E134" s="105">
        <f>Dat_02!F134</f>
        <v>-2177.0833333332998</v>
      </c>
    </row>
    <row r="135" spans="1:5">
      <c r="A135" s="79"/>
      <c r="B135" s="104" t="str">
        <f>Dat_02!A135</f>
        <v>09/10/2024</v>
      </c>
      <c r="C135" s="105">
        <f>Dat_02!N135</f>
        <v>-80.678260869500036</v>
      </c>
      <c r="D135" s="105">
        <f>Dat_02!B135</f>
        <v>2237.5</v>
      </c>
      <c r="E135" s="105">
        <f>Dat_02!F135</f>
        <v>-2262.25</v>
      </c>
    </row>
    <row r="136" spans="1:5">
      <c r="A136" s="79"/>
      <c r="B136" s="104" t="str">
        <f>Dat_02!A136</f>
        <v>10/10/2024</v>
      </c>
      <c r="C136" s="105">
        <f>Dat_02!N136</f>
        <v>1350.3624999999997</v>
      </c>
      <c r="D136" s="105">
        <f>Dat_02!B136</f>
        <v>1945.8333333333001</v>
      </c>
      <c r="E136" s="105">
        <f>Dat_02!F136</f>
        <v>-2282.8333333332998</v>
      </c>
    </row>
    <row r="137" spans="1:5">
      <c r="A137" s="79"/>
      <c r="B137" s="104" t="str">
        <f>Dat_02!A137</f>
        <v>11/10/2024</v>
      </c>
      <c r="C137" s="105">
        <f>Dat_02!N137</f>
        <v>332.36363636360011</v>
      </c>
      <c r="D137" s="105">
        <f>Dat_02!B137</f>
        <v>2341.6666666667002</v>
      </c>
      <c r="E137" s="105">
        <f>Dat_02!F137</f>
        <v>-2288.8333333332998</v>
      </c>
    </row>
    <row r="138" spans="1:5">
      <c r="A138" s="79"/>
      <c r="B138" s="104" t="str">
        <f>Dat_02!A138</f>
        <v>12/10/2024</v>
      </c>
      <c r="C138" s="105">
        <f>Dat_02!N138</f>
        <v>1516.0522727273001</v>
      </c>
      <c r="D138" s="105">
        <f>Dat_02!B138</f>
        <v>2116.6666666667002</v>
      </c>
      <c r="E138" s="105">
        <f>Dat_02!F138</f>
        <v>-2298.875</v>
      </c>
    </row>
    <row r="139" spans="1:5">
      <c r="A139" s="79"/>
      <c r="B139" s="104" t="str">
        <f>Dat_02!A139</f>
        <v>13/10/2024</v>
      </c>
      <c r="C139" s="105">
        <f>Dat_02!N139</f>
        <v>1895.8337121212001</v>
      </c>
      <c r="D139" s="105">
        <f>Dat_02!B139</f>
        <v>2426.7083333332998</v>
      </c>
      <c r="E139" s="105">
        <f>Dat_02!F139</f>
        <v>-2451.4583333332998</v>
      </c>
    </row>
    <row r="140" spans="1:5">
      <c r="A140" s="79"/>
      <c r="B140" s="104" t="str">
        <f>Dat_02!A140</f>
        <v>14/10/2024</v>
      </c>
      <c r="C140" s="105">
        <f>Dat_02!N140</f>
        <v>1629.875</v>
      </c>
      <c r="D140" s="105">
        <f>Dat_02!B140</f>
        <v>2191.6666666667002</v>
      </c>
      <c r="E140" s="105">
        <f>Dat_02!F140</f>
        <v>-2304.1666666667002</v>
      </c>
    </row>
    <row r="141" spans="1:5">
      <c r="A141" s="79"/>
      <c r="B141" s="104" t="str">
        <f>Dat_02!A141</f>
        <v>15/10/2024</v>
      </c>
      <c r="C141" s="105">
        <f>Dat_02!N141</f>
        <v>1594.1720238095998</v>
      </c>
      <c r="D141" s="105">
        <f>Dat_02!B141</f>
        <v>2300</v>
      </c>
      <c r="E141" s="105">
        <f>Dat_02!F141</f>
        <v>-2376.3333333332998</v>
      </c>
    </row>
    <row r="142" spans="1:5">
      <c r="A142" s="79"/>
      <c r="B142" s="104" t="str">
        <f>Dat_02!A142</f>
        <v>16/10/2024</v>
      </c>
      <c r="C142" s="105">
        <f>Dat_02!N142</f>
        <v>1345.1799019608</v>
      </c>
      <c r="D142" s="105">
        <f>Dat_02!B142</f>
        <v>2370.5833333332998</v>
      </c>
      <c r="E142" s="105">
        <f>Dat_02!F142</f>
        <v>-2328.4166666667002</v>
      </c>
    </row>
    <row r="143" spans="1:5">
      <c r="A143" s="79"/>
      <c r="B143" s="104" t="str">
        <f>Dat_02!A143</f>
        <v>17/10/2024</v>
      </c>
      <c r="C143" s="105">
        <f>Dat_02!N143</f>
        <v>-365.41309523809991</v>
      </c>
      <c r="D143" s="105">
        <f>Dat_02!B143</f>
        <v>2318.75</v>
      </c>
      <c r="E143" s="105">
        <f>Dat_02!F143</f>
        <v>-2078.6666666667002</v>
      </c>
    </row>
    <row r="144" spans="1:5">
      <c r="A144" s="79"/>
      <c r="B144" s="104" t="str">
        <f>Dat_02!A144</f>
        <v>18/10/2024</v>
      </c>
      <c r="C144" s="105">
        <f>Dat_02!N144</f>
        <v>-398.77023809519983</v>
      </c>
      <c r="D144" s="105">
        <f>Dat_02!B144</f>
        <v>2295.8333333332998</v>
      </c>
      <c r="E144" s="105">
        <f>Dat_02!F144</f>
        <v>-2314.5833333332998</v>
      </c>
    </row>
    <row r="145" spans="1:5">
      <c r="A145" s="79"/>
      <c r="B145" s="104" t="str">
        <f>Dat_02!A145</f>
        <v>19/10/2024</v>
      </c>
      <c r="C145" s="105">
        <f>Dat_02!N145</f>
        <v>1058.9499999999998</v>
      </c>
      <c r="D145" s="105">
        <f>Dat_02!B145</f>
        <v>2231.25</v>
      </c>
      <c r="E145" s="105">
        <f>Dat_02!F145</f>
        <v>-2314.5833333332998</v>
      </c>
    </row>
    <row r="146" spans="1:5">
      <c r="A146" s="79"/>
      <c r="B146" s="104" t="str">
        <f>Dat_02!A146</f>
        <v>20/10/2024</v>
      </c>
      <c r="C146" s="105">
        <f>Dat_02!N146</f>
        <v>1648.9749999999999</v>
      </c>
      <c r="D146" s="105">
        <f>Dat_02!B146</f>
        <v>2185.0416666667002</v>
      </c>
      <c r="E146" s="105">
        <f>Dat_02!F146</f>
        <v>-2497</v>
      </c>
    </row>
    <row r="147" spans="1:5">
      <c r="A147" s="79"/>
      <c r="B147" s="104" t="str">
        <f>Dat_02!A147</f>
        <v>21/10/2024</v>
      </c>
      <c r="C147" s="105">
        <f>Dat_02!N147</f>
        <v>903.69156010230006</v>
      </c>
      <c r="D147" s="105">
        <f>Dat_02!B147</f>
        <v>2459.7916666667002</v>
      </c>
      <c r="E147" s="105">
        <f>Dat_02!F147</f>
        <v>-2134.25</v>
      </c>
    </row>
    <row r="148" spans="1:5">
      <c r="A148" s="79"/>
      <c r="B148" s="104" t="str">
        <f>Dat_02!A148</f>
        <v>22/10/2024</v>
      </c>
      <c r="C148" s="105">
        <f>Dat_02!N148</f>
        <v>-77.56666666670003</v>
      </c>
      <c r="D148" s="105">
        <f>Dat_02!B148</f>
        <v>2434.7916666667002</v>
      </c>
      <c r="E148" s="105">
        <f>Dat_02!F148</f>
        <v>-1680</v>
      </c>
    </row>
    <row r="149" spans="1:5">
      <c r="A149" s="79"/>
      <c r="B149" s="104" t="str">
        <f>Dat_02!A149</f>
        <v>23/10/2024</v>
      </c>
      <c r="C149" s="105">
        <f>Dat_02!N149</f>
        <v>280.22924901179988</v>
      </c>
      <c r="D149" s="105">
        <f>Dat_02!B149</f>
        <v>2412.5</v>
      </c>
      <c r="E149" s="105">
        <f>Dat_02!F149</f>
        <v>-2037.25</v>
      </c>
    </row>
    <row r="150" spans="1:5">
      <c r="A150" s="79"/>
      <c r="B150" s="104" t="str">
        <f>Dat_02!A150</f>
        <v>24/10/2024</v>
      </c>
      <c r="C150" s="105">
        <f>Dat_02!N150</f>
        <v>878.6547619047999</v>
      </c>
      <c r="D150" s="105">
        <f>Dat_02!B150</f>
        <v>2467.625</v>
      </c>
      <c r="E150" s="105">
        <f>Dat_02!F150</f>
        <v>-2025</v>
      </c>
    </row>
    <row r="151" spans="1:5">
      <c r="A151" s="79"/>
      <c r="B151" s="104" t="str">
        <f>Dat_02!A151</f>
        <v>25/10/2024</v>
      </c>
      <c r="C151" s="105">
        <f>Dat_02!N151</f>
        <v>302.53333333329988</v>
      </c>
      <c r="D151" s="105">
        <f>Dat_02!B151</f>
        <v>2228.4166666667002</v>
      </c>
      <c r="E151" s="105">
        <f>Dat_02!F151</f>
        <v>-2025</v>
      </c>
    </row>
    <row r="152" spans="1:5">
      <c r="A152" s="79"/>
      <c r="B152" s="104" t="str">
        <f>Dat_02!A152</f>
        <v>26/10/2024</v>
      </c>
      <c r="C152" s="105">
        <f>Dat_02!N152</f>
        <v>81.529166666699894</v>
      </c>
      <c r="D152" s="105">
        <f>Dat_02!B152</f>
        <v>2022.9166666666999</v>
      </c>
      <c r="E152" s="105">
        <f>Dat_02!F152</f>
        <v>-2145.8333333332998</v>
      </c>
    </row>
    <row r="153" spans="1:5">
      <c r="A153" s="79"/>
      <c r="B153" s="104" t="str">
        <f>Dat_02!A153</f>
        <v>27/10/2024</v>
      </c>
      <c r="C153" s="105">
        <f>Dat_02!N153</f>
        <v>187.67743271220002</v>
      </c>
      <c r="D153" s="105">
        <f>Dat_02!B153</f>
        <v>2385.64</v>
      </c>
      <c r="E153" s="105">
        <f>Dat_02!F153</f>
        <v>-2174</v>
      </c>
    </row>
    <row r="154" spans="1:5">
      <c r="A154" s="79"/>
      <c r="B154" s="104" t="str">
        <f>Dat_02!A154</f>
        <v>28/10/2024</v>
      </c>
      <c r="C154" s="105">
        <f>Dat_02!N154</f>
        <v>-810.7440711462001</v>
      </c>
      <c r="D154" s="105">
        <f>Dat_02!B154</f>
        <v>2450</v>
      </c>
      <c r="E154" s="105">
        <f>Dat_02!F154</f>
        <v>-1833.3333333333001</v>
      </c>
    </row>
    <row r="155" spans="1:5">
      <c r="A155" s="79"/>
      <c r="B155" s="104" t="str">
        <f>Dat_02!A155</f>
        <v>29/10/2024</v>
      </c>
      <c r="C155" s="105">
        <f>Dat_02!N155</f>
        <v>-1125.5333333332999</v>
      </c>
      <c r="D155" s="105">
        <f>Dat_02!B155</f>
        <v>2385.0416666667002</v>
      </c>
      <c r="E155" s="105">
        <f>Dat_02!F155</f>
        <v>-1554.1666666666999</v>
      </c>
    </row>
    <row r="156" spans="1:5">
      <c r="A156" s="79"/>
      <c r="B156" s="104" t="str">
        <f>Dat_02!A156</f>
        <v>30/10/2024</v>
      </c>
      <c r="C156" s="105">
        <f>Dat_02!N156</f>
        <v>-266.80773809520008</v>
      </c>
      <c r="D156" s="105">
        <f>Dat_02!B156</f>
        <v>2182.9583333332998</v>
      </c>
      <c r="E156" s="105">
        <f>Dat_02!F156</f>
        <v>-1741.6666666666999</v>
      </c>
    </row>
    <row r="157" spans="1:5">
      <c r="A157" s="79"/>
      <c r="B157" s="104" t="str">
        <f>Dat_02!A157</f>
        <v>31/10/2024</v>
      </c>
      <c r="C157" s="105">
        <f>Dat_02!N157</f>
        <v>1069.3041666667</v>
      </c>
      <c r="D157" s="105">
        <f>Dat_02!B157</f>
        <v>2367.4583333332998</v>
      </c>
      <c r="E157" s="105">
        <f>Dat_02!F157</f>
        <v>-1000</v>
      </c>
    </row>
    <row r="158" spans="1:5">
      <c r="A158" s="79" t="s">
        <v>56</v>
      </c>
      <c r="B158" s="104" t="str">
        <f>Dat_02!A158</f>
        <v>01/11/2024</v>
      </c>
      <c r="C158" s="105">
        <f>Dat_02!N158</f>
        <v>1375.1916666667</v>
      </c>
      <c r="D158" s="105">
        <f>Dat_02!B158</f>
        <v>2919.4166666667002</v>
      </c>
      <c r="E158" s="105">
        <f>Dat_02!F158</f>
        <v>-1608.3333333333001</v>
      </c>
    </row>
    <row r="159" spans="1:5">
      <c r="A159" s="79"/>
      <c r="B159" s="104" t="str">
        <f>Dat_02!A159</f>
        <v>02/11/2024</v>
      </c>
      <c r="C159" s="105">
        <f>Dat_02!N159</f>
        <v>1034.1119047619</v>
      </c>
      <c r="D159" s="105">
        <f>Dat_02!B159</f>
        <v>2922.2083333332998</v>
      </c>
      <c r="E159" s="105">
        <f>Dat_02!F159</f>
        <v>-2542.2916666667002</v>
      </c>
    </row>
    <row r="160" spans="1:5">
      <c r="A160" s="79"/>
      <c r="B160" s="104" t="str">
        <f>Dat_02!A160</f>
        <v>03/11/2024</v>
      </c>
      <c r="C160" s="105">
        <f>Dat_02!N160</f>
        <v>60.354166666699939</v>
      </c>
      <c r="D160" s="105">
        <f>Dat_02!B160</f>
        <v>2666.5</v>
      </c>
      <c r="E160" s="105">
        <f>Dat_02!F160</f>
        <v>-2142.375</v>
      </c>
    </row>
    <row r="161" spans="1:5">
      <c r="A161" s="79"/>
      <c r="B161" s="104" t="str">
        <f>Dat_02!A161</f>
        <v>04/11/2024</v>
      </c>
      <c r="C161" s="105">
        <f>Dat_02!N161</f>
        <v>251.46590909089991</v>
      </c>
      <c r="D161" s="105">
        <f>Dat_02!B161</f>
        <v>3149.9166666667002</v>
      </c>
      <c r="E161" s="105">
        <f>Dat_02!F161</f>
        <v>-2296.8333333332998</v>
      </c>
    </row>
    <row r="162" spans="1:5">
      <c r="A162" s="79"/>
      <c r="B162" s="104" t="str">
        <f>Dat_02!A162</f>
        <v>05/11/2024</v>
      </c>
      <c r="C162" s="105">
        <f>Dat_02!N162</f>
        <v>1585.3130434783</v>
      </c>
      <c r="D162" s="105">
        <f>Dat_02!B162</f>
        <v>3154.5416666667002</v>
      </c>
      <c r="E162" s="105">
        <f>Dat_02!F162</f>
        <v>-2269</v>
      </c>
    </row>
    <row r="163" spans="1:5">
      <c r="A163" s="79"/>
      <c r="B163" s="104" t="str">
        <f>Dat_02!A163</f>
        <v>06/11/2024</v>
      </c>
      <c r="C163" s="105">
        <f>Dat_02!N163</f>
        <v>1293.0302277433002</v>
      </c>
      <c r="D163" s="105">
        <f>Dat_02!B163</f>
        <v>3316.4583333332998</v>
      </c>
      <c r="E163" s="105">
        <f>Dat_02!F163</f>
        <v>-1877.25</v>
      </c>
    </row>
    <row r="164" spans="1:5">
      <c r="A164" s="79"/>
      <c r="B164" s="104" t="str">
        <f>Dat_02!A164</f>
        <v>07/11/2024</v>
      </c>
      <c r="C164" s="105">
        <f>Dat_02!N164</f>
        <v>1379.5009153318001</v>
      </c>
      <c r="D164" s="105">
        <f>Dat_02!B164</f>
        <v>3223.5</v>
      </c>
      <c r="E164" s="105">
        <f>Dat_02!F164</f>
        <v>-1808.5</v>
      </c>
    </row>
    <row r="165" spans="1:5">
      <c r="A165" s="79"/>
      <c r="B165" s="104" t="str">
        <f>Dat_02!A165</f>
        <v>08/11/2024</v>
      </c>
      <c r="C165" s="105">
        <f>Dat_02!N165</f>
        <v>2166.4257575758002</v>
      </c>
      <c r="D165" s="105">
        <f>Dat_02!B165</f>
        <v>3324.9583333332998</v>
      </c>
      <c r="E165" s="105">
        <f>Dat_02!F165</f>
        <v>-2386.7083333332998</v>
      </c>
    </row>
    <row r="166" spans="1:5">
      <c r="A166" s="79"/>
      <c r="B166" s="104" t="str">
        <f>Dat_02!A166</f>
        <v>09/11/2024</v>
      </c>
      <c r="C166" s="105">
        <f>Dat_02!N166</f>
        <v>-34.687878787799946</v>
      </c>
      <c r="D166" s="105">
        <f>Dat_02!B166</f>
        <v>3284.4583333332998</v>
      </c>
      <c r="E166" s="105">
        <f>Dat_02!F166</f>
        <v>-3145.3333333332998</v>
      </c>
    </row>
    <row r="167" spans="1:5">
      <c r="A167" s="79"/>
      <c r="B167" s="104" t="str">
        <f>Dat_02!A167</f>
        <v>10/11/2024</v>
      </c>
      <c r="C167" s="105">
        <f>Dat_02!N167</f>
        <v>-2223.1941176471</v>
      </c>
      <c r="D167" s="105">
        <f>Dat_02!B167</f>
        <v>3193.125</v>
      </c>
      <c r="E167" s="105">
        <f>Dat_02!F167</f>
        <v>-2994.5</v>
      </c>
    </row>
    <row r="168" spans="1:5">
      <c r="A168" s="79"/>
      <c r="B168" s="104" t="str">
        <f>Dat_02!A168</f>
        <v>11/11/2024</v>
      </c>
      <c r="C168" s="105">
        <f>Dat_02!N168</f>
        <v>-1021.9666666667001</v>
      </c>
      <c r="D168" s="105">
        <f>Dat_02!B168</f>
        <v>3011.7083333332998</v>
      </c>
      <c r="E168" s="105">
        <f>Dat_02!F168</f>
        <v>-1448.75</v>
      </c>
    </row>
    <row r="169" spans="1:5">
      <c r="A169" s="79"/>
      <c r="B169" s="104" t="str">
        <f>Dat_02!A169</f>
        <v>12/11/2024</v>
      </c>
      <c r="C169" s="105">
        <f>Dat_02!N169</f>
        <v>-712.68560606059998</v>
      </c>
      <c r="D169" s="105">
        <f>Dat_02!B169</f>
        <v>3254.9166666667002</v>
      </c>
      <c r="E169" s="105">
        <f>Dat_02!F169</f>
        <v>-1058.3333333333001</v>
      </c>
    </row>
    <row r="170" spans="1:5">
      <c r="A170" s="79"/>
      <c r="B170" s="104" t="str">
        <f>Dat_02!A170</f>
        <v>13/11/2024</v>
      </c>
      <c r="C170" s="105">
        <f>Dat_02!N170</f>
        <v>-122.87</v>
      </c>
      <c r="D170" s="105">
        <f>Dat_02!B170</f>
        <v>3597.625</v>
      </c>
      <c r="E170" s="105">
        <f>Dat_02!F170</f>
        <v>-587.5</v>
      </c>
    </row>
    <row r="171" spans="1:5">
      <c r="A171" s="79"/>
      <c r="B171" s="104" t="str">
        <f>Dat_02!A171</f>
        <v>14/11/2024</v>
      </c>
      <c r="C171" s="105">
        <f>Dat_02!N171</f>
        <v>46.295075757600102</v>
      </c>
      <c r="D171" s="105">
        <f>Dat_02!B171</f>
        <v>3622.625</v>
      </c>
      <c r="E171" s="105">
        <f>Dat_02!F171</f>
        <v>-906.25</v>
      </c>
    </row>
    <row r="172" spans="1:5">
      <c r="A172" s="79"/>
      <c r="B172" s="104" t="str">
        <f>Dat_02!A172</f>
        <v>15/11/2024</v>
      </c>
      <c r="C172" s="105">
        <f>Dat_02!N172</f>
        <v>1074.0458333332999</v>
      </c>
      <c r="D172" s="105">
        <f>Dat_02!B172</f>
        <v>3512.875</v>
      </c>
      <c r="E172" s="105">
        <f>Dat_02!F172</f>
        <v>-975</v>
      </c>
    </row>
    <row r="173" spans="1:5">
      <c r="A173" s="79"/>
      <c r="B173" s="104" t="str">
        <f>Dat_02!A173</f>
        <v>16/11/2024</v>
      </c>
      <c r="C173" s="105">
        <f>Dat_02!N173</f>
        <v>1357.9842105263001</v>
      </c>
      <c r="D173" s="105">
        <f>Dat_02!B173</f>
        <v>3336.375</v>
      </c>
      <c r="E173" s="105">
        <f>Dat_02!F173</f>
        <v>-1953.7083333333001</v>
      </c>
    </row>
    <row r="174" spans="1:5">
      <c r="A174" s="79"/>
      <c r="B174" s="104" t="str">
        <f>Dat_02!A174</f>
        <v>17/11/2024</v>
      </c>
      <c r="C174" s="105">
        <f>Dat_02!N174</f>
        <v>2832.3285714285998</v>
      </c>
      <c r="D174" s="105">
        <f>Dat_02!B174</f>
        <v>3233.3333333332998</v>
      </c>
      <c r="E174" s="105">
        <f>Dat_02!F174</f>
        <v>-3376.375</v>
      </c>
    </row>
    <row r="175" spans="1:5">
      <c r="A175" s="79"/>
      <c r="B175" s="104" t="str">
        <f>Dat_02!A175</f>
        <v>18/11/2024</v>
      </c>
      <c r="C175" s="105">
        <f>Dat_02!N175</f>
        <v>2433.4291666667</v>
      </c>
      <c r="D175" s="105">
        <f>Dat_02!B175</f>
        <v>2612.2083333332998</v>
      </c>
      <c r="E175" s="105">
        <f>Dat_02!F175</f>
        <v>-2097.5</v>
      </c>
    </row>
    <row r="176" spans="1:5">
      <c r="A176" s="79"/>
      <c r="B176" s="104" t="str">
        <f>Dat_02!A176</f>
        <v>19/11/2024</v>
      </c>
      <c r="C176" s="105">
        <f>Dat_02!N176</f>
        <v>2091.4055555556001</v>
      </c>
      <c r="D176" s="105">
        <f>Dat_02!B176</f>
        <v>2466.25</v>
      </c>
      <c r="E176" s="105">
        <f>Dat_02!F176</f>
        <v>-1899.5833333333001</v>
      </c>
    </row>
    <row r="177" spans="1:5">
      <c r="A177" s="79"/>
      <c r="B177" s="104" t="str">
        <f>Dat_02!A177</f>
        <v>20/11/2024</v>
      </c>
      <c r="C177" s="105">
        <f>Dat_02!N177</f>
        <v>-420.97916666670005</v>
      </c>
      <c r="D177" s="105">
        <f>Dat_02!B177</f>
        <v>2603.375</v>
      </c>
      <c r="E177" s="105">
        <f>Dat_02!F177</f>
        <v>-1699.75</v>
      </c>
    </row>
    <row r="178" spans="1:5">
      <c r="A178" s="79"/>
      <c r="B178" s="104" t="str">
        <f>Dat_02!A178</f>
        <v>21/11/2024</v>
      </c>
      <c r="C178" s="105">
        <f>Dat_02!N178</f>
        <v>-1631.1875</v>
      </c>
      <c r="D178" s="105">
        <f>Dat_02!B178</f>
        <v>2807.5833333332998</v>
      </c>
      <c r="E178" s="105">
        <f>Dat_02!F178</f>
        <v>-2069.625</v>
      </c>
    </row>
    <row r="179" spans="1:5">
      <c r="A179" s="79"/>
      <c r="B179" s="104" t="str">
        <f>Dat_02!A179</f>
        <v>22/11/2024</v>
      </c>
      <c r="C179" s="105">
        <f>Dat_02!N179</f>
        <v>142.78392857149993</v>
      </c>
      <c r="D179" s="105">
        <f>Dat_02!B179</f>
        <v>2711.0416666667002</v>
      </c>
      <c r="E179" s="105">
        <f>Dat_02!F179</f>
        <v>-2017.375</v>
      </c>
    </row>
    <row r="180" spans="1:5">
      <c r="A180" s="79"/>
      <c r="B180" s="104" t="str">
        <f>Dat_02!A180</f>
        <v>23/11/2024</v>
      </c>
      <c r="C180" s="105">
        <f>Dat_02!N180</f>
        <v>1564.9541666666998</v>
      </c>
      <c r="D180" s="105">
        <f>Dat_02!B180</f>
        <v>2766.0416666667002</v>
      </c>
      <c r="E180" s="105">
        <f>Dat_02!F180</f>
        <v>-2613.1666666667002</v>
      </c>
    </row>
    <row r="181" spans="1:5">
      <c r="A181" s="79"/>
      <c r="B181" s="104" t="str">
        <f>Dat_02!A181</f>
        <v>24/11/2024</v>
      </c>
      <c r="C181" s="105">
        <f>Dat_02!N181</f>
        <v>309.75</v>
      </c>
      <c r="D181" s="105">
        <f>Dat_02!B181</f>
        <v>3299.0833333332998</v>
      </c>
      <c r="E181" s="105">
        <f>Dat_02!F181</f>
        <v>-2830.1666666667002</v>
      </c>
    </row>
    <row r="182" spans="1:5">
      <c r="A182" s="79"/>
      <c r="B182" s="104" t="str">
        <f>Dat_02!A182</f>
        <v>25/11/2024</v>
      </c>
      <c r="C182" s="105">
        <f>Dat_02!N182</f>
        <v>1157.5748188406001</v>
      </c>
      <c r="D182" s="105">
        <f>Dat_02!B182</f>
        <v>2904.3333333332998</v>
      </c>
      <c r="E182" s="105">
        <f>Dat_02!F182</f>
        <v>-2453.6666666667002</v>
      </c>
    </row>
    <row r="183" spans="1:5">
      <c r="A183" s="79"/>
      <c r="B183" s="104" t="str">
        <f>Dat_02!A183</f>
        <v>26/11/2024</v>
      </c>
      <c r="C183" s="105">
        <f>Dat_02!N183</f>
        <v>2573.4492424241998</v>
      </c>
      <c r="D183" s="105">
        <f>Dat_02!B183</f>
        <v>2700.1666666667002</v>
      </c>
      <c r="E183" s="105">
        <f>Dat_02!F183</f>
        <v>-2604.0416666667002</v>
      </c>
    </row>
    <row r="184" spans="1:5">
      <c r="A184" s="79"/>
      <c r="B184" s="104" t="str">
        <f>Dat_02!A184</f>
        <v>27/11/2024</v>
      </c>
      <c r="C184" s="105">
        <f>Dat_02!N184</f>
        <v>2635.1504901961002</v>
      </c>
      <c r="D184" s="105">
        <f>Dat_02!B184</f>
        <v>2706.1666666667002</v>
      </c>
      <c r="E184" s="105">
        <f>Dat_02!F184</f>
        <v>-2064.2083333332998</v>
      </c>
    </row>
    <row r="185" spans="1:5">
      <c r="A185" s="79"/>
      <c r="B185" s="104" t="str">
        <f>Dat_02!A185</f>
        <v>28/11/2024</v>
      </c>
      <c r="C185" s="105">
        <f>Dat_02!N185</f>
        <v>1611.128508772</v>
      </c>
      <c r="D185" s="105">
        <f>Dat_02!B185</f>
        <v>2555.0833333332998</v>
      </c>
      <c r="E185" s="105">
        <f>Dat_02!F185</f>
        <v>-1882</v>
      </c>
    </row>
    <row r="186" spans="1:5">
      <c r="A186" s="79"/>
      <c r="B186" s="104" t="str">
        <f>Dat_02!A186</f>
        <v>29/11/2024</v>
      </c>
      <c r="C186" s="105">
        <f>Dat_02!N186</f>
        <v>2588.9654761904999</v>
      </c>
      <c r="D186" s="105">
        <f>Dat_02!B186</f>
        <v>2716.9583333332998</v>
      </c>
      <c r="E186" s="105">
        <f>Dat_02!F186</f>
        <v>-2147.6666666667002</v>
      </c>
    </row>
    <row r="187" spans="1:5">
      <c r="A187" s="79"/>
      <c r="B187" s="104" t="str">
        <f>Dat_02!A187</f>
        <v>30/11/2024</v>
      </c>
      <c r="C187" s="105">
        <f>Dat_02!N187</f>
        <v>2044.7958333332999</v>
      </c>
      <c r="D187" s="105">
        <f>Dat_02!B187</f>
        <v>2513.7083333332998</v>
      </c>
      <c r="E187" s="105">
        <f>Dat_02!F187</f>
        <v>-2257.5833333332998</v>
      </c>
    </row>
    <row r="188" spans="1:5">
      <c r="A188" s="79"/>
      <c r="B188" s="104" t="str">
        <f>Dat_02!A188</f>
        <v>01/12/2024</v>
      </c>
      <c r="C188" s="105">
        <f>Dat_02!N188</f>
        <v>2137.0687499999999</v>
      </c>
      <c r="D188" s="105">
        <f>Dat_02!B188</f>
        <v>2284.2083333332998</v>
      </c>
      <c r="E188" s="105">
        <f>Dat_02!F188</f>
        <v>-2548.2083333332998</v>
      </c>
    </row>
    <row r="189" spans="1:5">
      <c r="A189" s="79" t="s">
        <v>57</v>
      </c>
      <c r="B189" s="104" t="str">
        <f>Dat_02!A189</f>
        <v>02/12/2024</v>
      </c>
      <c r="C189" s="105">
        <f>Dat_02!N189</f>
        <v>2302.4986111111002</v>
      </c>
      <c r="D189" s="105">
        <f>Dat_02!B189</f>
        <v>2376.5</v>
      </c>
      <c r="E189" s="105">
        <f>Dat_02!F189</f>
        <v>-2442.0833333332998</v>
      </c>
    </row>
    <row r="190" spans="1:5">
      <c r="A190" s="79"/>
      <c r="B190" s="104" t="str">
        <f>Dat_02!A190</f>
        <v>03/12/2024</v>
      </c>
      <c r="C190" s="105">
        <f>Dat_02!N190</f>
        <v>235.375</v>
      </c>
      <c r="D190" s="105">
        <f>Dat_02!B190</f>
        <v>2494.2083333332998</v>
      </c>
      <c r="E190" s="105">
        <f>Dat_02!F190</f>
        <v>-2086.5833333332998</v>
      </c>
    </row>
    <row r="191" spans="1:5">
      <c r="A191" s="79"/>
      <c r="B191" s="104" t="str">
        <f>Dat_02!A191</f>
        <v>04/12/2024</v>
      </c>
      <c r="C191" s="105">
        <f>Dat_02!N191</f>
        <v>209.42202380949993</v>
      </c>
      <c r="D191" s="105">
        <f>Dat_02!B191</f>
        <v>2608.0416666667002</v>
      </c>
      <c r="E191" s="105">
        <f>Dat_02!F191</f>
        <v>-1591.6666666666999</v>
      </c>
    </row>
    <row r="192" spans="1:5">
      <c r="A192" s="79"/>
      <c r="B192" s="104" t="str">
        <f>Dat_02!A192</f>
        <v>05/12/2024</v>
      </c>
      <c r="C192" s="105">
        <f>Dat_02!N192</f>
        <v>2149.8364130434998</v>
      </c>
      <c r="D192" s="105">
        <f>Dat_02!B192</f>
        <v>2620.75</v>
      </c>
      <c r="E192" s="105">
        <f>Dat_02!F192</f>
        <v>-1898.5833333333001</v>
      </c>
    </row>
    <row r="193" spans="1:5">
      <c r="A193" s="79"/>
      <c r="B193" s="104" t="str">
        <f>Dat_02!A193</f>
        <v>06/12/2024</v>
      </c>
      <c r="C193" s="105">
        <f>Dat_02!N193</f>
        <v>1027.2299242424001</v>
      </c>
      <c r="D193" s="105">
        <f>Dat_02!B193</f>
        <v>2624</v>
      </c>
      <c r="E193" s="105">
        <f>Dat_02!F193</f>
        <v>-2774.875</v>
      </c>
    </row>
    <row r="194" spans="1:5">
      <c r="A194" s="79"/>
      <c r="B194" s="104" t="str">
        <f>Dat_02!A194</f>
        <v>07/12/2024</v>
      </c>
      <c r="C194" s="105">
        <f>Dat_02!N194</f>
        <v>-474.7659420289001</v>
      </c>
      <c r="D194" s="105">
        <f>Dat_02!B194</f>
        <v>2736.2083333332998</v>
      </c>
      <c r="E194" s="105">
        <f>Dat_02!F194</f>
        <v>-2860.2083333332998</v>
      </c>
    </row>
    <row r="195" spans="1:5">
      <c r="A195" s="79"/>
      <c r="B195" s="104" t="str">
        <f>Dat_02!A195</f>
        <v>08/12/2024</v>
      </c>
      <c r="C195" s="105">
        <f>Dat_02!N195</f>
        <v>-2574.7986111110999</v>
      </c>
      <c r="D195" s="105">
        <f>Dat_02!B195</f>
        <v>2678.375</v>
      </c>
      <c r="E195" s="105">
        <f>Dat_02!F195</f>
        <v>-2768.1666666667002</v>
      </c>
    </row>
    <row r="196" spans="1:5">
      <c r="A196" s="79"/>
      <c r="B196" s="104" t="str">
        <f>Dat_02!A196</f>
        <v>09/12/2024</v>
      </c>
      <c r="C196" s="105">
        <f>Dat_02!N196</f>
        <v>-1366.9946428571002</v>
      </c>
      <c r="D196" s="105">
        <f>Dat_02!B196</f>
        <v>2795.6666666667002</v>
      </c>
      <c r="E196" s="105">
        <f>Dat_02!F196</f>
        <v>-2736.75</v>
      </c>
    </row>
    <row r="197" spans="1:5">
      <c r="A197" s="79"/>
      <c r="B197" s="104" t="str">
        <f>Dat_02!A197</f>
        <v>10/12/2024</v>
      </c>
      <c r="C197" s="105">
        <f>Dat_02!N197</f>
        <v>955.76904761900028</v>
      </c>
      <c r="D197" s="105">
        <f>Dat_02!B197</f>
        <v>2140.6666666667002</v>
      </c>
      <c r="E197" s="105">
        <f>Dat_02!F197</f>
        <v>-2393.2916666667002</v>
      </c>
    </row>
    <row r="198" spans="1:5">
      <c r="A198" s="79"/>
      <c r="B198" s="104" t="str">
        <f>Dat_02!A198</f>
        <v>11/12/2024</v>
      </c>
      <c r="C198" s="105">
        <f>Dat_02!N198</f>
        <v>700.87416666670003</v>
      </c>
      <c r="D198" s="105">
        <f>Dat_02!B198</f>
        <v>3320.5416666667002</v>
      </c>
      <c r="E198" s="105">
        <f>Dat_02!F198</f>
        <v>-1109.4166666666999</v>
      </c>
    </row>
    <row r="199" spans="1:5">
      <c r="A199" s="79"/>
      <c r="B199" s="104" t="str">
        <f>Dat_02!A199</f>
        <v>12/12/2024</v>
      </c>
      <c r="C199" s="105">
        <f>Dat_02!N199</f>
        <v>465.17437070929986</v>
      </c>
      <c r="D199" s="105">
        <f>Dat_02!B199</f>
        <v>3428.0833333332998</v>
      </c>
      <c r="E199" s="105">
        <f>Dat_02!F199</f>
        <v>-1345.3333333333001</v>
      </c>
    </row>
    <row r="200" spans="1:5">
      <c r="A200" s="79"/>
      <c r="B200" s="104" t="str">
        <f>Dat_02!A200</f>
        <v>13/12/2024</v>
      </c>
      <c r="C200" s="105">
        <f>Dat_02!N200</f>
        <v>593.62916666670003</v>
      </c>
      <c r="D200" s="105">
        <f>Dat_02!B200</f>
        <v>3388.4166666667002</v>
      </c>
      <c r="E200" s="105">
        <f>Dat_02!F200</f>
        <v>-1717.0833333333001</v>
      </c>
    </row>
    <row r="201" spans="1:5">
      <c r="A201" s="79"/>
      <c r="B201" s="104" t="str">
        <f>Dat_02!A201</f>
        <v>14/12/2024</v>
      </c>
      <c r="C201" s="105">
        <f>Dat_02!N201</f>
        <v>2604.8666666665999</v>
      </c>
      <c r="D201" s="105">
        <f>Dat_02!B201</f>
        <v>3180.375</v>
      </c>
      <c r="E201" s="105">
        <f>Dat_02!F201</f>
        <v>-2969.5</v>
      </c>
    </row>
    <row r="202" spans="1:5">
      <c r="A202" s="79"/>
      <c r="B202" s="104" t="str">
        <f>Dat_02!A202</f>
        <v>15/12/2024</v>
      </c>
      <c r="C202" s="105">
        <f>Dat_02!N202</f>
        <v>2208.8056818181999</v>
      </c>
      <c r="D202" s="105">
        <f>Dat_02!B202</f>
        <v>2861.2083333332998</v>
      </c>
      <c r="E202" s="105">
        <f>Dat_02!F202</f>
        <v>-3480.2916666667002</v>
      </c>
    </row>
    <row r="203" spans="1:5">
      <c r="A203" s="79"/>
      <c r="B203" s="104" t="str">
        <f>Dat_02!A203</f>
        <v>16/12/2024</v>
      </c>
      <c r="C203" s="105">
        <f>Dat_02!N203</f>
        <v>3228.3716666667001</v>
      </c>
      <c r="D203" s="105">
        <f>Dat_02!B203</f>
        <v>3297.5416666667002</v>
      </c>
      <c r="E203" s="105">
        <f>Dat_02!F203</f>
        <v>-2301.9166666667002</v>
      </c>
    </row>
    <row r="204" spans="1:5">
      <c r="A204" s="79"/>
      <c r="B204" s="104" t="str">
        <f>Dat_02!A204</f>
        <v>17/12/2024</v>
      </c>
      <c r="C204" s="105">
        <f>Dat_02!N204</f>
        <v>2510.6771929824999</v>
      </c>
      <c r="D204" s="105">
        <f>Dat_02!B204</f>
        <v>3043.3333333332998</v>
      </c>
      <c r="E204" s="105">
        <f>Dat_02!F204</f>
        <v>-2471.0833333332998</v>
      </c>
    </row>
    <row r="205" spans="1:5">
      <c r="A205" s="79"/>
      <c r="B205" s="104" t="str">
        <f>Dat_02!A205</f>
        <v>18/12/2024</v>
      </c>
      <c r="C205" s="105">
        <f>Dat_02!N205</f>
        <v>3058.9166666665997</v>
      </c>
      <c r="D205" s="105">
        <f>Dat_02!B205</f>
        <v>3066.6666666667002</v>
      </c>
      <c r="E205" s="105">
        <f>Dat_02!F205</f>
        <v>-2599.1666666667002</v>
      </c>
    </row>
    <row r="206" spans="1:5">
      <c r="A206" s="79"/>
      <c r="B206" s="104" t="str">
        <f>Dat_02!A206</f>
        <v>19/12/2024</v>
      </c>
      <c r="C206" s="105">
        <f>Dat_02!N206</f>
        <v>2642.7134057970998</v>
      </c>
      <c r="D206" s="105">
        <f>Dat_02!B206</f>
        <v>2868.8333333332998</v>
      </c>
      <c r="E206" s="105">
        <f>Dat_02!F206</f>
        <v>-2546.7916666667002</v>
      </c>
    </row>
    <row r="207" spans="1:5">
      <c r="A207" s="79"/>
      <c r="B207" s="104" t="str">
        <f>Dat_02!A207</f>
        <v>20/12/2024</v>
      </c>
      <c r="C207" s="105">
        <f>Dat_02!N207</f>
        <v>2131.8041666667</v>
      </c>
      <c r="D207" s="105">
        <f>Dat_02!B207</f>
        <v>2775.1666666667002</v>
      </c>
      <c r="E207" s="105">
        <f>Dat_02!F207</f>
        <v>-3225.75</v>
      </c>
    </row>
    <row r="208" spans="1:5">
      <c r="A208" s="79"/>
      <c r="B208" s="104" t="str">
        <f>Dat_02!A208</f>
        <v>21/12/2024</v>
      </c>
      <c r="C208" s="105">
        <f>Dat_02!N208</f>
        <v>2542.2316666667002</v>
      </c>
      <c r="D208" s="105">
        <f>Dat_02!B208</f>
        <v>2713.7916666667002</v>
      </c>
      <c r="E208" s="105">
        <f>Dat_02!F208</f>
        <v>-3135.9166666667002</v>
      </c>
    </row>
    <row r="209" spans="1:5">
      <c r="A209" s="79"/>
      <c r="B209" s="104" t="str">
        <f>Dat_02!A209</f>
        <v>22/12/2024</v>
      </c>
      <c r="C209" s="105">
        <f>Dat_02!N209</f>
        <v>364.67727272730008</v>
      </c>
      <c r="D209" s="105">
        <f>Dat_02!B209</f>
        <v>2861.3333333332998</v>
      </c>
      <c r="E209" s="105">
        <f>Dat_02!F209</f>
        <v>-3358.5416666667002</v>
      </c>
    </row>
    <row r="210" spans="1:5">
      <c r="A210" s="79"/>
      <c r="B210" s="104" t="str">
        <f>Dat_02!A210</f>
        <v>23/12/2024</v>
      </c>
      <c r="C210" s="105">
        <f>Dat_02!N210</f>
        <v>-1439.7516666667002</v>
      </c>
      <c r="D210" s="105">
        <f>Dat_02!B210</f>
        <v>2905.2916666667002</v>
      </c>
      <c r="E210" s="105">
        <f>Dat_02!F210</f>
        <v>-3139.5833333332998</v>
      </c>
    </row>
    <row r="211" spans="1:5">
      <c r="A211" s="79"/>
      <c r="B211" s="104" t="str">
        <f>Dat_02!A211</f>
        <v>24/12/2024</v>
      </c>
      <c r="C211" s="105">
        <f>Dat_02!N211</f>
        <v>-2012.4083333334002</v>
      </c>
      <c r="D211" s="105">
        <f>Dat_02!B211</f>
        <v>1900</v>
      </c>
      <c r="E211" s="105">
        <f>Dat_02!F211</f>
        <v>-3255.25</v>
      </c>
    </row>
    <row r="212" spans="1:5">
      <c r="A212" s="79"/>
      <c r="B212" s="104" t="str">
        <f>Dat_02!A212</f>
        <v>25/12/2024</v>
      </c>
      <c r="C212" s="105">
        <f>Dat_02!N212</f>
        <v>-316.24166666659994</v>
      </c>
      <c r="D212" s="105">
        <f>Dat_02!B212</f>
        <v>1900</v>
      </c>
      <c r="E212" s="105">
        <f>Dat_02!F212</f>
        <v>-3775.0833333332998</v>
      </c>
    </row>
    <row r="213" spans="1:5">
      <c r="A213" s="79"/>
      <c r="B213" s="104" t="str">
        <f>Dat_02!A213</f>
        <v>26/12/2024</v>
      </c>
      <c r="C213" s="105">
        <f>Dat_02!N213</f>
        <v>2254.9433333333</v>
      </c>
      <c r="D213" s="105">
        <f>Dat_02!B213</f>
        <v>2472.375</v>
      </c>
      <c r="E213" s="105">
        <f>Dat_02!F213</f>
        <v>-3651.8333333332998</v>
      </c>
    </row>
    <row r="214" spans="1:5">
      <c r="A214" s="79"/>
      <c r="B214" s="104" t="str">
        <f>Dat_02!A214</f>
        <v>27/12/2024</v>
      </c>
      <c r="C214" s="105">
        <f>Dat_02!N214</f>
        <v>1708.2747549019998</v>
      </c>
      <c r="D214" s="105">
        <f>Dat_02!B214</f>
        <v>2497</v>
      </c>
      <c r="E214" s="105">
        <f>Dat_02!F214</f>
        <v>-3335.375</v>
      </c>
    </row>
    <row r="215" spans="1:5">
      <c r="A215" s="79"/>
      <c r="B215" s="104" t="str">
        <f>Dat_02!A215</f>
        <v>28/12/2024</v>
      </c>
      <c r="C215" s="105">
        <f>Dat_02!N215</f>
        <v>1685.2952380953</v>
      </c>
      <c r="D215" s="105">
        <f>Dat_02!B215</f>
        <v>2842.7083333332998</v>
      </c>
      <c r="E215" s="105">
        <f>Dat_02!F215</f>
        <v>-3732.7083333332998</v>
      </c>
    </row>
    <row r="216" spans="1:5">
      <c r="A216" s="79"/>
      <c r="B216" s="104" t="str">
        <f>Dat_02!A216</f>
        <v>29/12/2024</v>
      </c>
      <c r="C216" s="105">
        <f>Dat_02!N216</f>
        <v>1839.9291666666002</v>
      </c>
      <c r="D216" s="105">
        <f>Dat_02!B216</f>
        <v>2815.1666666667002</v>
      </c>
      <c r="E216" s="105">
        <f>Dat_02!F216</f>
        <v>-3686.6666666667002</v>
      </c>
    </row>
    <row r="217" spans="1:5">
      <c r="A217" s="79"/>
      <c r="B217" s="104" t="str">
        <f>Dat_02!A217</f>
        <v>30/12/2024</v>
      </c>
      <c r="C217" s="105">
        <f>Dat_02!N217</f>
        <v>2628.1624999999999</v>
      </c>
      <c r="D217" s="105">
        <f>Dat_02!B217</f>
        <v>2884.375</v>
      </c>
      <c r="E217" s="105">
        <f>Dat_02!F217</f>
        <v>-3172.3333333332998</v>
      </c>
    </row>
    <row r="218" spans="1:5">
      <c r="A218" s="79"/>
      <c r="B218" s="104" t="str">
        <f>Dat_02!A218</f>
        <v>31/12/2024</v>
      </c>
      <c r="C218" s="105">
        <f>Dat_02!N218</f>
        <v>2766.3708333332997</v>
      </c>
      <c r="D218" s="105">
        <f>Dat_02!B218</f>
        <v>2782.4166666667002</v>
      </c>
      <c r="E218" s="105">
        <f>Dat_02!F218</f>
        <v>-3551.4583333332998</v>
      </c>
    </row>
    <row r="219" spans="1:5">
      <c r="A219" s="79"/>
      <c r="B219" s="104" t="str">
        <f>Dat_02!A219</f>
        <v>01/01/2025</v>
      </c>
      <c r="C219" s="105">
        <f>Dat_02!N219</f>
        <v>2393.3897058824</v>
      </c>
      <c r="D219" s="105">
        <f>Dat_02!B219</f>
        <v>2524.4166666667002</v>
      </c>
      <c r="E219" s="105">
        <f>Dat_02!F219</f>
        <v>-3634.5</v>
      </c>
    </row>
    <row r="220" spans="1:5">
      <c r="A220" s="79" t="s">
        <v>58</v>
      </c>
      <c r="B220" s="104" t="str">
        <f>Dat_02!A220</f>
        <v>02/01/2025</v>
      </c>
      <c r="C220" s="105">
        <f>Dat_02!N220</f>
        <v>1874.7666666666998</v>
      </c>
      <c r="D220" s="105">
        <f>Dat_02!B220</f>
        <v>3030.375</v>
      </c>
      <c r="E220" s="105">
        <f>Dat_02!F220</f>
        <v>-3125.625</v>
      </c>
    </row>
    <row r="221" spans="1:5">
      <c r="A221" s="79"/>
      <c r="B221" s="104" t="str">
        <f>Dat_02!A221</f>
        <v>03/01/2025</v>
      </c>
      <c r="C221" s="105">
        <f>Dat_02!N221</f>
        <v>1766.8476449276</v>
      </c>
      <c r="D221" s="105">
        <f>Dat_02!B221</f>
        <v>3191.125</v>
      </c>
      <c r="E221" s="105">
        <f>Dat_02!F221</f>
        <v>-2910.5833333332998</v>
      </c>
    </row>
    <row r="222" spans="1:5">
      <c r="A222" s="79"/>
      <c r="B222" s="104" t="str">
        <f>Dat_02!A222</f>
        <v>04/01/2025</v>
      </c>
      <c r="C222" s="105">
        <f>Dat_02!N222</f>
        <v>-1706.1393115941999</v>
      </c>
      <c r="D222" s="105">
        <f>Dat_02!B222</f>
        <v>3308.5</v>
      </c>
      <c r="E222" s="105">
        <f>Dat_02!F222</f>
        <v>-3042.1666666667002</v>
      </c>
    </row>
    <row r="223" spans="1:5">
      <c r="A223" s="79"/>
      <c r="B223" s="104" t="str">
        <f>Dat_02!A223</f>
        <v>05/01/2025</v>
      </c>
      <c r="C223" s="105">
        <f>Dat_02!N223</f>
        <v>328.33409090910004</v>
      </c>
      <c r="D223" s="105">
        <f>Dat_02!B223</f>
        <v>2969.375</v>
      </c>
      <c r="E223" s="105">
        <f>Dat_02!F223</f>
        <v>-2872.75</v>
      </c>
    </row>
    <row r="224" spans="1:5">
      <c r="A224" s="79"/>
      <c r="B224" s="104" t="str">
        <f>Dat_02!A224</f>
        <v>06/01/2025</v>
      </c>
      <c r="C224" s="105">
        <f>Dat_02!N224</f>
        <v>274.07463768110006</v>
      </c>
      <c r="D224" s="105">
        <f>Dat_02!B224</f>
        <v>2719.0833333332998</v>
      </c>
      <c r="E224" s="105">
        <f>Dat_02!F224</f>
        <v>-3395.4166666667002</v>
      </c>
    </row>
    <row r="225" spans="1:5">
      <c r="A225" s="79"/>
      <c r="B225" s="104" t="str">
        <f>Dat_02!A225</f>
        <v>07/01/2025</v>
      </c>
      <c r="C225" s="105">
        <f>Dat_02!N225</f>
        <v>792.83446969689999</v>
      </c>
      <c r="D225" s="105">
        <f>Dat_02!B225</f>
        <v>3014.7916666667002</v>
      </c>
      <c r="E225" s="105">
        <f>Dat_02!F225</f>
        <v>-2909.7083333332998</v>
      </c>
    </row>
    <row r="226" spans="1:5">
      <c r="A226" s="79"/>
      <c r="B226" s="104" t="str">
        <f>Dat_02!A226</f>
        <v>08/01/2025</v>
      </c>
      <c r="C226" s="105">
        <f>Dat_02!N226</f>
        <v>-1398.6860507246001</v>
      </c>
      <c r="D226" s="105">
        <f>Dat_02!B226</f>
        <v>3353</v>
      </c>
      <c r="E226" s="105">
        <f>Dat_02!F226</f>
        <v>-2724</v>
      </c>
    </row>
    <row r="227" spans="1:5">
      <c r="A227" s="79"/>
      <c r="B227" s="104" t="str">
        <f>Dat_02!A227</f>
        <v>09/01/2025</v>
      </c>
      <c r="C227" s="105">
        <f>Dat_02!N227</f>
        <v>-582.41249999999991</v>
      </c>
      <c r="D227" s="105">
        <f>Dat_02!B227</f>
        <v>2930.4166666667002</v>
      </c>
      <c r="E227" s="105">
        <f>Dat_02!F227</f>
        <v>-3089.5</v>
      </c>
    </row>
    <row r="228" spans="1:5">
      <c r="A228" s="79"/>
      <c r="B228" s="104" t="str">
        <f>Dat_02!A228</f>
        <v>10/01/2025</v>
      </c>
      <c r="C228" s="105">
        <f>Dat_02!N228</f>
        <v>-697.85059523810003</v>
      </c>
      <c r="D228" s="105">
        <f>Dat_02!B228</f>
        <v>3229.6666666667002</v>
      </c>
      <c r="E228" s="105">
        <f>Dat_02!F228</f>
        <v>-2946.9583333332998</v>
      </c>
    </row>
    <row r="229" spans="1:5">
      <c r="A229" s="79"/>
      <c r="B229" s="104" t="str">
        <f>Dat_02!A229</f>
        <v>11/01/2025</v>
      </c>
      <c r="C229" s="105">
        <f>Dat_02!N229</f>
        <v>-2031.3738095238</v>
      </c>
      <c r="D229" s="105">
        <f>Dat_02!B229</f>
        <v>2551.1666666667002</v>
      </c>
      <c r="E229" s="105">
        <f>Dat_02!F229</f>
        <v>-2382.25</v>
      </c>
    </row>
    <row r="230" spans="1:5">
      <c r="A230" s="79"/>
      <c r="B230" s="104" t="str">
        <f>Dat_02!A230</f>
        <v>12/01/2025</v>
      </c>
      <c r="C230" s="105">
        <f>Dat_02!N230</f>
        <v>-2550.8466666666</v>
      </c>
      <c r="D230" s="105">
        <f>Dat_02!B230</f>
        <v>2437.3333333332998</v>
      </c>
      <c r="E230" s="105">
        <f>Dat_02!F230</f>
        <v>-3241.9583333332998</v>
      </c>
    </row>
    <row r="231" spans="1:5">
      <c r="A231" s="79"/>
      <c r="B231" s="104" t="str">
        <f>Dat_02!A231</f>
        <v>13/01/2025</v>
      </c>
      <c r="C231" s="105">
        <f>Dat_02!N231</f>
        <v>-1531.6977272727001</v>
      </c>
      <c r="D231" s="105">
        <f>Dat_02!B231</f>
        <v>2929.5833333332998</v>
      </c>
      <c r="E231" s="105">
        <f>Dat_02!F231</f>
        <v>-2801.75</v>
      </c>
    </row>
    <row r="232" spans="1:5">
      <c r="A232" s="79"/>
      <c r="B232" s="104" t="str">
        <f>Dat_02!A232</f>
        <v>14/01/2025</v>
      </c>
      <c r="C232" s="105">
        <f>Dat_02!N232</f>
        <v>-435.23977272730008</v>
      </c>
      <c r="D232" s="105">
        <f>Dat_02!B232</f>
        <v>3165.9166666667002</v>
      </c>
      <c r="E232" s="105">
        <f>Dat_02!F232</f>
        <v>-2374.0833333332998</v>
      </c>
    </row>
    <row r="233" spans="1:5">
      <c r="A233" s="79"/>
      <c r="B233" s="104" t="str">
        <f>Dat_02!A233</f>
        <v>15/01/2025</v>
      </c>
      <c r="C233" s="105">
        <f>Dat_02!N233</f>
        <v>-1115.3071969697003</v>
      </c>
      <c r="D233" s="105">
        <f>Dat_02!B233</f>
        <v>3180.0833333332998</v>
      </c>
      <c r="E233" s="105">
        <f>Dat_02!F233</f>
        <v>-2574.5</v>
      </c>
    </row>
    <row r="234" spans="1:5">
      <c r="A234" s="79"/>
      <c r="B234" s="104" t="str">
        <f>Dat_02!A234</f>
        <v>16/01/2025</v>
      </c>
      <c r="C234" s="105">
        <f>Dat_02!N234</f>
        <v>-1168.3847222221998</v>
      </c>
      <c r="D234" s="105">
        <f>Dat_02!B234</f>
        <v>3167.2916666667002</v>
      </c>
      <c r="E234" s="105">
        <f>Dat_02!F234</f>
        <v>-2507.6666666667002</v>
      </c>
    </row>
    <row r="235" spans="1:5">
      <c r="A235" s="79"/>
      <c r="B235" s="104" t="str">
        <f>Dat_02!A235</f>
        <v>17/01/2025</v>
      </c>
      <c r="C235" s="105">
        <f>Dat_02!N235</f>
        <v>-697.21904761899987</v>
      </c>
      <c r="D235" s="105">
        <f>Dat_02!B235</f>
        <v>3067.75</v>
      </c>
      <c r="E235" s="105">
        <f>Dat_02!F235</f>
        <v>-1846.0833333333001</v>
      </c>
    </row>
    <row r="236" spans="1:5">
      <c r="A236" s="79"/>
      <c r="B236" s="104" t="str">
        <f>Dat_02!A236</f>
        <v>18/01/2025</v>
      </c>
      <c r="C236" s="105">
        <f>Dat_02!N236</f>
        <v>320.41213768109992</v>
      </c>
      <c r="D236" s="105">
        <f>Dat_02!B236</f>
        <v>3108.125</v>
      </c>
      <c r="E236" s="105">
        <f>Dat_02!F236</f>
        <v>-2861.4583333332998</v>
      </c>
    </row>
    <row r="237" spans="1:5">
      <c r="A237" s="79"/>
      <c r="B237" s="104" t="str">
        <f>Dat_02!A237</f>
        <v>19/01/2025</v>
      </c>
      <c r="C237" s="105">
        <f>Dat_02!N237</f>
        <v>-727.40833333340015</v>
      </c>
      <c r="D237" s="105">
        <f>Dat_02!B237</f>
        <v>3151.4583333332998</v>
      </c>
      <c r="E237" s="105">
        <f>Dat_02!F237</f>
        <v>-2591.9166666667002</v>
      </c>
    </row>
    <row r="238" spans="1:5">
      <c r="A238" s="79"/>
      <c r="B238" s="104" t="str">
        <f>Dat_02!A238</f>
        <v>20/01/2025</v>
      </c>
      <c r="C238" s="105">
        <f>Dat_02!N238</f>
        <v>-680.29714912280019</v>
      </c>
      <c r="D238" s="105">
        <f>Dat_02!B238</f>
        <v>3397.3333333332998</v>
      </c>
      <c r="E238" s="105">
        <f>Dat_02!F238</f>
        <v>-1802.4166666666999</v>
      </c>
    </row>
    <row r="239" spans="1:5">
      <c r="A239" s="79"/>
      <c r="B239" s="104" t="str">
        <f>Dat_02!A239</f>
        <v>21/01/2025</v>
      </c>
      <c r="C239" s="105">
        <f>Dat_02!N239</f>
        <v>-222.88750000000005</v>
      </c>
      <c r="D239" s="105">
        <f>Dat_02!B239</f>
        <v>2775</v>
      </c>
      <c r="E239" s="105">
        <f>Dat_02!F239</f>
        <v>-1337.5</v>
      </c>
    </row>
    <row r="240" spans="1:5">
      <c r="A240" s="79"/>
      <c r="B240" s="104" t="str">
        <f>Dat_02!A240</f>
        <v>22/01/2025</v>
      </c>
      <c r="C240" s="105">
        <f>Dat_02!N240</f>
        <v>-265.51401515150008</v>
      </c>
      <c r="D240" s="105">
        <f>Dat_02!B240</f>
        <v>3248.9166666667002</v>
      </c>
      <c r="E240" s="105">
        <f>Dat_02!F240</f>
        <v>-2069.5416666667002</v>
      </c>
    </row>
    <row r="241" spans="1:5">
      <c r="A241" s="79"/>
      <c r="B241" s="104" t="str">
        <f>Dat_02!A241</f>
        <v>23/01/2025</v>
      </c>
      <c r="C241" s="105">
        <f>Dat_02!N241</f>
        <v>2811.4969202898001</v>
      </c>
      <c r="D241" s="105">
        <f>Dat_02!B241</f>
        <v>2954.75</v>
      </c>
      <c r="E241" s="105">
        <f>Dat_02!F241</f>
        <v>-2637.2083333332998</v>
      </c>
    </row>
    <row r="242" spans="1:5">
      <c r="A242" s="79"/>
      <c r="B242" s="104" t="str">
        <f>Dat_02!A242</f>
        <v>24/01/2025</v>
      </c>
      <c r="C242" s="105">
        <f>Dat_02!N242</f>
        <v>2013.3583333334002</v>
      </c>
      <c r="D242" s="105">
        <f>Dat_02!B242</f>
        <v>2644</v>
      </c>
      <c r="E242" s="105">
        <f>Dat_02!F242</f>
        <v>-2956.0416666667002</v>
      </c>
    </row>
    <row r="243" spans="1:5">
      <c r="A243" s="79"/>
      <c r="B243" s="104" t="str">
        <f>Dat_02!A243</f>
        <v>25/01/2025</v>
      </c>
      <c r="C243" s="105">
        <f>Dat_02!N243</f>
        <v>-1462.0424242423999</v>
      </c>
      <c r="D243" s="105">
        <f>Dat_02!B243</f>
        <v>2967</v>
      </c>
      <c r="E243" s="105">
        <f>Dat_02!F243</f>
        <v>-2813.375</v>
      </c>
    </row>
    <row r="244" spans="1:5">
      <c r="A244" s="79"/>
      <c r="B244" s="104" t="str">
        <f>Dat_02!A244</f>
        <v>26/01/2025</v>
      </c>
      <c r="C244" s="105">
        <f>Dat_02!N244</f>
        <v>-2582.2624999999998</v>
      </c>
      <c r="D244" s="105">
        <f>Dat_02!B244</f>
        <v>3252.875</v>
      </c>
      <c r="E244" s="105">
        <f>Dat_02!F244</f>
        <v>-2863.75</v>
      </c>
    </row>
    <row r="245" spans="1:5">
      <c r="A245" s="79"/>
      <c r="B245" s="104" t="str">
        <f>Dat_02!A245</f>
        <v>27/01/2025</v>
      </c>
      <c r="C245" s="105">
        <f>Dat_02!N245</f>
        <v>-2365.6338768116002</v>
      </c>
      <c r="D245" s="105">
        <f>Dat_02!B245</f>
        <v>2794.1666666667002</v>
      </c>
      <c r="E245" s="105">
        <f>Dat_02!F245</f>
        <v>-2546.2083333332998</v>
      </c>
    </row>
    <row r="246" spans="1:5">
      <c r="A246" s="79"/>
      <c r="B246" s="104" t="str">
        <f>Dat_02!A246</f>
        <v>28/01/2025</v>
      </c>
      <c r="C246" s="105">
        <f>Dat_02!N246</f>
        <v>-2063.2802536231998</v>
      </c>
      <c r="D246" s="105">
        <f>Dat_02!B246</f>
        <v>3058.0416666667002</v>
      </c>
      <c r="E246" s="105">
        <f>Dat_02!F246</f>
        <v>-2708.8333333332998</v>
      </c>
    </row>
    <row r="247" spans="1:5">
      <c r="A247" s="79"/>
      <c r="B247" s="104" t="str">
        <f>Dat_02!A247</f>
        <v>29/01/2025</v>
      </c>
      <c r="C247" s="105">
        <f>Dat_02!N247</f>
        <v>-1621.5315476190999</v>
      </c>
      <c r="D247" s="105">
        <f>Dat_02!B247</f>
        <v>3339.625</v>
      </c>
      <c r="E247" s="105">
        <f>Dat_02!F247</f>
        <v>-1966.75</v>
      </c>
    </row>
    <row r="248" spans="1:5">
      <c r="A248" s="79" t="s">
        <v>59</v>
      </c>
      <c r="B248" s="104" t="str">
        <f>Dat_02!A248</f>
        <v>30/01/2025</v>
      </c>
      <c r="C248" s="105">
        <f>Dat_02!N248</f>
        <v>-2500.8869047619</v>
      </c>
      <c r="D248" s="105">
        <f>Dat_02!B248</f>
        <v>2948.2916666667002</v>
      </c>
      <c r="E248" s="105">
        <f>Dat_02!F248</f>
        <v>-2579.5416666667002</v>
      </c>
    </row>
    <row r="249" spans="1:5">
      <c r="A249" s="79"/>
      <c r="B249" s="104" t="str">
        <f>Dat_02!A249</f>
        <v>31/01/2025</v>
      </c>
      <c r="C249" s="105">
        <f>Dat_02!N249</f>
        <v>-1636.9039473684002</v>
      </c>
      <c r="D249" s="105">
        <f>Dat_02!B249</f>
        <v>2772.75</v>
      </c>
      <c r="E249" s="105">
        <f>Dat_02!F249</f>
        <v>-2793.7916666667002</v>
      </c>
    </row>
    <row r="250" spans="1:5">
      <c r="A250" s="79"/>
      <c r="B250" s="104" t="str">
        <f>Dat_02!A250</f>
        <v>01/02/2025</v>
      </c>
      <c r="C250" s="105">
        <f>Dat_02!N250</f>
        <v>-2292.0125000000003</v>
      </c>
      <c r="D250" s="105">
        <f>Dat_02!B250</f>
        <v>2842.1666666667002</v>
      </c>
      <c r="E250" s="105">
        <f>Dat_02!F250</f>
        <v>-2862.5</v>
      </c>
    </row>
    <row r="251" spans="1:5">
      <c r="A251" s="79"/>
      <c r="B251" s="104" t="str">
        <f>Dat_02!A251</f>
        <v>02/02/2025</v>
      </c>
      <c r="C251" s="105">
        <f>Dat_02!N251</f>
        <v>-2180.5158333333002</v>
      </c>
      <c r="D251" s="105">
        <f>Dat_02!B251</f>
        <v>2880.8333333332998</v>
      </c>
      <c r="E251" s="105">
        <f>Dat_02!F251</f>
        <v>-2606.75</v>
      </c>
    </row>
    <row r="252" spans="1:5">
      <c r="A252" s="79"/>
      <c r="B252" s="104" t="str">
        <f>Dat_02!A252</f>
        <v>03/02/2025</v>
      </c>
      <c r="C252" s="105">
        <f>Dat_02!N252</f>
        <v>-451.59083333340004</v>
      </c>
      <c r="D252" s="105">
        <f>Dat_02!B252</f>
        <v>2596.625</v>
      </c>
      <c r="E252" s="105">
        <f>Dat_02!F252</f>
        <v>-1972.75</v>
      </c>
    </row>
    <row r="253" spans="1:5">
      <c r="A253" s="79"/>
      <c r="B253" s="104" t="str">
        <f>Dat_02!A253</f>
        <v>04/02/2025</v>
      </c>
      <c r="C253" s="105">
        <f>Dat_02!N253</f>
        <v>-462.74347826090002</v>
      </c>
      <c r="D253" s="105">
        <f>Dat_02!B253</f>
        <v>2300</v>
      </c>
      <c r="E253" s="105">
        <f>Dat_02!F253</f>
        <v>-1982.8333333333001</v>
      </c>
    </row>
    <row r="254" spans="1:5">
      <c r="A254" s="79"/>
      <c r="B254" s="104" t="str">
        <f>Dat_02!A254</f>
        <v>05/02/2025</v>
      </c>
      <c r="C254" s="105">
        <f>Dat_02!N254</f>
        <v>-1097.7375</v>
      </c>
      <c r="D254" s="105">
        <f>Dat_02!B254</f>
        <v>2658.1666666667002</v>
      </c>
      <c r="E254" s="105">
        <f>Dat_02!F254</f>
        <v>-2262.75</v>
      </c>
    </row>
    <row r="255" spans="1:5">
      <c r="A255" s="79"/>
      <c r="B255" s="104" t="str">
        <f>Dat_02!A255</f>
        <v>06/02/2025</v>
      </c>
      <c r="C255" s="105">
        <f>Dat_02!N255</f>
        <v>-1001.8130434783002</v>
      </c>
      <c r="D255" s="105">
        <f>Dat_02!B255</f>
        <v>3312.9166666667002</v>
      </c>
      <c r="E255" s="105">
        <f>Dat_02!F255</f>
        <v>-2451.875</v>
      </c>
    </row>
    <row r="256" spans="1:5">
      <c r="A256" s="79"/>
      <c r="B256" s="104" t="str">
        <f>Dat_02!A256</f>
        <v>07/02/2025</v>
      </c>
      <c r="C256" s="105">
        <f>Dat_02!N256</f>
        <v>-1192.5958333333001</v>
      </c>
      <c r="D256" s="105">
        <f>Dat_02!B256</f>
        <v>3326.125</v>
      </c>
      <c r="E256" s="105">
        <f>Dat_02!F256</f>
        <v>-2362.5</v>
      </c>
    </row>
    <row r="257" spans="1:5">
      <c r="A257" s="79"/>
      <c r="B257" s="104" t="str">
        <f>Dat_02!A257</f>
        <v>08/02/2025</v>
      </c>
      <c r="C257" s="105">
        <f>Dat_02!N257</f>
        <v>-2072.4602272726997</v>
      </c>
      <c r="D257" s="105">
        <f>Dat_02!B257</f>
        <v>3000.5833333332998</v>
      </c>
      <c r="E257" s="105">
        <f>Dat_02!F257</f>
        <v>-2911.375</v>
      </c>
    </row>
    <row r="258" spans="1:5">
      <c r="A258" s="79"/>
      <c r="B258" s="104" t="str">
        <f>Dat_02!A258</f>
        <v>09/02/2025</v>
      </c>
      <c r="C258" s="105">
        <f>Dat_02!N258</f>
        <v>-1698.5429347826</v>
      </c>
      <c r="D258" s="105">
        <f>Dat_02!B258</f>
        <v>3144.7916666667002</v>
      </c>
      <c r="E258" s="105">
        <f>Dat_02!F258</f>
        <v>-2802.5833333332998</v>
      </c>
    </row>
    <row r="259" spans="1:5">
      <c r="A259" s="79"/>
      <c r="B259" s="104" t="str">
        <f>Dat_02!A259</f>
        <v>10/02/2025</v>
      </c>
      <c r="C259" s="105">
        <f>Dat_02!N259</f>
        <v>-475.59184782609987</v>
      </c>
      <c r="D259" s="105">
        <f>Dat_02!B259</f>
        <v>3138.9166666667002</v>
      </c>
      <c r="E259" s="105">
        <f>Dat_02!F259</f>
        <v>-2555</v>
      </c>
    </row>
    <row r="260" spans="1:5">
      <c r="A260" s="79"/>
      <c r="B260" s="104" t="str">
        <f>Dat_02!A260</f>
        <v>11/02/2025</v>
      </c>
      <c r="C260" s="105">
        <f>Dat_02!N260</f>
        <v>-1372.4</v>
      </c>
      <c r="D260" s="105">
        <f>Dat_02!B260</f>
        <v>3575.9583333332998</v>
      </c>
      <c r="E260" s="105">
        <f>Dat_02!F260</f>
        <v>-2382.9166666667002</v>
      </c>
    </row>
    <row r="261" spans="1:5">
      <c r="A261" s="79"/>
      <c r="B261" s="104" t="str">
        <f>Dat_02!A261</f>
        <v>12/02/2025</v>
      </c>
      <c r="C261" s="105">
        <f>Dat_02!N261</f>
        <v>-2019.1374999999998</v>
      </c>
      <c r="D261" s="105">
        <f>Dat_02!B261</f>
        <v>3428.25</v>
      </c>
      <c r="E261" s="105">
        <f>Dat_02!F261</f>
        <v>-2119.25</v>
      </c>
    </row>
    <row r="262" spans="1:5">
      <c r="A262" s="79"/>
      <c r="B262" s="104" t="str">
        <f>Dat_02!A262</f>
        <v>13/02/2025</v>
      </c>
      <c r="C262" s="105">
        <f>Dat_02!N262</f>
        <v>-1608.8972826086999</v>
      </c>
      <c r="D262" s="105">
        <f>Dat_02!B262</f>
        <v>3530.9166666667002</v>
      </c>
      <c r="E262" s="105">
        <f>Dat_02!F262</f>
        <v>-2436</v>
      </c>
    </row>
    <row r="263" spans="1:5">
      <c r="A263" s="79"/>
      <c r="B263" s="104" t="str">
        <f>Dat_02!A263</f>
        <v>14/02/2025</v>
      </c>
      <c r="C263" s="105">
        <f>Dat_02!N263</f>
        <v>-1526.5770833332999</v>
      </c>
      <c r="D263" s="105">
        <f>Dat_02!B263</f>
        <v>3515</v>
      </c>
      <c r="E263" s="105">
        <f>Dat_02!F263</f>
        <v>-2566</v>
      </c>
    </row>
    <row r="264" spans="1:5">
      <c r="A264" s="79"/>
      <c r="B264" s="104" t="str">
        <f>Dat_02!A264</f>
        <v>15/02/2025</v>
      </c>
      <c r="C264" s="105">
        <f>Dat_02!N264</f>
        <v>-2685.4958333332997</v>
      </c>
      <c r="D264" s="105">
        <f>Dat_02!B264</f>
        <v>3360.6666666667002</v>
      </c>
      <c r="E264" s="105">
        <f>Dat_02!F264</f>
        <v>-2870.375</v>
      </c>
    </row>
    <row r="265" spans="1:5">
      <c r="A265" s="79"/>
      <c r="B265" s="104" t="str">
        <f>Dat_02!A265</f>
        <v>16/02/2025</v>
      </c>
      <c r="C265" s="105">
        <f>Dat_02!N265</f>
        <v>-2319.1041666667002</v>
      </c>
      <c r="D265" s="105">
        <f>Dat_02!B265</f>
        <v>3268.125</v>
      </c>
      <c r="E265" s="105">
        <f>Dat_02!F265</f>
        <v>-2913.0416666667002</v>
      </c>
    </row>
    <row r="266" spans="1:5">
      <c r="A266" s="79"/>
      <c r="B266" s="104" t="str">
        <f>Dat_02!A266</f>
        <v>17/02/2025</v>
      </c>
      <c r="C266" s="105">
        <f>Dat_02!N266</f>
        <v>-393.71666666669989</v>
      </c>
      <c r="D266" s="105">
        <f>Dat_02!B266</f>
        <v>3299.25</v>
      </c>
      <c r="E266" s="105">
        <f>Dat_02!F266</f>
        <v>-1052.875</v>
      </c>
    </row>
    <row r="267" spans="1:5">
      <c r="A267" s="79"/>
      <c r="B267" s="104" t="str">
        <f>Dat_02!A267</f>
        <v>18/02/2025</v>
      </c>
      <c r="C267" s="105">
        <f>Dat_02!N267</f>
        <v>913.69642857140002</v>
      </c>
      <c r="D267" s="105">
        <f>Dat_02!B267</f>
        <v>3442.2083333332998</v>
      </c>
      <c r="E267" s="105">
        <f>Dat_02!F267</f>
        <v>-475</v>
      </c>
    </row>
    <row r="268" spans="1:5">
      <c r="A268" s="79"/>
      <c r="B268" s="104" t="str">
        <f>Dat_02!A268</f>
        <v>19/02/2025</v>
      </c>
      <c r="C268" s="105">
        <f>Dat_02!N268</f>
        <v>1924.6636363636003</v>
      </c>
      <c r="D268" s="105">
        <f>Dat_02!B268</f>
        <v>3304.9583333332998</v>
      </c>
      <c r="E268" s="105">
        <f>Dat_02!F268</f>
        <v>-475</v>
      </c>
    </row>
    <row r="269" spans="1:5">
      <c r="A269" s="79"/>
      <c r="B269" s="104" t="str">
        <f>Dat_02!A269</f>
        <v>20/02/2025</v>
      </c>
      <c r="C269" s="105">
        <f>Dat_02!N269</f>
        <v>2251.1841666667001</v>
      </c>
      <c r="D269" s="105">
        <f>Dat_02!B269</f>
        <v>3330.4583333332998</v>
      </c>
      <c r="E269" s="105">
        <f>Dat_02!F269</f>
        <v>-620.83333333329995</v>
      </c>
    </row>
    <row r="270" spans="1:5">
      <c r="A270" s="79"/>
      <c r="B270" s="104" t="str">
        <f>Dat_02!A270</f>
        <v>21/02/2025</v>
      </c>
      <c r="C270" s="105">
        <f>Dat_02!N270</f>
        <v>-519.02250000000004</v>
      </c>
      <c r="D270" s="105">
        <f>Dat_02!B270</f>
        <v>3297.0416666667002</v>
      </c>
      <c r="E270" s="105">
        <f>Dat_02!F270</f>
        <v>-1387.9166666666999</v>
      </c>
    </row>
    <row r="271" spans="1:5">
      <c r="A271" s="79"/>
      <c r="B271" s="104" t="str">
        <f>Dat_02!A271</f>
        <v>22/02/2025</v>
      </c>
      <c r="C271" s="105">
        <f>Dat_02!N271</f>
        <v>-850.90869565219998</v>
      </c>
      <c r="D271" s="105">
        <f>Dat_02!B271</f>
        <v>2915.7916666667002</v>
      </c>
      <c r="E271" s="105">
        <f>Dat_02!F271</f>
        <v>-3066.7916666667002</v>
      </c>
    </row>
    <row r="272" spans="1:5">
      <c r="A272" s="79"/>
      <c r="B272" s="104" t="str">
        <f>Dat_02!A272</f>
        <v>23/02/2025</v>
      </c>
      <c r="C272" s="105">
        <f>Dat_02!N272</f>
        <v>-954.17916666669998</v>
      </c>
      <c r="D272" s="105">
        <f>Dat_02!B272</f>
        <v>2764.375</v>
      </c>
      <c r="E272" s="105">
        <f>Dat_02!F272</f>
        <v>-3142.75</v>
      </c>
    </row>
    <row r="273" spans="1:5">
      <c r="A273" s="79"/>
      <c r="B273" s="104" t="str">
        <f>Dat_02!A273</f>
        <v>24/02/2025</v>
      </c>
      <c r="C273" s="105">
        <f>Dat_02!N273</f>
        <v>-127.73333333339997</v>
      </c>
      <c r="D273" s="105">
        <f>Dat_02!B273</f>
        <v>2893.0833333332998</v>
      </c>
      <c r="E273" s="105">
        <f>Dat_02!F273</f>
        <v>-2778.9583333332998</v>
      </c>
    </row>
    <row r="274" spans="1:5">
      <c r="A274" s="79"/>
      <c r="B274" s="104" t="str">
        <f>Dat_02!A274</f>
        <v>25/02/2025</v>
      </c>
      <c r="C274" s="105">
        <f>Dat_02!N274</f>
        <v>-1986.6829545455</v>
      </c>
      <c r="D274" s="105">
        <f>Dat_02!B274</f>
        <v>2700.6666666667002</v>
      </c>
      <c r="E274" s="105">
        <f>Dat_02!F274</f>
        <v>-2786</v>
      </c>
    </row>
    <row r="275" spans="1:5">
      <c r="A275" s="79"/>
      <c r="B275" s="104" t="str">
        <f>Dat_02!A275</f>
        <v>26/02/2025</v>
      </c>
      <c r="C275" s="105">
        <f>Dat_02!N275</f>
        <v>-576.35378787880006</v>
      </c>
      <c r="D275" s="105">
        <f>Dat_02!B275</f>
        <v>2303.1666666667002</v>
      </c>
      <c r="E275" s="105">
        <f>Dat_02!F275</f>
        <v>-2822.2916666667002</v>
      </c>
    </row>
    <row r="276" spans="1:5">
      <c r="A276" s="79"/>
      <c r="B276" s="104" t="str">
        <f>Dat_02!A276</f>
        <v>27/02/2025</v>
      </c>
      <c r="C276" s="105">
        <f>Dat_02!N276</f>
        <v>1767.1989130434999</v>
      </c>
      <c r="D276" s="105">
        <f>Dat_02!B276</f>
        <v>3209.7916666667002</v>
      </c>
      <c r="E276" s="105">
        <f>Dat_02!F276</f>
        <v>-2820.5833333332998</v>
      </c>
    </row>
    <row r="277" spans="1:5">
      <c r="A277" s="79"/>
      <c r="B277" s="104" t="str">
        <f>Dat_02!A277</f>
        <v>28/02/2025</v>
      </c>
      <c r="C277" s="105">
        <f>Dat_02!N277</f>
        <v>-855.30344202899994</v>
      </c>
      <c r="D277" s="105">
        <f>Dat_02!B277</f>
        <v>3341.375</v>
      </c>
      <c r="E277" s="105">
        <f>Dat_02!F277</f>
        <v>-2724.875</v>
      </c>
    </row>
    <row r="278" spans="1:5">
      <c r="A278" s="79"/>
      <c r="B278" s="104" t="str">
        <f>Dat_02!A278</f>
        <v>01/03/2025</v>
      </c>
      <c r="C278" s="105">
        <f>Dat_02!N278</f>
        <v>-2382.5732142856996</v>
      </c>
      <c r="D278" s="105">
        <f>Dat_02!B278</f>
        <v>3040.875</v>
      </c>
      <c r="E278" s="105">
        <f>Dat_02!F278</f>
        <v>-2490.7083333332998</v>
      </c>
    </row>
    <row r="279" spans="1:5">
      <c r="A279" s="79" t="s">
        <v>52</v>
      </c>
      <c r="B279" s="104" t="str">
        <f>Dat_02!A279</f>
        <v>02/03/2025</v>
      </c>
      <c r="C279" s="105">
        <f>Dat_02!N279</f>
        <v>-1522.4458333332998</v>
      </c>
      <c r="D279" s="105">
        <f>Dat_02!B279</f>
        <v>3173</v>
      </c>
      <c r="E279" s="105">
        <f>Dat_02!F279</f>
        <v>-2742.6666666667002</v>
      </c>
    </row>
    <row r="280" spans="1:5">
      <c r="A280" s="79"/>
      <c r="B280" s="104" t="str">
        <f>Dat_02!A280</f>
        <v>03/03/2025</v>
      </c>
      <c r="C280" s="105">
        <f>Dat_02!N280</f>
        <v>-1619.9541666667001</v>
      </c>
      <c r="D280" s="105">
        <f>Dat_02!B280</f>
        <v>3275.0416666667002</v>
      </c>
      <c r="E280" s="105">
        <f>Dat_02!F280</f>
        <v>-2514.1666666667002</v>
      </c>
    </row>
    <row r="281" spans="1:5">
      <c r="A281" s="79"/>
      <c r="B281" s="104" t="str">
        <f>Dat_02!A281</f>
        <v>04/03/2025</v>
      </c>
      <c r="C281" s="105">
        <f>Dat_02!N281</f>
        <v>-1407.3602272727001</v>
      </c>
      <c r="D281" s="105">
        <f>Dat_02!B281</f>
        <v>2996</v>
      </c>
      <c r="E281" s="105">
        <f>Dat_02!F281</f>
        <v>-2162.5</v>
      </c>
    </row>
    <row r="282" spans="1:5">
      <c r="A282" s="79"/>
      <c r="B282" s="104" t="str">
        <f>Dat_02!A282</f>
        <v>05/03/2025</v>
      </c>
      <c r="C282" s="105">
        <f>Dat_02!N282</f>
        <v>439.7391666666</v>
      </c>
      <c r="D282" s="105">
        <f>Dat_02!B282</f>
        <v>2885.3333333332998</v>
      </c>
      <c r="E282" s="105">
        <f>Dat_02!F282</f>
        <v>-1000</v>
      </c>
    </row>
    <row r="283" spans="1:5">
      <c r="A283" s="79"/>
      <c r="B283" s="104" t="str">
        <f>Dat_02!A283</f>
        <v>06/03/2025</v>
      </c>
      <c r="C283" s="105">
        <f>Dat_02!N283</f>
        <v>1283.0437500000003</v>
      </c>
      <c r="D283" s="105">
        <f>Dat_02!B283</f>
        <v>2994.6666666667002</v>
      </c>
      <c r="E283" s="105">
        <f>Dat_02!F283</f>
        <v>-650</v>
      </c>
    </row>
    <row r="284" spans="1:5">
      <c r="A284" s="79"/>
      <c r="B284" s="104" t="str">
        <f>Dat_02!A284</f>
        <v>07/03/2025</v>
      </c>
      <c r="C284" s="105">
        <f>Dat_02!N284</f>
        <v>1001.9922619047001</v>
      </c>
      <c r="D284" s="105">
        <f>Dat_02!B284</f>
        <v>2832.125</v>
      </c>
      <c r="E284" s="105">
        <f>Dat_02!F284</f>
        <v>-650</v>
      </c>
    </row>
    <row r="285" spans="1:5">
      <c r="A285" s="79"/>
      <c r="B285" s="104" t="str">
        <f>Dat_02!A285</f>
        <v>08/03/2025</v>
      </c>
      <c r="C285" s="105">
        <f>Dat_02!N285</f>
        <v>-629.88916666669991</v>
      </c>
      <c r="D285" s="105">
        <f>Dat_02!B285</f>
        <v>2517.7083333332998</v>
      </c>
      <c r="E285" s="105">
        <f>Dat_02!F285</f>
        <v>-1489</v>
      </c>
    </row>
    <row r="286" spans="1:5">
      <c r="A286" s="79"/>
      <c r="B286" s="104" t="str">
        <f>Dat_02!A286</f>
        <v>09/03/2025</v>
      </c>
      <c r="C286" s="105">
        <f>Dat_02!N286</f>
        <v>-1800.3321428572001</v>
      </c>
      <c r="D286" s="105">
        <f>Dat_02!B286</f>
        <v>2867.4166666667002</v>
      </c>
      <c r="E286" s="105">
        <f>Dat_02!F286</f>
        <v>-3216.6666666667002</v>
      </c>
    </row>
    <row r="287" spans="1:5">
      <c r="A287" s="79"/>
      <c r="B287" s="104" t="str">
        <f>Dat_02!A287</f>
        <v>10/03/2025</v>
      </c>
      <c r="C287" s="105">
        <f>Dat_02!N287</f>
        <v>-1341.6272727272999</v>
      </c>
      <c r="D287" s="105">
        <f>Dat_02!B287</f>
        <v>2689.3333333332998</v>
      </c>
      <c r="E287" s="105">
        <f>Dat_02!F287</f>
        <v>-2867.875</v>
      </c>
    </row>
    <row r="288" spans="1:5">
      <c r="A288" s="79"/>
      <c r="B288" s="104" t="str">
        <f>Dat_02!A288</f>
        <v>11/03/2025</v>
      </c>
      <c r="C288" s="105">
        <f>Dat_02!N288</f>
        <v>-2172.6909420289999</v>
      </c>
      <c r="D288" s="105">
        <f>Dat_02!B288</f>
        <v>3169.4166666667002</v>
      </c>
      <c r="E288" s="105">
        <f>Dat_02!F288</f>
        <v>-2685.4166666667002</v>
      </c>
    </row>
    <row r="289" spans="1:5">
      <c r="A289" s="79"/>
      <c r="B289" s="104" t="str">
        <f>Dat_02!A289</f>
        <v>12/03/2025</v>
      </c>
      <c r="C289" s="105">
        <f>Dat_02!N289</f>
        <v>-2014.1166666665999</v>
      </c>
      <c r="D289" s="105">
        <f>Dat_02!B289</f>
        <v>3051.5833333332998</v>
      </c>
      <c r="E289" s="105">
        <f>Dat_02!F289</f>
        <v>-2528.3333333332998</v>
      </c>
    </row>
    <row r="290" spans="1:5">
      <c r="A290" s="79"/>
      <c r="B290" s="104" t="str">
        <f>Dat_02!A290</f>
        <v>13/03/2025</v>
      </c>
      <c r="C290" s="105">
        <f>Dat_02!N290</f>
        <v>-2275.75</v>
      </c>
      <c r="D290" s="105">
        <f>Dat_02!B290</f>
        <v>3125.3333333332998</v>
      </c>
      <c r="E290" s="105">
        <f>Dat_02!F290</f>
        <v>-2382.9166666667002</v>
      </c>
    </row>
    <row r="291" spans="1:5">
      <c r="A291" s="79"/>
      <c r="B291" s="104" t="str">
        <f>Dat_02!A291</f>
        <v>14/03/2025</v>
      </c>
      <c r="C291" s="105">
        <f>Dat_02!N291</f>
        <v>-2300.4583333332998</v>
      </c>
      <c r="D291" s="105">
        <f>Dat_02!B291</f>
        <v>2978.9583333332998</v>
      </c>
      <c r="E291" s="105">
        <f>Dat_02!F291</f>
        <v>-2442.5</v>
      </c>
    </row>
    <row r="292" spans="1:5">
      <c r="A292" s="79"/>
      <c r="B292" s="104" t="str">
        <f>Dat_02!A292</f>
        <v>15/03/2025</v>
      </c>
      <c r="C292" s="105">
        <f>Dat_02!N292</f>
        <v>-1660.1274999999998</v>
      </c>
      <c r="D292" s="105">
        <f>Dat_02!B292</f>
        <v>2507.7083333332998</v>
      </c>
      <c r="E292" s="105">
        <f>Dat_02!F292</f>
        <v>-2590</v>
      </c>
    </row>
    <row r="293" spans="1:5">
      <c r="A293" s="79"/>
      <c r="B293" s="104" t="str">
        <f>Dat_02!A293</f>
        <v>16/03/2025</v>
      </c>
      <c r="C293" s="105">
        <f>Dat_02!N293</f>
        <v>-1968.8458333334002</v>
      </c>
      <c r="D293" s="105">
        <f>Dat_02!B293</f>
        <v>2759.5</v>
      </c>
      <c r="E293" s="105">
        <f>Dat_02!F293</f>
        <v>-2590</v>
      </c>
    </row>
    <row r="294" spans="1:5">
      <c r="A294" s="79"/>
      <c r="B294" s="104" t="str">
        <f>Dat_02!A294</f>
        <v>17/03/2025</v>
      </c>
      <c r="C294" s="105">
        <f>Dat_02!N294</f>
        <v>-714.31397058820016</v>
      </c>
      <c r="D294" s="105">
        <f>Dat_02!B294</f>
        <v>2735.4166666667002</v>
      </c>
      <c r="E294" s="105">
        <f>Dat_02!F294</f>
        <v>-2529.1666666667002</v>
      </c>
    </row>
    <row r="295" spans="1:5">
      <c r="A295" s="79"/>
      <c r="B295" s="104" t="str">
        <f>Dat_02!A295</f>
        <v>18/03/2025</v>
      </c>
      <c r="C295" s="105">
        <f>Dat_02!N295</f>
        <v>-890.26737967909992</v>
      </c>
      <c r="D295" s="105">
        <f>Dat_02!B295</f>
        <v>2590</v>
      </c>
      <c r="E295" s="105">
        <f>Dat_02!F295</f>
        <v>-2566.75</v>
      </c>
    </row>
    <row r="296" spans="1:5">
      <c r="A296" s="79"/>
      <c r="B296" s="104" t="str">
        <f>Dat_02!A296</f>
        <v>19/03/2025</v>
      </c>
      <c r="C296" s="105">
        <f>Dat_02!N296</f>
        <v>-2051.0458333332999</v>
      </c>
      <c r="D296" s="105">
        <f>Dat_02!B296</f>
        <v>2590</v>
      </c>
      <c r="E296" s="105">
        <f>Dat_02!F296</f>
        <v>-2271</v>
      </c>
    </row>
    <row r="297" spans="1:5">
      <c r="A297" s="79"/>
      <c r="B297" s="104" t="str">
        <f>Dat_02!A297</f>
        <v>20/03/2025</v>
      </c>
      <c r="C297" s="105">
        <f>Dat_02!N297</f>
        <v>-2182.4583333333003</v>
      </c>
      <c r="D297" s="105">
        <f>Dat_02!B297</f>
        <v>2590</v>
      </c>
      <c r="E297" s="105">
        <f>Dat_02!F297</f>
        <v>-2534.5833333332998</v>
      </c>
    </row>
    <row r="298" spans="1:5">
      <c r="A298" s="79"/>
      <c r="B298" s="104" t="str">
        <f>Dat_02!A298</f>
        <v>21/03/2025</v>
      </c>
      <c r="C298" s="105">
        <f>Dat_02!N298</f>
        <v>-2254.2958333332999</v>
      </c>
      <c r="D298" s="105">
        <f>Dat_02!B298</f>
        <v>2590</v>
      </c>
      <c r="E298" s="105">
        <f>Dat_02!F298</f>
        <v>-2242.9166666667002</v>
      </c>
    </row>
    <row r="299" spans="1:5">
      <c r="A299" s="79"/>
      <c r="B299" s="104" t="str">
        <f>Dat_02!A299</f>
        <v>22/03/2025</v>
      </c>
      <c r="C299" s="105">
        <f>Dat_02!N299</f>
        <v>-2252.3375000000001</v>
      </c>
      <c r="D299" s="105">
        <f>Dat_02!B299</f>
        <v>2590</v>
      </c>
      <c r="E299" s="105">
        <f>Dat_02!F299</f>
        <v>-2491.6666666667002</v>
      </c>
    </row>
    <row r="300" spans="1:5">
      <c r="A300" s="79"/>
      <c r="B300" s="104" t="str">
        <f>Dat_02!A300</f>
        <v>23/03/2025</v>
      </c>
      <c r="C300" s="105">
        <f>Dat_02!N300</f>
        <v>-2573.7375000000002</v>
      </c>
      <c r="D300" s="105">
        <f>Dat_02!B300</f>
        <v>3056.4166666667002</v>
      </c>
      <c r="E300" s="105">
        <f>Dat_02!F300</f>
        <v>-2669.5833333332998</v>
      </c>
    </row>
    <row r="301" spans="1:5">
      <c r="A301" s="79"/>
      <c r="B301" s="104" t="str">
        <f>Dat_02!A301</f>
        <v>24/03/2025</v>
      </c>
      <c r="C301" s="105">
        <f>Dat_02!N301</f>
        <v>-1353.3033333332999</v>
      </c>
      <c r="D301" s="105">
        <f>Dat_02!B301</f>
        <v>3079.4583333332998</v>
      </c>
      <c r="E301" s="105">
        <f>Dat_02!F301</f>
        <v>-1976.0416666666999</v>
      </c>
    </row>
    <row r="302" spans="1:5">
      <c r="A302" s="79"/>
      <c r="B302" s="104" t="str">
        <f>Dat_02!A302</f>
        <v>25/03/2025</v>
      </c>
      <c r="C302" s="105">
        <f>Dat_02!N302</f>
        <v>-1605.7525000000001</v>
      </c>
      <c r="D302" s="105">
        <f>Dat_02!B302</f>
        <v>2480</v>
      </c>
      <c r="E302" s="105">
        <f>Dat_02!F302</f>
        <v>-2358.4583333332998</v>
      </c>
    </row>
    <row r="303" spans="1:5">
      <c r="A303" s="79"/>
      <c r="B303" s="104" t="str">
        <f>Dat_02!A303</f>
        <v>26/03/2025</v>
      </c>
      <c r="C303" s="105">
        <f>Dat_02!N303</f>
        <v>-2034.8848484849</v>
      </c>
      <c r="D303" s="105">
        <f>Dat_02!B303</f>
        <v>2032.9166666666999</v>
      </c>
      <c r="E303" s="105">
        <f>Dat_02!F303</f>
        <v>-2320</v>
      </c>
    </row>
    <row r="304" spans="1:5">
      <c r="A304" s="79"/>
      <c r="B304" s="104" t="str">
        <f>Dat_02!A304</f>
        <v>27/03/2025</v>
      </c>
      <c r="C304" s="105">
        <f>Dat_02!N304</f>
        <v>-2041.3000000000002</v>
      </c>
      <c r="D304" s="105">
        <f>Dat_02!B304</f>
        <v>2863.6666666667002</v>
      </c>
      <c r="E304" s="105">
        <f>Dat_02!F304</f>
        <v>-2537.5</v>
      </c>
    </row>
    <row r="305" spans="1:5">
      <c r="A305" s="79"/>
      <c r="B305" s="104" t="str">
        <f>Dat_02!A305</f>
        <v>28/03/2025</v>
      </c>
      <c r="C305" s="105">
        <f>Dat_02!N305</f>
        <v>-2455.2483333332998</v>
      </c>
      <c r="D305" s="105">
        <f>Dat_02!B305</f>
        <v>2452.9166666667002</v>
      </c>
      <c r="E305" s="105">
        <f>Dat_02!F305</f>
        <v>-2659.75</v>
      </c>
    </row>
    <row r="306" spans="1:5">
      <c r="A306" s="79"/>
      <c r="B306" s="104" t="str">
        <f>Dat_02!A306</f>
        <v>29/03/2025</v>
      </c>
      <c r="C306" s="105">
        <f>Dat_02!N306</f>
        <v>-2960.4409313725996</v>
      </c>
      <c r="D306" s="105">
        <f>Dat_02!B306</f>
        <v>2163.5833333332998</v>
      </c>
      <c r="E306" s="105">
        <f>Dat_02!F306</f>
        <v>-3115.2083333332998</v>
      </c>
    </row>
    <row r="307" spans="1:5">
      <c r="A307" s="79"/>
      <c r="B307" s="104" t="str">
        <f>Dat_02!A307</f>
        <v>30/03/2025</v>
      </c>
      <c r="C307" s="105">
        <f>Dat_02!N307</f>
        <v>-2461.9173913043996</v>
      </c>
      <c r="D307" s="105">
        <f>Dat_02!B307</f>
        <v>3243.6521739129998</v>
      </c>
      <c r="E307" s="105">
        <f>Dat_02!F307</f>
        <v>-3338.5652173912999</v>
      </c>
    </row>
    <row r="308" spans="1:5">
      <c r="A308" s="79"/>
      <c r="B308" s="104" t="str">
        <f>Dat_02!A308</f>
        <v>31/03/2025</v>
      </c>
      <c r="C308" s="105">
        <f>Dat_02!N308</f>
        <v>-710.50416666659999</v>
      </c>
      <c r="D308" s="105">
        <f>Dat_02!B308</f>
        <v>3061.1666666667002</v>
      </c>
      <c r="E308" s="105">
        <f>Dat_02!F308</f>
        <v>-2095.0833333332998</v>
      </c>
    </row>
    <row r="309" spans="1:5">
      <c r="A309" s="79" t="s">
        <v>59</v>
      </c>
      <c r="B309" s="104" t="str">
        <f>Dat_02!A309</f>
        <v>01/04/2025</v>
      </c>
      <c r="C309" s="105">
        <f>Dat_02!N309</f>
        <v>790.61557971019988</v>
      </c>
      <c r="D309" s="105">
        <f>Dat_02!B309</f>
        <v>2742.0833333332998</v>
      </c>
      <c r="E309" s="105">
        <f>Dat_02!F309</f>
        <v>-1466.6666666666999</v>
      </c>
    </row>
    <row r="310" spans="1:5">
      <c r="A310" s="79"/>
      <c r="B310" s="104" t="str">
        <f>Dat_02!A310</f>
        <v>02/04/2025</v>
      </c>
      <c r="C310" s="105">
        <f>Dat_02!N310</f>
        <v>410.21250000000009</v>
      </c>
      <c r="D310" s="105">
        <f>Dat_02!B310</f>
        <v>2414.5</v>
      </c>
      <c r="E310" s="105">
        <f>Dat_02!F310</f>
        <v>-2212.5</v>
      </c>
    </row>
    <row r="311" spans="1:5">
      <c r="A311" s="79"/>
      <c r="B311" s="104" t="str">
        <f>Dat_02!A311</f>
        <v>03/04/2025</v>
      </c>
      <c r="C311" s="105">
        <f>Dat_02!N311</f>
        <v>-1756.5166666667001</v>
      </c>
      <c r="D311" s="105">
        <f>Dat_02!B311</f>
        <v>3154.4166666667002</v>
      </c>
      <c r="E311" s="105">
        <f>Dat_02!F311</f>
        <v>-2915</v>
      </c>
    </row>
    <row r="312" spans="1:5">
      <c r="A312" s="79"/>
      <c r="B312" s="104" t="str">
        <f>Dat_02!A312</f>
        <v>04/04/2025</v>
      </c>
      <c r="C312" s="105">
        <f>Dat_02!N312</f>
        <v>-2547.8833333333</v>
      </c>
      <c r="D312" s="105">
        <f>Dat_02!B312</f>
        <v>3209.5416666667002</v>
      </c>
      <c r="E312" s="105">
        <f>Dat_02!F312</f>
        <v>-2972.5416666667002</v>
      </c>
    </row>
    <row r="313" spans="1:5">
      <c r="A313" s="79"/>
      <c r="B313" s="104" t="str">
        <f>Dat_02!A313</f>
        <v>05/04/2025</v>
      </c>
      <c r="C313" s="105">
        <f>Dat_02!N313</f>
        <v>-454.72916666669971</v>
      </c>
      <c r="D313" s="105">
        <f>Dat_02!B313</f>
        <v>3147.4166666667002</v>
      </c>
      <c r="E313" s="105">
        <f>Dat_02!F313</f>
        <v>-2941.0416666667002</v>
      </c>
    </row>
    <row r="314" spans="1:5">
      <c r="A314" s="79"/>
      <c r="B314" s="104" t="str">
        <f>Dat_02!A314</f>
        <v>06/04/2025</v>
      </c>
      <c r="C314" s="105">
        <f>Dat_02!N314</f>
        <v>45.045833333399969</v>
      </c>
      <c r="D314" s="105">
        <f>Dat_02!B314</f>
        <v>2850.375</v>
      </c>
      <c r="E314" s="105">
        <f>Dat_02!F314</f>
        <v>-3422.2083333332998</v>
      </c>
    </row>
    <row r="315" spans="1:5">
      <c r="A315" s="79"/>
      <c r="B315" s="104" t="str">
        <f>Dat_02!A315</f>
        <v>07/04/2025</v>
      </c>
      <c r="C315" s="105">
        <f>Dat_02!N315</f>
        <v>-1465.8121376811002</v>
      </c>
      <c r="D315" s="105">
        <f>Dat_02!B315</f>
        <v>2874.6666666667002</v>
      </c>
      <c r="E315" s="105">
        <f>Dat_02!F315</f>
        <v>-2742.875</v>
      </c>
    </row>
    <row r="316" spans="1:5">
      <c r="A316" s="79"/>
      <c r="B316" s="104" t="str">
        <f>Dat_02!A316</f>
        <v>08/04/2025</v>
      </c>
      <c r="C316" s="105">
        <f>Dat_02!N316</f>
        <v>-1044.9827380952001</v>
      </c>
      <c r="D316" s="105">
        <f>Dat_02!B316</f>
        <v>2511.25</v>
      </c>
      <c r="E316" s="105">
        <f>Dat_02!F316</f>
        <v>-2212.7916666667002</v>
      </c>
    </row>
    <row r="317" spans="1:5">
      <c r="A317" s="79"/>
      <c r="B317" s="104" t="str">
        <f>Dat_02!A317</f>
        <v>09/04/2025</v>
      </c>
      <c r="C317" s="105">
        <f>Dat_02!N317</f>
        <v>-1541.3208333333</v>
      </c>
      <c r="D317" s="105">
        <f>Dat_02!B317</f>
        <v>2319.8333333332998</v>
      </c>
      <c r="E317" s="105">
        <f>Dat_02!F317</f>
        <v>-2251.2916666667002</v>
      </c>
    </row>
    <row r="318" spans="1:5">
      <c r="A318" s="79"/>
      <c r="B318" s="104" t="str">
        <f>Dat_02!A318</f>
        <v>10/04/2025</v>
      </c>
      <c r="C318" s="105">
        <f>Dat_02!N318</f>
        <v>-1716.4302536231999</v>
      </c>
      <c r="D318" s="105">
        <f>Dat_02!B318</f>
        <v>2277.0833333332998</v>
      </c>
      <c r="E318" s="105">
        <f>Dat_02!F318</f>
        <v>-2114.9166666667002</v>
      </c>
    </row>
    <row r="319" spans="1:5">
      <c r="A319" s="79"/>
      <c r="B319" s="104" t="str">
        <f>Dat_02!A319</f>
        <v>11/04/2025</v>
      </c>
      <c r="C319" s="105">
        <f>Dat_02!N319</f>
        <v>-1320.425</v>
      </c>
      <c r="D319" s="105">
        <f>Dat_02!B319</f>
        <v>2263.3333333332998</v>
      </c>
      <c r="E319" s="105">
        <f>Dat_02!F319</f>
        <v>-2081.7916666667002</v>
      </c>
    </row>
    <row r="320" spans="1:5">
      <c r="A320" s="79"/>
      <c r="B320" s="104" t="str">
        <f>Dat_02!A320</f>
        <v>12/04/2025</v>
      </c>
      <c r="C320" s="105">
        <f>Dat_02!N320</f>
        <v>686.39021739129998</v>
      </c>
      <c r="D320" s="105">
        <f>Dat_02!B320</f>
        <v>2325.5833333332998</v>
      </c>
      <c r="E320" s="105">
        <f>Dat_02!F320</f>
        <v>-2682.4583333332998</v>
      </c>
    </row>
    <row r="321" spans="1:5">
      <c r="A321" s="79"/>
      <c r="B321" s="104" t="str">
        <f>Dat_02!A321</f>
        <v>13/04/2025</v>
      </c>
      <c r="C321" s="105">
        <f>Dat_02!N321</f>
        <v>267.02500000000009</v>
      </c>
      <c r="D321" s="105">
        <f>Dat_02!B321</f>
        <v>2095.2083333332998</v>
      </c>
      <c r="E321" s="105">
        <f>Dat_02!F321</f>
        <v>-2845.4583333332998</v>
      </c>
    </row>
    <row r="322" spans="1:5">
      <c r="A322" s="79"/>
      <c r="B322" s="104" t="str">
        <f>Dat_02!A322</f>
        <v>14/04/2025</v>
      </c>
      <c r="C322" s="105">
        <f>Dat_02!N322</f>
        <v>-1094.7539855072</v>
      </c>
      <c r="D322" s="105">
        <f>Dat_02!B322</f>
        <v>2448.25</v>
      </c>
      <c r="E322" s="105">
        <f>Dat_02!F322</f>
        <v>-1450</v>
      </c>
    </row>
    <row r="323" spans="1:5">
      <c r="A323" s="79"/>
      <c r="B323" s="104" t="str">
        <f>Dat_02!A323</f>
        <v>15/04/2025</v>
      </c>
      <c r="C323" s="105">
        <f>Dat_02!N323</f>
        <v>-1302.6367753624002</v>
      </c>
      <c r="D323" s="105">
        <f>Dat_02!B323</f>
        <v>2461.75</v>
      </c>
      <c r="E323" s="105">
        <f>Dat_02!F323</f>
        <v>-1775</v>
      </c>
    </row>
    <row r="324" spans="1:5">
      <c r="A324" s="79"/>
      <c r="B324" s="104" t="str">
        <f>Dat_02!A324</f>
        <v>16/04/2025</v>
      </c>
      <c r="C324" s="105">
        <f>Dat_02!N324</f>
        <v>-1782.6750000000002</v>
      </c>
      <c r="D324" s="105">
        <f>Dat_02!B324</f>
        <v>2100</v>
      </c>
      <c r="E324" s="105">
        <f>Dat_02!F324</f>
        <v>-1783.3333333333001</v>
      </c>
    </row>
    <row r="325" spans="1:5">
      <c r="A325" s="79"/>
      <c r="B325" s="104" t="str">
        <f>Dat_02!A325</f>
        <v>17/04/2025</v>
      </c>
      <c r="C325" s="105">
        <f>Dat_02!N325</f>
        <v>-1875.0708333333</v>
      </c>
      <c r="D325" s="105">
        <f>Dat_02!B325</f>
        <v>2302.0833333332998</v>
      </c>
      <c r="E325" s="105">
        <f>Dat_02!F325</f>
        <v>-1964.5833333333001</v>
      </c>
    </row>
    <row r="326" spans="1:5">
      <c r="A326" s="79"/>
      <c r="B326" s="104" t="str">
        <f>Dat_02!A326</f>
        <v>18/04/2025</v>
      </c>
      <c r="C326" s="105">
        <f>Dat_02!N326</f>
        <v>-2061.8460144927999</v>
      </c>
      <c r="D326" s="105">
        <f>Dat_02!B326</f>
        <v>3331.7083333332998</v>
      </c>
      <c r="E326" s="105">
        <f>Dat_02!F326</f>
        <v>-2118.0833333332998</v>
      </c>
    </row>
    <row r="327" spans="1:5">
      <c r="A327" s="79"/>
      <c r="B327" s="104" t="str">
        <f>Dat_02!A327</f>
        <v>19/04/2025</v>
      </c>
      <c r="C327" s="105">
        <f>Dat_02!N327</f>
        <v>-2212.7416666667</v>
      </c>
      <c r="D327" s="105">
        <f>Dat_02!B327</f>
        <v>2921.9583333332998</v>
      </c>
      <c r="E327" s="105">
        <f>Dat_02!F327</f>
        <v>-2219.4583333332998</v>
      </c>
    </row>
    <row r="328" spans="1:5">
      <c r="A328" s="79"/>
      <c r="B328" s="104" t="str">
        <f>Dat_02!A328</f>
        <v>20/04/2025</v>
      </c>
      <c r="C328" s="105">
        <f>Dat_02!N328</f>
        <v>-1782.5844696969002</v>
      </c>
      <c r="D328" s="105">
        <f>Dat_02!B328</f>
        <v>2874.375</v>
      </c>
      <c r="E328" s="105">
        <f>Dat_02!F328</f>
        <v>-2334.75</v>
      </c>
    </row>
    <row r="329" spans="1:5">
      <c r="A329" s="79"/>
      <c r="B329" s="104" t="str">
        <f>Dat_02!A329</f>
        <v>21/04/2025</v>
      </c>
      <c r="C329" s="105">
        <f>Dat_02!N329</f>
        <v>-1576.8874999999998</v>
      </c>
      <c r="D329" s="105">
        <f>Dat_02!B329</f>
        <v>3393.375</v>
      </c>
      <c r="E329" s="105">
        <f>Dat_02!F329</f>
        <v>-2646.0416666667002</v>
      </c>
    </row>
    <row r="330" spans="1:5">
      <c r="A330" s="79"/>
      <c r="B330" s="104" t="str">
        <f>Dat_02!A330</f>
        <v>22/04/2025</v>
      </c>
      <c r="C330" s="105">
        <f>Dat_02!N330</f>
        <v>-1876.6874999999998</v>
      </c>
      <c r="D330" s="105">
        <f>Dat_02!B330</f>
        <v>2829.9583333332998</v>
      </c>
      <c r="E330" s="105">
        <f>Dat_02!F330</f>
        <v>-2430.5833333332998</v>
      </c>
    </row>
    <row r="331" spans="1:5">
      <c r="A331" s="79"/>
      <c r="B331" s="104" t="str">
        <f>Dat_02!A331</f>
        <v>23/04/2025</v>
      </c>
      <c r="C331" s="105">
        <f>Dat_02!N331</f>
        <v>-2185.6833333334002</v>
      </c>
      <c r="D331" s="105">
        <f>Dat_02!B331</f>
        <v>2563.7916666667002</v>
      </c>
      <c r="E331" s="105">
        <f>Dat_02!F331</f>
        <v>-2691.625</v>
      </c>
    </row>
    <row r="332" spans="1:5">
      <c r="A332" s="79"/>
      <c r="B332" s="104" t="str">
        <f>Dat_02!A332</f>
        <v>24/04/2025</v>
      </c>
      <c r="C332" s="105">
        <f>Dat_02!N332</f>
        <v>-1294.3166666667</v>
      </c>
      <c r="D332" s="105">
        <f>Dat_02!B332</f>
        <v>2566.5833333332998</v>
      </c>
      <c r="E332" s="105">
        <f>Dat_02!F332</f>
        <v>-1995.8333333333001</v>
      </c>
    </row>
    <row r="333" spans="1:5">
      <c r="A333" s="79"/>
      <c r="B333" s="104" t="str">
        <f>Dat_02!A333</f>
        <v>25/04/2025</v>
      </c>
      <c r="C333" s="105">
        <f>Dat_02!N333</f>
        <v>-1161.3568181818</v>
      </c>
      <c r="D333" s="105">
        <f>Dat_02!B333</f>
        <v>2939.5833333332998</v>
      </c>
      <c r="E333" s="105">
        <f>Dat_02!F333</f>
        <v>-1591.6666666666999</v>
      </c>
    </row>
    <row r="334" spans="1:5">
      <c r="A334" s="79"/>
      <c r="B334" s="104" t="str">
        <f>Dat_02!A334</f>
        <v>26/04/2025</v>
      </c>
      <c r="C334" s="105">
        <f>Dat_02!N334</f>
        <v>-2593.3958333333003</v>
      </c>
      <c r="D334" s="105">
        <f>Dat_02!B334</f>
        <v>2300.5416666667002</v>
      </c>
      <c r="E334" s="105">
        <f>Dat_02!F334</f>
        <v>-2607.5</v>
      </c>
    </row>
    <row r="335" spans="1:5">
      <c r="A335" s="79"/>
      <c r="B335" s="104" t="str">
        <f>Dat_02!A335</f>
        <v>27/04/2025</v>
      </c>
      <c r="C335" s="105">
        <f>Dat_02!N335</f>
        <v>-1598.8104166666999</v>
      </c>
      <c r="D335" s="105">
        <f>Dat_02!B335</f>
        <v>2168.25</v>
      </c>
      <c r="E335" s="105">
        <f>Dat_02!F335</f>
        <v>-2750</v>
      </c>
    </row>
    <row r="336" spans="1:5">
      <c r="A336" s="79"/>
      <c r="B336" s="104" t="str">
        <f>Dat_02!A336</f>
        <v>28/04/2025</v>
      </c>
      <c r="C336" s="105">
        <f>Dat_02!N336</f>
        <v>-214.19500000000016</v>
      </c>
      <c r="D336" s="105">
        <f>Dat_02!B336</f>
        <v>2608.4583333332998</v>
      </c>
      <c r="E336" s="105">
        <f>Dat_02!F336</f>
        <v>-1426.6666666666999</v>
      </c>
    </row>
    <row r="337" spans="1:5">
      <c r="A337" s="79"/>
      <c r="B337" s="104" t="str">
        <f>Dat_02!A337</f>
        <v>29/04/2025</v>
      </c>
      <c r="C337" s="105">
        <f>Dat_02!N337</f>
        <v>64.473863636399983</v>
      </c>
      <c r="D337" s="105">
        <f>Dat_02!B337</f>
        <v>1800</v>
      </c>
      <c r="E337" s="105">
        <f>Dat_02!F337</f>
        <v>0</v>
      </c>
    </row>
    <row r="338" spans="1:5">
      <c r="A338" s="79"/>
      <c r="B338" s="104" t="str">
        <f>Dat_02!A338</f>
        <v>30/04/2025</v>
      </c>
      <c r="C338" s="105">
        <f>Dat_02!N338</f>
        <v>4.43888888890001</v>
      </c>
      <c r="D338" s="105">
        <f>Dat_02!B338</f>
        <v>1500</v>
      </c>
      <c r="E338" s="105">
        <f>Dat_02!F338</f>
        <v>-770.83333333329995</v>
      </c>
    </row>
    <row r="339" spans="1:5">
      <c r="A339" s="79"/>
      <c r="B339" s="104" t="str">
        <f>Dat_02!A339</f>
        <v>01/05/2025</v>
      </c>
      <c r="C339" s="105">
        <f>Dat_02!N339</f>
        <v>-973.99583333340013</v>
      </c>
      <c r="D339" s="105">
        <f>Dat_02!B339</f>
        <v>2911.0416666667002</v>
      </c>
      <c r="E339" s="105">
        <f>Dat_02!F339</f>
        <v>-2516.125</v>
      </c>
    </row>
    <row r="340" spans="1:5">
      <c r="A340" s="79" t="s">
        <v>51</v>
      </c>
      <c r="B340" s="104" t="str">
        <f>Dat_02!A340</f>
        <v>02/05/2025</v>
      </c>
      <c r="C340" s="105">
        <f>Dat_02!N340</f>
        <v>-1509.4916666665999</v>
      </c>
      <c r="D340" s="105">
        <f>Dat_02!B340</f>
        <v>2943.125</v>
      </c>
      <c r="E340" s="105">
        <f>Dat_02!F340</f>
        <v>-1999.5</v>
      </c>
    </row>
    <row r="341" spans="1:5">
      <c r="A341" s="79"/>
      <c r="B341" s="104" t="str">
        <f>Dat_02!A341</f>
        <v>03/05/2025</v>
      </c>
      <c r="C341" s="105">
        <f>Dat_02!N341</f>
        <v>-309.72083333329999</v>
      </c>
      <c r="D341" s="105">
        <f>Dat_02!B341</f>
        <v>3000</v>
      </c>
      <c r="E341" s="105">
        <f>Dat_02!F341</f>
        <v>-1998</v>
      </c>
    </row>
    <row r="342" spans="1:5">
      <c r="A342" s="79"/>
      <c r="B342" s="104" t="str">
        <f>Dat_02!A342</f>
        <v>04/05/2025</v>
      </c>
      <c r="C342" s="105">
        <f>Dat_02!N342</f>
        <v>222.14583333339999</v>
      </c>
      <c r="D342" s="105">
        <f>Dat_02!B342</f>
        <v>2914.8333333332998</v>
      </c>
      <c r="E342" s="105">
        <f>Dat_02!F342</f>
        <v>-1914.9166666666999</v>
      </c>
    </row>
    <row r="343" spans="1:5">
      <c r="A343" s="79"/>
      <c r="B343" s="104" t="str">
        <f>Dat_02!A343</f>
        <v>05/05/2025</v>
      </c>
      <c r="C343" s="105">
        <f>Dat_02!N343</f>
        <v>-697.82916666660003</v>
      </c>
      <c r="D343" s="105">
        <f>Dat_02!B343</f>
        <v>2969.5</v>
      </c>
      <c r="E343" s="105">
        <f>Dat_02!F343</f>
        <v>-1865.7916666666999</v>
      </c>
    </row>
    <row r="344" spans="1:5">
      <c r="A344" s="79"/>
      <c r="B344" s="104" t="str">
        <f>Dat_02!A344</f>
        <v>06/05/2025</v>
      </c>
      <c r="C344" s="105">
        <f>Dat_02!N344</f>
        <v>-937.52499999999986</v>
      </c>
      <c r="D344" s="105">
        <f>Dat_02!B344</f>
        <v>2993.3333333332998</v>
      </c>
      <c r="E344" s="105">
        <f>Dat_02!F344</f>
        <v>-1832.4583333333001</v>
      </c>
    </row>
    <row r="345" spans="1:5">
      <c r="A345" s="79"/>
      <c r="B345" s="104" t="str">
        <f>Dat_02!A345</f>
        <v>07/05/2025</v>
      </c>
      <c r="C345" s="105">
        <f>Dat_02!N345</f>
        <v>-864.08333333329995</v>
      </c>
      <c r="D345" s="105">
        <f>Dat_02!B345</f>
        <v>2961.2083333332998</v>
      </c>
      <c r="E345" s="105">
        <f>Dat_02!F345</f>
        <v>-1676.9583333333001</v>
      </c>
    </row>
    <row r="346" spans="1:5">
      <c r="A346" s="79"/>
      <c r="B346" s="104" t="str">
        <f>Dat_02!A346</f>
        <v>08/05/2025</v>
      </c>
      <c r="C346" s="105">
        <f>Dat_02!N346</f>
        <v>2090.6000000000004</v>
      </c>
      <c r="D346" s="105">
        <f>Dat_02!B346</f>
        <v>3000</v>
      </c>
      <c r="E346" s="105">
        <f>Dat_02!F346</f>
        <v>-2613.125</v>
      </c>
    </row>
    <row r="347" spans="1:5">
      <c r="A347" s="79"/>
      <c r="B347" s="104" t="str">
        <f>Dat_02!A347</f>
        <v>09/05/2025</v>
      </c>
      <c r="C347" s="105">
        <f>Dat_02!N347</f>
        <v>1299.8298913043</v>
      </c>
      <c r="D347" s="105">
        <f>Dat_02!B347</f>
        <v>2925</v>
      </c>
      <c r="E347" s="105">
        <f>Dat_02!F347</f>
        <v>-2771.3333333332998</v>
      </c>
    </row>
    <row r="348" spans="1:5">
      <c r="A348" s="79"/>
      <c r="B348" s="104" t="str">
        <f>Dat_02!A348</f>
        <v>10/05/2025</v>
      </c>
      <c r="C348" s="105">
        <f>Dat_02!N348</f>
        <v>611.72916666670005</v>
      </c>
      <c r="D348" s="105">
        <f>Dat_02!B348</f>
        <v>2857.6666666667002</v>
      </c>
      <c r="E348" s="105">
        <f>Dat_02!F348</f>
        <v>-2706.1666666667002</v>
      </c>
    </row>
    <row r="349" spans="1:5">
      <c r="A349" s="79"/>
      <c r="B349" s="104" t="str">
        <f>Dat_02!A349</f>
        <v>11/05/2025</v>
      </c>
      <c r="C349" s="105">
        <f>Dat_02!N349</f>
        <v>-622.02678571429988</v>
      </c>
      <c r="D349" s="105">
        <f>Dat_02!B349</f>
        <v>2975.1666666667002</v>
      </c>
      <c r="E349" s="105">
        <f>Dat_02!F349</f>
        <v>-2444.9583333332998</v>
      </c>
    </row>
    <row r="350" spans="1:5">
      <c r="A350" s="79"/>
      <c r="B350" s="104" t="str">
        <f>Dat_02!A350</f>
        <v>12/05/2025</v>
      </c>
      <c r="C350" s="105">
        <f>Dat_02!N350</f>
        <v>-1365.7514492754001</v>
      </c>
      <c r="D350" s="105">
        <f>Dat_02!B350</f>
        <v>3142.875</v>
      </c>
      <c r="E350" s="105">
        <f>Dat_02!F350</f>
        <v>-1948.1666666666999</v>
      </c>
    </row>
    <row r="351" spans="1:5">
      <c r="A351" s="79"/>
      <c r="B351" s="104" t="str">
        <f>Dat_02!A351</f>
        <v>13/05/2025</v>
      </c>
      <c r="C351" s="105">
        <f>Dat_02!N351</f>
        <v>-102.08333333329995</v>
      </c>
      <c r="D351" s="105">
        <f>Dat_02!B351</f>
        <v>3272.75</v>
      </c>
      <c r="E351" s="105">
        <f>Dat_02!F351</f>
        <v>-1993.75</v>
      </c>
    </row>
    <row r="352" spans="1:5">
      <c r="A352" s="79"/>
      <c r="B352" s="104" t="str">
        <f>Dat_02!A352</f>
        <v>14/05/2025</v>
      </c>
      <c r="C352" s="105">
        <f>Dat_02!N352</f>
        <v>284.84166666669989</v>
      </c>
      <c r="D352" s="105">
        <f>Dat_02!B352</f>
        <v>3125</v>
      </c>
      <c r="E352" s="105">
        <f>Dat_02!F352</f>
        <v>-2068.9166666667002</v>
      </c>
    </row>
    <row r="353" spans="1:5">
      <c r="A353" s="79"/>
      <c r="B353" s="104" t="str">
        <f>Dat_02!A353</f>
        <v>15/05/2025</v>
      </c>
      <c r="C353" s="105">
        <f>Dat_02!N353</f>
        <v>-693.95</v>
      </c>
      <c r="D353" s="105">
        <f>Dat_02!B353</f>
        <v>3333.7916666667002</v>
      </c>
      <c r="E353" s="105">
        <f>Dat_02!F353</f>
        <v>-1983</v>
      </c>
    </row>
    <row r="354" spans="1:5">
      <c r="A354" s="79"/>
      <c r="B354" s="104" t="str">
        <f>Dat_02!A354</f>
        <v>16/05/2025</v>
      </c>
      <c r="C354" s="105">
        <f>Dat_02!N354</f>
        <v>-1548.6750000000002</v>
      </c>
      <c r="D354" s="105">
        <f>Dat_02!B354</f>
        <v>2878.5833333332998</v>
      </c>
      <c r="E354" s="105">
        <f>Dat_02!F354</f>
        <v>-2225</v>
      </c>
    </row>
    <row r="355" spans="1:5">
      <c r="A355" s="79"/>
      <c r="B355" s="104" t="str">
        <f>Dat_02!A355</f>
        <v>17/05/2025</v>
      </c>
      <c r="C355" s="105">
        <f>Dat_02!N355</f>
        <v>-1312.0166666667001</v>
      </c>
      <c r="D355" s="105">
        <f>Dat_02!B355</f>
        <v>2993.3333333332998</v>
      </c>
      <c r="E355" s="105">
        <f>Dat_02!F355</f>
        <v>-2841.7083333332998</v>
      </c>
    </row>
    <row r="356" spans="1:5">
      <c r="A356" s="79"/>
      <c r="B356" s="104" t="str">
        <f>Dat_02!A356</f>
        <v>18/05/2025</v>
      </c>
      <c r="C356" s="105">
        <f>Dat_02!N356</f>
        <v>-2663.8916666667001</v>
      </c>
      <c r="D356" s="105">
        <f>Dat_02!B356</f>
        <v>3000</v>
      </c>
      <c r="E356" s="105">
        <f>Dat_02!F356</f>
        <v>-2736.1666666667002</v>
      </c>
    </row>
    <row r="357" spans="1:5">
      <c r="A357" s="79"/>
      <c r="B357" s="104" t="str">
        <f>Dat_02!A357</f>
        <v>19/05/2025</v>
      </c>
      <c r="C357" s="105">
        <f>Dat_02!N357</f>
        <v>-2160.4625000000001</v>
      </c>
      <c r="D357" s="105">
        <f>Dat_02!B357</f>
        <v>2993.3333333332998</v>
      </c>
      <c r="E357" s="105">
        <f>Dat_02!F357</f>
        <v>-2575</v>
      </c>
    </row>
    <row r="358" spans="1:5">
      <c r="A358" s="79"/>
      <c r="B358" s="104" t="str">
        <f>Dat_02!A358</f>
        <v>20/05/2025</v>
      </c>
      <c r="C358" s="105">
        <f>Dat_02!N358</f>
        <v>-1634.0916666666003</v>
      </c>
      <c r="D358" s="105">
        <f>Dat_02!B358</f>
        <v>2764.1666666667002</v>
      </c>
      <c r="E358" s="105">
        <f>Dat_02!F358</f>
        <v>-2966.6666666667002</v>
      </c>
    </row>
    <row r="359" spans="1:5">
      <c r="A359" s="79"/>
      <c r="B359" s="104" t="str">
        <f>Dat_02!A359</f>
        <v>21/05/2025</v>
      </c>
      <c r="C359" s="105">
        <f>Dat_02!N359</f>
        <v>-1383.3541666666999</v>
      </c>
      <c r="D359" s="105">
        <f>Dat_02!B359</f>
        <v>2762.3333333332998</v>
      </c>
      <c r="E359" s="105">
        <f>Dat_02!F359</f>
        <v>-1927.3333333333001</v>
      </c>
    </row>
    <row r="360" spans="1:5">
      <c r="A360" s="79"/>
      <c r="B360" s="104" t="str">
        <f>Dat_02!A360</f>
        <v>22/05/2025</v>
      </c>
      <c r="C360" s="105">
        <f>Dat_02!N360</f>
        <v>-2092.4666666665998</v>
      </c>
      <c r="D360" s="105">
        <f>Dat_02!B360</f>
        <v>2698.375</v>
      </c>
      <c r="E360" s="105">
        <f>Dat_02!F360</f>
        <v>-2382.6666666667002</v>
      </c>
    </row>
    <row r="361" spans="1:5">
      <c r="A361" s="79"/>
      <c r="B361" s="104" t="str">
        <f>Dat_02!A361</f>
        <v>23/05/2025</v>
      </c>
      <c r="C361" s="105">
        <f>Dat_02!N361</f>
        <v>-1708.5875000000001</v>
      </c>
      <c r="D361" s="105">
        <f>Dat_02!B361</f>
        <v>2920.8333333332998</v>
      </c>
      <c r="E361" s="105">
        <f>Dat_02!F361</f>
        <v>-2112.25</v>
      </c>
    </row>
    <row r="362" spans="1:5">
      <c r="A362" s="79"/>
      <c r="B362" s="104" t="str">
        <f>Dat_02!A362</f>
        <v>24/05/2025</v>
      </c>
      <c r="C362" s="105">
        <f>Dat_02!N362</f>
        <v>-1348.3291666667001</v>
      </c>
      <c r="D362" s="105">
        <f>Dat_02!B362</f>
        <v>2775.375</v>
      </c>
      <c r="E362" s="105">
        <f>Dat_02!F362</f>
        <v>-2317.9166666667002</v>
      </c>
    </row>
    <row r="363" spans="1:5">
      <c r="A363" s="79"/>
      <c r="B363" s="104" t="str">
        <f>Dat_02!A363</f>
        <v>25/05/2025</v>
      </c>
      <c r="C363" s="105">
        <f>Dat_02!N363</f>
        <v>133.98423913040006</v>
      </c>
      <c r="D363" s="105">
        <f>Dat_02!B363</f>
        <v>2956.8333333332998</v>
      </c>
      <c r="E363" s="105">
        <f>Dat_02!F363</f>
        <v>-2554.1666666667002</v>
      </c>
    </row>
    <row r="364" spans="1:5">
      <c r="A364" s="79"/>
      <c r="B364" s="104" t="str">
        <f>Dat_02!A364</f>
        <v>26/05/2025</v>
      </c>
      <c r="C364" s="105">
        <f>Dat_02!N364</f>
        <v>-985.91666666660001</v>
      </c>
      <c r="D364" s="105">
        <f>Dat_02!B364</f>
        <v>2981.9166666667002</v>
      </c>
      <c r="E364" s="105">
        <f>Dat_02!F364</f>
        <v>-2410.25</v>
      </c>
    </row>
    <row r="365" spans="1:5">
      <c r="A365" s="79"/>
      <c r="B365" s="104" t="str">
        <f>Dat_02!A365</f>
        <v>27/05/2025</v>
      </c>
      <c r="C365" s="105">
        <f>Dat_02!N365</f>
        <v>239.67499999999995</v>
      </c>
      <c r="D365" s="105">
        <f>Dat_02!B365</f>
        <v>2701.3333333332998</v>
      </c>
      <c r="E365" s="105">
        <f>Dat_02!F365</f>
        <v>-2521.0833333332998</v>
      </c>
    </row>
    <row r="366" spans="1:5">
      <c r="A366" s="79"/>
      <c r="B366" s="104" t="str">
        <f>Dat_02!A366</f>
        <v>28/05/2025</v>
      </c>
      <c r="C366" s="105">
        <f>Dat_02!N366</f>
        <v>588.48749999999995</v>
      </c>
      <c r="D366" s="105">
        <f>Dat_02!B366</f>
        <v>2719.75</v>
      </c>
      <c r="E366" s="105">
        <f>Dat_02!F366</f>
        <v>-2716.7083333332998</v>
      </c>
    </row>
    <row r="367" spans="1:5">
      <c r="A367" s="79"/>
      <c r="B367" s="104" t="str">
        <f>Dat_02!A367</f>
        <v>29/05/2025</v>
      </c>
      <c r="C367" s="105">
        <f>Dat_02!N367</f>
        <v>1219.7375</v>
      </c>
      <c r="D367" s="105">
        <f>Dat_02!B367</f>
        <v>3000</v>
      </c>
      <c r="E367" s="105">
        <f>Dat_02!F367</f>
        <v>-2866.75</v>
      </c>
    </row>
    <row r="368" spans="1:5">
      <c r="A368" s="79"/>
      <c r="B368" s="104" t="str">
        <f>Dat_02!A368</f>
        <v>30/05/2025</v>
      </c>
      <c r="C368" s="105">
        <f>Dat_02!N368</f>
        <v>1542.212254902</v>
      </c>
      <c r="D368" s="105">
        <f>Dat_02!B368</f>
        <v>2950</v>
      </c>
      <c r="E368" s="105">
        <f>Dat_02!F368</f>
        <v>-2955.0833333332998</v>
      </c>
    </row>
    <row r="369" spans="1:5">
      <c r="A369" s="79"/>
      <c r="B369" s="104" t="str">
        <f>Dat_02!A369</f>
        <v>31/05/2025</v>
      </c>
      <c r="C369" s="105">
        <f>Dat_02!N369</f>
        <v>1345.8333333332998</v>
      </c>
      <c r="D369" s="105">
        <f>Dat_02!B369</f>
        <v>2931.1666666667002</v>
      </c>
      <c r="E369" s="105">
        <f>Dat_02!F369</f>
        <v>-2975</v>
      </c>
    </row>
    <row r="370" spans="1:5">
      <c r="A370" s="79" t="s">
        <v>51</v>
      </c>
      <c r="B370" s="104" t="str">
        <f>Dat_02!A370</f>
        <v>01/06/2025</v>
      </c>
      <c r="C370" s="105">
        <f>Dat_02!N370</f>
        <v>1422.2833333333001</v>
      </c>
      <c r="D370" s="105">
        <f>Dat_02!B370</f>
        <v>2914.5833333332998</v>
      </c>
      <c r="E370" s="105">
        <f>Dat_02!F370</f>
        <v>-2930.6666666667002</v>
      </c>
    </row>
    <row r="371" spans="1:5">
      <c r="A371" s="79"/>
      <c r="B371" s="104" t="str">
        <f>Dat_02!A371</f>
        <v>02/06/2025</v>
      </c>
      <c r="C371" s="105">
        <f>Dat_02!N371</f>
        <v>166.30797101450003</v>
      </c>
      <c r="D371" s="105">
        <f>Dat_02!B371</f>
        <v>2071</v>
      </c>
      <c r="E371" s="105">
        <f>Dat_02!F371</f>
        <v>-1801.4166666666999</v>
      </c>
    </row>
    <row r="372" spans="1:5">
      <c r="A372" s="79"/>
      <c r="B372" s="104" t="str">
        <f>Dat_02!A372</f>
        <v>03/06/2025</v>
      </c>
      <c r="C372" s="105">
        <f>Dat_02!N372</f>
        <v>1365.5666666666998</v>
      </c>
      <c r="D372" s="105">
        <f>Dat_02!B372</f>
        <v>1420.8333333333001</v>
      </c>
      <c r="E372" s="105">
        <f>Dat_02!F372</f>
        <v>-1604.1666666666999</v>
      </c>
    </row>
    <row r="373" spans="1:5">
      <c r="A373" s="79"/>
      <c r="B373" s="104" t="str">
        <f>Dat_02!A373</f>
        <v>04/06/2025</v>
      </c>
      <c r="C373" s="105">
        <f>Dat_02!N373</f>
        <v>884.97500000000002</v>
      </c>
      <c r="D373" s="105">
        <f>Dat_02!B373</f>
        <v>1572.9166666666999</v>
      </c>
      <c r="E373" s="105">
        <f>Dat_02!F373</f>
        <v>-1477.0833333333001</v>
      </c>
    </row>
    <row r="374" spans="1:5">
      <c r="A374" s="79"/>
      <c r="B374" s="104" t="str">
        <f>Dat_02!A374</f>
        <v>05/06/2025</v>
      </c>
      <c r="C374" s="105">
        <f>Dat_02!N374</f>
        <v>880.95344202900014</v>
      </c>
      <c r="D374" s="105">
        <f>Dat_02!B374</f>
        <v>1420.8333333333001</v>
      </c>
      <c r="E374" s="105">
        <f>Dat_02!F374</f>
        <v>-1491.6666666666999</v>
      </c>
    </row>
    <row r="375" spans="1:5">
      <c r="A375" s="79"/>
      <c r="B375" s="104" t="str">
        <f>Dat_02!A375</f>
        <v>06/06/2025</v>
      </c>
      <c r="C375" s="105">
        <f>Dat_02!N375</f>
        <v>1031.6875</v>
      </c>
      <c r="D375" s="105">
        <f>Dat_02!B375</f>
        <v>1350</v>
      </c>
      <c r="E375" s="105">
        <f>Dat_02!F375</f>
        <v>-1262.5</v>
      </c>
    </row>
    <row r="376" spans="1:5">
      <c r="A376" s="79"/>
      <c r="B376" s="104" t="str">
        <f>Dat_02!A376</f>
        <v>07/06/2025</v>
      </c>
      <c r="C376" s="105">
        <f>Dat_02!N376</f>
        <v>333.19166666670003</v>
      </c>
      <c r="D376" s="105">
        <f>Dat_02!B376</f>
        <v>1400</v>
      </c>
      <c r="E376" s="105">
        <f>Dat_02!F376</f>
        <v>-1600</v>
      </c>
    </row>
    <row r="377" spans="1:5">
      <c r="A377" s="79"/>
      <c r="B377" s="104" t="str">
        <f>Dat_02!A377</f>
        <v>08/06/2025</v>
      </c>
      <c r="C377" s="105">
        <f>Dat_02!N377</f>
        <v>1114.4125000000001</v>
      </c>
      <c r="D377" s="105">
        <f>Dat_02!B377</f>
        <v>1400</v>
      </c>
      <c r="E377" s="105">
        <f>Dat_02!F377</f>
        <v>-1552.0833333333001</v>
      </c>
    </row>
    <row r="378" spans="1:5">
      <c r="A378" s="79"/>
      <c r="B378" s="104" t="str">
        <f>Dat_02!A378</f>
        <v>09/06/2025</v>
      </c>
      <c r="C378" s="105">
        <f>Dat_02!N378</f>
        <v>1367.2916666666999</v>
      </c>
      <c r="D378" s="105">
        <f>Dat_02!B378</f>
        <v>1362.5</v>
      </c>
      <c r="E378" s="105">
        <f>Dat_02!F378</f>
        <v>-1456.25</v>
      </c>
    </row>
    <row r="379" spans="1:5">
      <c r="A379" s="79"/>
      <c r="B379" s="104" t="str">
        <f>Dat_02!A379</f>
        <v>10/06/2025</v>
      </c>
      <c r="C379" s="105">
        <f>Dat_02!N379</f>
        <v>1184.2071428571999</v>
      </c>
      <c r="D379" s="105">
        <f>Dat_02!B379</f>
        <v>1212.5</v>
      </c>
      <c r="E379" s="105">
        <f>Dat_02!F379</f>
        <v>-1287.6666666666999</v>
      </c>
    </row>
    <row r="380" spans="1:5">
      <c r="A380" s="79"/>
      <c r="B380" s="104" t="str">
        <f>Dat_02!A380</f>
        <v>11/06/2025</v>
      </c>
      <c r="C380" s="105">
        <f>Dat_02!N380</f>
        <v>915.11938405799992</v>
      </c>
      <c r="D380" s="105">
        <f>Dat_02!B380</f>
        <v>1254.1666666666999</v>
      </c>
      <c r="E380" s="105">
        <f>Dat_02!F380</f>
        <v>-1222.9166666666999</v>
      </c>
    </row>
    <row r="381" spans="1:5">
      <c r="A381" s="79"/>
      <c r="B381" s="104" t="str">
        <f>Dat_02!A381</f>
        <v>12/06/2025</v>
      </c>
      <c r="C381" s="105">
        <f>Dat_02!N381</f>
        <v>861.43333333330008</v>
      </c>
      <c r="D381" s="105">
        <f>Dat_02!B381</f>
        <v>1300</v>
      </c>
      <c r="E381" s="105">
        <f>Dat_02!F381</f>
        <v>-1138.8333333333001</v>
      </c>
    </row>
    <row r="382" spans="1:5">
      <c r="A382" s="79"/>
      <c r="B382" s="104" t="str">
        <f>Dat_02!A382</f>
        <v>13/06/2025</v>
      </c>
      <c r="C382" s="105">
        <f>Dat_02!N382</f>
        <v>326.64387254909991</v>
      </c>
      <c r="D382" s="105">
        <f>Dat_02!B382</f>
        <v>1287.5</v>
      </c>
      <c r="E382" s="105">
        <f>Dat_02!F382</f>
        <v>-1733.3333333333001</v>
      </c>
    </row>
    <row r="383" spans="1:5">
      <c r="A383" s="79"/>
      <c r="B383" s="104" t="str">
        <f>Dat_02!A383</f>
        <v>14/06/2025</v>
      </c>
      <c r="C383" s="105">
        <f>Dat_02!N383</f>
        <v>399.65750000000003</v>
      </c>
      <c r="D383" s="105">
        <f>Dat_02!B383</f>
        <v>1300</v>
      </c>
      <c r="E383" s="105">
        <f>Dat_02!F383</f>
        <v>-1918.75</v>
      </c>
    </row>
    <row r="384" spans="1:5">
      <c r="A384" s="79"/>
      <c r="B384" s="104" t="str">
        <f>Dat_02!A384</f>
        <v>15/06/2025</v>
      </c>
      <c r="C384" s="105">
        <f>Dat_02!N384</f>
        <v>-168.72083333330011</v>
      </c>
      <c r="D384" s="105">
        <f>Dat_02!B384</f>
        <v>1545.8333333333001</v>
      </c>
      <c r="E384" s="105">
        <f>Dat_02!F384</f>
        <v>-1854.1666666666999</v>
      </c>
    </row>
    <row r="385" spans="1:5">
      <c r="A385" s="79"/>
      <c r="B385" s="104" t="str">
        <f>Dat_02!A385</f>
        <v>16/06/2025</v>
      </c>
      <c r="C385" s="105">
        <f>Dat_02!N385</f>
        <v>996.76865942029997</v>
      </c>
      <c r="D385" s="105">
        <f>Dat_02!B385</f>
        <v>1300</v>
      </c>
      <c r="E385" s="105">
        <f>Dat_02!F385</f>
        <v>-1197.9166666666999</v>
      </c>
    </row>
    <row r="386" spans="1:5">
      <c r="A386" s="79"/>
      <c r="B386" s="104" t="str">
        <f>Dat_02!A386</f>
        <v>17/06/2025</v>
      </c>
      <c r="C386" s="105">
        <f>Dat_02!N386</f>
        <v>928.12916666669992</v>
      </c>
      <c r="D386" s="105">
        <f>Dat_02!B386</f>
        <v>1283.3333333333001</v>
      </c>
      <c r="E386" s="105">
        <f>Dat_02!F386</f>
        <v>-1183.3333333333001</v>
      </c>
    </row>
    <row r="387" spans="1:5">
      <c r="A387" s="79"/>
      <c r="B387" s="104" t="str">
        <f>Dat_02!A387</f>
        <v>18/06/2025</v>
      </c>
      <c r="C387" s="105">
        <f>Dat_02!N387</f>
        <v>1193.9601190476001</v>
      </c>
      <c r="D387" s="105">
        <f>Dat_02!B387</f>
        <v>1266.6666666666999</v>
      </c>
      <c r="E387" s="105">
        <f>Dat_02!F387</f>
        <v>-1039.5833333333001</v>
      </c>
    </row>
    <row r="388" spans="1:5">
      <c r="A388" s="79"/>
      <c r="B388" s="104" t="str">
        <f>Dat_02!A388</f>
        <v>19/06/2025</v>
      </c>
      <c r="C388" s="105">
        <f>Dat_02!N388</f>
        <v>878.91794871790012</v>
      </c>
      <c r="D388" s="105">
        <f>Dat_02!B388</f>
        <v>1262.5</v>
      </c>
      <c r="E388" s="105">
        <f>Dat_02!F388</f>
        <v>-1250</v>
      </c>
    </row>
    <row r="389" spans="1:5">
      <c r="A389" s="79"/>
      <c r="B389" s="104" t="str">
        <f>Dat_02!A389</f>
        <v>20/06/2025</v>
      </c>
      <c r="C389" s="105">
        <f>Dat_02!N389</f>
        <v>569.36527777779986</v>
      </c>
      <c r="D389" s="105">
        <f>Dat_02!B389</f>
        <v>1212.5</v>
      </c>
      <c r="E389" s="105">
        <f>Dat_02!F389</f>
        <v>-1458.7083333333001</v>
      </c>
    </row>
    <row r="390" spans="1:5">
      <c r="A390" s="79"/>
      <c r="B390" s="104" t="str">
        <f>Dat_02!A390</f>
        <v>21/06/2025</v>
      </c>
      <c r="C390" s="105">
        <f>Dat_02!N390</f>
        <v>523.68442028979996</v>
      </c>
      <c r="D390" s="105">
        <f>Dat_02!B390</f>
        <v>1237.5</v>
      </c>
      <c r="E390" s="105">
        <f>Dat_02!F390</f>
        <v>-1558.3333333333001</v>
      </c>
    </row>
    <row r="391" spans="1:5">
      <c r="A391" s="79"/>
      <c r="B391" s="104" t="str">
        <f>Dat_02!A391</f>
        <v>22/06/2025</v>
      </c>
      <c r="C391" s="105">
        <f>Dat_02!N391</f>
        <v>851.83888888889999</v>
      </c>
      <c r="D391" s="105">
        <f>Dat_02!B391</f>
        <v>1225</v>
      </c>
      <c r="E391" s="105">
        <f>Dat_02!F391</f>
        <v>-1635.4166666666999</v>
      </c>
    </row>
    <row r="392" spans="1:5">
      <c r="A392" s="79"/>
      <c r="B392" s="104" t="str">
        <f>Dat_02!A392</f>
        <v>23/06/2025</v>
      </c>
      <c r="C392" s="105">
        <f>Dat_02!N392</f>
        <v>1133.2971491228</v>
      </c>
      <c r="D392" s="105">
        <f>Dat_02!B392</f>
        <v>1162.5</v>
      </c>
      <c r="E392" s="105">
        <f>Dat_02!F392</f>
        <v>-1507.7916666666999</v>
      </c>
    </row>
    <row r="393" spans="1:5">
      <c r="A393" s="79"/>
      <c r="B393" s="104" t="str">
        <f>Dat_02!A393</f>
        <v>24/06/2025</v>
      </c>
      <c r="C393" s="105">
        <f>Dat_02!N393</f>
        <v>888.43869047619989</v>
      </c>
      <c r="D393" s="105">
        <f>Dat_02!B393</f>
        <v>1183.3333333333001</v>
      </c>
      <c r="E393" s="105">
        <f>Dat_02!F393</f>
        <v>-1685.4166666666999</v>
      </c>
    </row>
    <row r="394" spans="1:5">
      <c r="A394" s="79"/>
      <c r="B394" s="104" t="str">
        <f>Dat_02!A394</f>
        <v>25/06/2025</v>
      </c>
      <c r="C394" s="105">
        <f>Dat_02!N394</f>
        <v>-47.50054347829996</v>
      </c>
      <c r="D394" s="105">
        <f>Dat_02!B394</f>
        <v>1250</v>
      </c>
      <c r="E394" s="105">
        <f>Dat_02!F394</f>
        <v>-1581.25</v>
      </c>
    </row>
    <row r="395" spans="1:5">
      <c r="A395" s="79"/>
      <c r="B395" s="104" t="str">
        <f>Dat_02!A395</f>
        <v>26/06/2025</v>
      </c>
      <c r="C395" s="105">
        <f>Dat_02!N395</f>
        <v>524.85217391299989</v>
      </c>
      <c r="D395" s="105">
        <f>Dat_02!B395</f>
        <v>1212.5</v>
      </c>
      <c r="E395" s="105">
        <f>Dat_02!F395</f>
        <v>-1143.8333333333001</v>
      </c>
    </row>
    <row r="396" spans="1:5">
      <c r="A396" s="79"/>
      <c r="B396" s="104" t="str">
        <f>Dat_02!A396</f>
        <v>27/06/2025</v>
      </c>
      <c r="C396" s="105">
        <f>Dat_02!N396</f>
        <v>461.35416666670017</v>
      </c>
      <c r="D396" s="105">
        <f>Dat_02!B396</f>
        <v>1208.3333333333001</v>
      </c>
      <c r="E396" s="105">
        <f>Dat_02!F396</f>
        <v>-1250</v>
      </c>
    </row>
    <row r="397" spans="1:5">
      <c r="A397" s="79"/>
      <c r="B397" s="104" t="str">
        <f>Dat_02!A397</f>
        <v>28/06/2025</v>
      </c>
      <c r="C397" s="105">
        <f>Dat_02!N397</f>
        <v>984.50535714290004</v>
      </c>
      <c r="D397" s="105">
        <f>Dat_02!B397</f>
        <v>1175</v>
      </c>
      <c r="E397" s="105">
        <f>Dat_02!F397</f>
        <v>-1722.9166666666999</v>
      </c>
    </row>
    <row r="398" spans="1:5">
      <c r="A398" s="79"/>
      <c r="B398" s="104" t="str">
        <f>Dat_02!A398</f>
        <v>29/06/2025</v>
      </c>
      <c r="C398" s="105">
        <f>Dat_02!N398</f>
        <v>772.51249999999993</v>
      </c>
      <c r="D398" s="105">
        <f>Dat_02!B398</f>
        <v>1289.5833333333001</v>
      </c>
      <c r="E398" s="105">
        <f>Dat_02!F398</f>
        <v>-1231.25</v>
      </c>
    </row>
    <row r="399" spans="1:5">
      <c r="A399" s="79"/>
      <c r="B399" s="104" t="str">
        <f>Dat_02!A399</f>
        <v>30/06/2025</v>
      </c>
      <c r="C399" s="105">
        <f>Dat_02!N399</f>
        <v>716.10378787879995</v>
      </c>
      <c r="D399" s="105">
        <f>Dat_02!B399</f>
        <v>1266.6666666666999</v>
      </c>
      <c r="E399" s="105">
        <f>Dat_02!F399</f>
        <v>-1100</v>
      </c>
    </row>
    <row r="400" spans="1:5">
      <c r="A400" s="79"/>
      <c r="B400" s="104">
        <f>Dat_02!A400</f>
        <v>0</v>
      </c>
      <c r="C400" s="105">
        <f>Dat_02!N400</f>
        <v>0</v>
      </c>
      <c r="D400" s="105">
        <f>Dat_02!B400</f>
        <v>0</v>
      </c>
      <c r="E400" s="105">
        <f>Dat_02!F400</f>
        <v>0</v>
      </c>
    </row>
    <row r="401" spans="1:5">
      <c r="A401" s="79"/>
      <c r="B401" s="104">
        <f>Dat_02!A401</f>
        <v>0</v>
      </c>
      <c r="C401" s="105">
        <f>Dat_02!N401</f>
        <v>0</v>
      </c>
      <c r="D401" s="105">
        <f>Dat_02!B401</f>
        <v>0</v>
      </c>
      <c r="E401" s="105">
        <f>Dat_02!F401</f>
        <v>0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06"/>
  </cols>
  <sheetData>
    <row r="1" spans="1:5">
      <c r="B1"/>
      <c r="C1"/>
      <c r="D1"/>
      <c r="E1"/>
    </row>
    <row r="2" spans="1:5">
      <c r="B2" s="78" t="s">
        <v>62</v>
      </c>
      <c r="C2"/>
      <c r="D2"/>
      <c r="E2"/>
    </row>
    <row r="3" spans="1:5" ht="12.75" customHeight="1">
      <c r="B3" s="96"/>
      <c r="C3" s="96"/>
      <c r="D3" s="124" t="s">
        <v>63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4" t="str">
        <f>Dat_02!A5</f>
        <v>01/06/2024</v>
      </c>
      <c r="C5" s="105">
        <f>Dat_02!O5</f>
        <v>-1067.8708333334</v>
      </c>
      <c r="D5" s="105">
        <f>Dat_02!D5</f>
        <v>2872.6666666667002</v>
      </c>
      <c r="E5" s="105">
        <f>Dat_02!G5</f>
        <v>-3220.6666666667002</v>
      </c>
    </row>
    <row r="6" spans="1:5">
      <c r="A6" s="79"/>
      <c r="B6" s="104" t="str">
        <f>Dat_02!A6</f>
        <v>02/06/2024</v>
      </c>
      <c r="C6" s="105">
        <f>Dat_02!O6</f>
        <v>-1027.2503623189002</v>
      </c>
      <c r="D6" s="105">
        <f>Dat_02!D6</f>
        <v>2734.375</v>
      </c>
      <c r="E6" s="105">
        <f>Dat_02!G6</f>
        <v>-3473.3333333332998</v>
      </c>
    </row>
    <row r="7" spans="1:5">
      <c r="A7" s="79"/>
      <c r="B7" s="104" t="str">
        <f>Dat_02!A7</f>
        <v>03/06/2024</v>
      </c>
      <c r="C7" s="105">
        <f>Dat_02!O7</f>
        <v>-1508.6041666666999</v>
      </c>
      <c r="D7" s="105">
        <f>Dat_02!D7</f>
        <v>1910.5</v>
      </c>
      <c r="E7" s="105">
        <f>Dat_02!G7</f>
        <v>-3433.8333333332998</v>
      </c>
    </row>
    <row r="8" spans="1:5">
      <c r="A8" s="79"/>
      <c r="B8" s="104" t="str">
        <f>Dat_02!A8</f>
        <v>04/06/2024</v>
      </c>
      <c r="C8" s="105">
        <f>Dat_02!O8</f>
        <v>-1303.4416666666998</v>
      </c>
      <c r="D8" s="105">
        <f>Dat_02!D8</f>
        <v>1146.0833333333001</v>
      </c>
      <c r="E8" s="105">
        <f>Dat_02!G8</f>
        <v>-3541.8333333332998</v>
      </c>
    </row>
    <row r="9" spans="1:5">
      <c r="A9" s="79"/>
      <c r="B9" s="104" t="str">
        <f>Dat_02!A9</f>
        <v>05/06/2024</v>
      </c>
      <c r="C9" s="105">
        <f>Dat_02!O9</f>
        <v>-1504.9490942028999</v>
      </c>
      <c r="D9" s="105">
        <f>Dat_02!D9</f>
        <v>1034.375</v>
      </c>
      <c r="E9" s="105">
        <f>Dat_02!G9</f>
        <v>-3916.2916666667002</v>
      </c>
    </row>
    <row r="10" spans="1:5">
      <c r="A10" s="79"/>
      <c r="B10" s="104" t="str">
        <f>Dat_02!A10</f>
        <v>06/06/2024</v>
      </c>
      <c r="C10" s="105">
        <f>Dat_02!O10</f>
        <v>-2592.1350877192999</v>
      </c>
      <c r="D10" s="105">
        <f>Dat_02!D10</f>
        <v>2151.875</v>
      </c>
      <c r="E10" s="105">
        <f>Dat_02!G10</f>
        <v>-3894.375</v>
      </c>
    </row>
    <row r="11" spans="1:5">
      <c r="A11" s="79"/>
      <c r="B11" s="104" t="str">
        <f>Dat_02!A11</f>
        <v>07/06/2024</v>
      </c>
      <c r="C11" s="105">
        <f>Dat_02!O11</f>
        <v>-2277.1458333332998</v>
      </c>
      <c r="D11" s="105">
        <f>Dat_02!D11</f>
        <v>2581.875</v>
      </c>
      <c r="E11" s="105">
        <f>Dat_02!G11</f>
        <v>-3920.3333333332998</v>
      </c>
    </row>
    <row r="12" spans="1:5">
      <c r="A12" s="79"/>
      <c r="B12" s="104" t="str">
        <f>Dat_02!A12</f>
        <v>08/06/2024</v>
      </c>
      <c r="C12" s="105">
        <f>Dat_02!O12</f>
        <v>-1997.3548913043001</v>
      </c>
      <c r="D12" s="105">
        <f>Dat_02!D12</f>
        <v>2602.5</v>
      </c>
      <c r="E12" s="105">
        <f>Dat_02!G12</f>
        <v>-3518.5416666667002</v>
      </c>
    </row>
    <row r="13" spans="1:5">
      <c r="A13" s="79"/>
      <c r="B13" s="104" t="str">
        <f>Dat_02!A13</f>
        <v>09/06/2024</v>
      </c>
      <c r="C13" s="105">
        <f>Dat_02!O13</f>
        <v>-3168.3950000000004</v>
      </c>
      <c r="D13" s="105">
        <f>Dat_02!D13</f>
        <v>3046.9583333332998</v>
      </c>
      <c r="E13" s="105">
        <f>Dat_02!G13</f>
        <v>-3617.7083333332998</v>
      </c>
    </row>
    <row r="14" spans="1:5">
      <c r="A14" s="79"/>
      <c r="B14" s="104" t="str">
        <f>Dat_02!A14</f>
        <v>10/06/2024</v>
      </c>
      <c r="C14" s="105">
        <f>Dat_02!O14</f>
        <v>-2097.1958333333</v>
      </c>
      <c r="D14" s="105">
        <f>Dat_02!D14</f>
        <v>2791.3333333332998</v>
      </c>
      <c r="E14" s="105">
        <f>Dat_02!G14</f>
        <v>-2772.25</v>
      </c>
    </row>
    <row r="15" spans="1:5">
      <c r="A15" s="79"/>
      <c r="B15" s="104" t="str">
        <f>Dat_02!A15</f>
        <v>11/06/2024</v>
      </c>
      <c r="C15" s="105">
        <f>Dat_02!O15</f>
        <v>-2121.3483695651998</v>
      </c>
      <c r="D15" s="105">
        <f>Dat_02!D15</f>
        <v>2265</v>
      </c>
      <c r="E15" s="105">
        <f>Dat_02!G15</f>
        <v>-2988.75</v>
      </c>
    </row>
    <row r="16" spans="1:5">
      <c r="A16" s="79"/>
      <c r="B16" s="104" t="str">
        <f>Dat_02!A16</f>
        <v>12/06/2024</v>
      </c>
      <c r="C16" s="105">
        <f>Dat_02!O16</f>
        <v>-2259.7133333334</v>
      </c>
      <c r="D16" s="105">
        <f>Dat_02!D16</f>
        <v>2173.125</v>
      </c>
      <c r="E16" s="105">
        <f>Dat_02!G16</f>
        <v>-2951.25</v>
      </c>
    </row>
    <row r="17" spans="1:5">
      <c r="A17" s="79"/>
      <c r="B17" s="104" t="str">
        <f>Dat_02!A17</f>
        <v>13/06/2024</v>
      </c>
      <c r="C17" s="105">
        <f>Dat_02!O17</f>
        <v>-2001.0242424242001</v>
      </c>
      <c r="D17" s="105">
        <f>Dat_02!D17</f>
        <v>2240.4166666667002</v>
      </c>
      <c r="E17" s="105">
        <f>Dat_02!G17</f>
        <v>-3295.5416666667002</v>
      </c>
    </row>
    <row r="18" spans="1:5">
      <c r="A18" s="79"/>
      <c r="B18" s="104" t="str">
        <f>Dat_02!A18</f>
        <v>14/06/2024</v>
      </c>
      <c r="C18" s="105">
        <f>Dat_02!O18</f>
        <v>-2297.1016666667001</v>
      </c>
      <c r="D18" s="105">
        <f>Dat_02!D18</f>
        <v>2452.5</v>
      </c>
      <c r="E18" s="105">
        <f>Dat_02!G18</f>
        <v>-3724.125</v>
      </c>
    </row>
    <row r="19" spans="1:5">
      <c r="A19" s="79"/>
      <c r="B19" s="104" t="str">
        <f>Dat_02!A19</f>
        <v>15/06/2024</v>
      </c>
      <c r="C19" s="105">
        <f>Dat_02!O19</f>
        <v>-1471.2541666666</v>
      </c>
      <c r="D19" s="105">
        <f>Dat_02!D19</f>
        <v>2492.75</v>
      </c>
      <c r="E19" s="105">
        <f>Dat_02!G19</f>
        <v>-3323.9166666667002</v>
      </c>
    </row>
    <row r="20" spans="1:5">
      <c r="A20" s="79"/>
      <c r="B20" s="104" t="str">
        <f>Dat_02!A20</f>
        <v>16/06/2024</v>
      </c>
      <c r="C20" s="105">
        <f>Dat_02!O20</f>
        <v>-1574.5875000000001</v>
      </c>
      <c r="D20" s="105">
        <f>Dat_02!D20</f>
        <v>2980.125</v>
      </c>
      <c r="E20" s="105">
        <f>Dat_02!G20</f>
        <v>-3206.5</v>
      </c>
    </row>
    <row r="21" spans="1:5">
      <c r="A21" s="79"/>
      <c r="B21" s="104" t="str">
        <f>Dat_02!A21</f>
        <v>17/06/2024</v>
      </c>
      <c r="C21" s="105">
        <f>Dat_02!O21</f>
        <v>-2224.6041666667002</v>
      </c>
      <c r="D21" s="105">
        <f>Dat_02!D21</f>
        <v>2280.9166666667002</v>
      </c>
      <c r="E21" s="105">
        <f>Dat_02!G21</f>
        <v>-3570.5833333332998</v>
      </c>
    </row>
    <row r="22" spans="1:5">
      <c r="A22" s="79"/>
      <c r="B22" s="104" t="str">
        <f>Dat_02!A22</f>
        <v>18/06/2024</v>
      </c>
      <c r="C22" s="105">
        <f>Dat_02!O22</f>
        <v>-2460.3125</v>
      </c>
      <c r="D22" s="105">
        <f>Dat_02!D22</f>
        <v>2485.6666666667002</v>
      </c>
      <c r="E22" s="105">
        <f>Dat_02!G22</f>
        <v>-4001.25</v>
      </c>
    </row>
    <row r="23" spans="1:5">
      <c r="A23" s="79"/>
      <c r="B23" s="104" t="str">
        <f>Dat_02!A23</f>
        <v>19/06/2024</v>
      </c>
      <c r="C23" s="105">
        <f>Dat_02!O23</f>
        <v>-2404.7232843137999</v>
      </c>
      <c r="D23" s="105">
        <f>Dat_02!D23</f>
        <v>3060.5416666667002</v>
      </c>
      <c r="E23" s="105">
        <f>Dat_02!G23</f>
        <v>-3964.1666666667002</v>
      </c>
    </row>
    <row r="24" spans="1:5">
      <c r="A24" s="79"/>
      <c r="B24" s="104" t="str">
        <f>Dat_02!A24</f>
        <v>20/06/2024</v>
      </c>
      <c r="C24" s="105">
        <f>Dat_02!O24</f>
        <v>-2277.7316666667002</v>
      </c>
      <c r="D24" s="105">
        <f>Dat_02!D24</f>
        <v>2605.1666666667002</v>
      </c>
      <c r="E24" s="105">
        <f>Dat_02!G24</f>
        <v>-3750.625</v>
      </c>
    </row>
    <row r="25" spans="1:5">
      <c r="A25" s="79"/>
      <c r="B25" s="104" t="str">
        <f>Dat_02!A25</f>
        <v>21/06/2024</v>
      </c>
      <c r="C25" s="105">
        <f>Dat_02!O25</f>
        <v>-2090.6988095237998</v>
      </c>
      <c r="D25" s="105">
        <f>Dat_02!D25</f>
        <v>2230.7083333332998</v>
      </c>
      <c r="E25" s="105">
        <f>Dat_02!G25</f>
        <v>-3861.25</v>
      </c>
    </row>
    <row r="26" spans="1:5">
      <c r="A26" s="79"/>
      <c r="B26" s="104" t="str">
        <f>Dat_02!A26</f>
        <v>22/06/2024</v>
      </c>
      <c r="C26" s="105">
        <f>Dat_02!O26</f>
        <v>-2121.2389492754</v>
      </c>
      <c r="D26" s="105">
        <f>Dat_02!D26</f>
        <v>1770.8333333333001</v>
      </c>
      <c r="E26" s="105">
        <f>Dat_02!G26</f>
        <v>-3597.9166666667002</v>
      </c>
    </row>
    <row r="27" spans="1:5">
      <c r="A27" s="79"/>
      <c r="B27" s="104" t="str">
        <f>Dat_02!A27</f>
        <v>23/06/2024</v>
      </c>
      <c r="C27" s="105">
        <f>Dat_02!O27</f>
        <v>-1866.7833333333001</v>
      </c>
      <c r="D27" s="105">
        <f>Dat_02!D27</f>
        <v>2525.4166666667002</v>
      </c>
      <c r="E27" s="105">
        <f>Dat_02!G27</f>
        <v>-3471.4583333332998</v>
      </c>
    </row>
    <row r="28" spans="1:5">
      <c r="A28" s="79"/>
      <c r="B28" s="104" t="str">
        <f>Dat_02!A28</f>
        <v>24/06/2024</v>
      </c>
      <c r="C28" s="105">
        <f>Dat_02!O28</f>
        <v>-2192.9208333332999</v>
      </c>
      <c r="D28" s="105">
        <f>Dat_02!D28</f>
        <v>1927.5</v>
      </c>
      <c r="E28" s="105">
        <f>Dat_02!G28</f>
        <v>-3516.4583333332998</v>
      </c>
    </row>
    <row r="29" spans="1:5">
      <c r="A29" s="79"/>
      <c r="B29" s="104" t="str">
        <f>Dat_02!A29</f>
        <v>25/06/2024</v>
      </c>
      <c r="C29" s="105">
        <f>Dat_02!O29</f>
        <v>-2343.125</v>
      </c>
      <c r="D29" s="105">
        <f>Dat_02!D29</f>
        <v>1974.7916666666999</v>
      </c>
      <c r="E29" s="105">
        <f>Dat_02!G29</f>
        <v>-3737.75</v>
      </c>
    </row>
    <row r="30" spans="1:5">
      <c r="A30" s="79"/>
      <c r="B30" s="104" t="str">
        <f>Dat_02!A30</f>
        <v>26/06/2024</v>
      </c>
      <c r="C30" s="105">
        <f>Dat_02!O30</f>
        <v>-2574.7034090908996</v>
      </c>
      <c r="D30" s="105">
        <f>Dat_02!D30</f>
        <v>1925.8333333333001</v>
      </c>
      <c r="E30" s="105">
        <f>Dat_02!G30</f>
        <v>-4051.7916666667002</v>
      </c>
    </row>
    <row r="31" spans="1:5">
      <c r="A31" s="79"/>
      <c r="B31" s="104" t="str">
        <f>Dat_02!A31</f>
        <v>27/06/2024</v>
      </c>
      <c r="C31" s="105">
        <f>Dat_02!O31</f>
        <v>-2751.2416666667</v>
      </c>
      <c r="D31" s="105">
        <f>Dat_02!D31</f>
        <v>2542.5</v>
      </c>
      <c r="E31" s="105">
        <f>Dat_02!G31</f>
        <v>-3975.2083333332998</v>
      </c>
    </row>
    <row r="32" spans="1:5">
      <c r="A32" s="79"/>
      <c r="B32" s="104" t="str">
        <f>Dat_02!A32</f>
        <v>28/06/2024</v>
      </c>
      <c r="C32" s="105">
        <f>Dat_02!O32</f>
        <v>-2987.5754385964997</v>
      </c>
      <c r="D32" s="105">
        <f>Dat_02!D32</f>
        <v>2666.25</v>
      </c>
      <c r="E32" s="105">
        <f>Dat_02!G32</f>
        <v>-4008.75</v>
      </c>
    </row>
    <row r="33" spans="1:5">
      <c r="A33" s="79"/>
      <c r="B33" s="104" t="str">
        <f>Dat_02!A33</f>
        <v>29/06/2024</v>
      </c>
      <c r="C33" s="105">
        <f>Dat_02!O33</f>
        <v>-2422.3942028984998</v>
      </c>
      <c r="D33" s="105">
        <f>Dat_02!D33</f>
        <v>2415.875</v>
      </c>
      <c r="E33" s="105">
        <f>Dat_02!G33</f>
        <v>-3810.4166666667002</v>
      </c>
    </row>
    <row r="34" spans="1:5">
      <c r="A34" s="79"/>
      <c r="B34" s="104" t="str">
        <f>Dat_02!A34</f>
        <v>30/06/2024</v>
      </c>
      <c r="C34" s="105">
        <f>Dat_02!O34</f>
        <v>-2289.3594298245998</v>
      </c>
      <c r="D34" s="105">
        <f>Dat_02!D34</f>
        <v>2818.7083333332998</v>
      </c>
      <c r="E34" s="105">
        <f>Dat_02!G34</f>
        <v>-3706.4583333332998</v>
      </c>
    </row>
    <row r="35" spans="1:5">
      <c r="A35" s="79"/>
      <c r="B35" s="104" t="str">
        <f>Dat_02!A35</f>
        <v>01/07/2024</v>
      </c>
      <c r="C35" s="105">
        <f>Dat_02!O35</f>
        <v>-2686.1152777778002</v>
      </c>
      <c r="D35" s="105">
        <f>Dat_02!D35</f>
        <v>2363.25</v>
      </c>
      <c r="E35" s="105">
        <f>Dat_02!G35</f>
        <v>-3856.875</v>
      </c>
    </row>
    <row r="36" spans="1:5">
      <c r="A36" s="79" t="s">
        <v>52</v>
      </c>
      <c r="B36" s="104" t="str">
        <f>Dat_02!A36</f>
        <v>02/07/2024</v>
      </c>
      <c r="C36" s="105">
        <f>Dat_02!O36</f>
        <v>-2863.1624999999999</v>
      </c>
      <c r="D36" s="105">
        <f>Dat_02!D36</f>
        <v>2785.7083333332998</v>
      </c>
      <c r="E36" s="105">
        <f>Dat_02!G36</f>
        <v>-3810.9583333332998</v>
      </c>
    </row>
    <row r="37" spans="1:5">
      <c r="A37" s="79"/>
      <c r="B37" s="104" t="str">
        <f>Dat_02!A37</f>
        <v>03/07/2024</v>
      </c>
      <c r="C37" s="105">
        <f>Dat_02!O37</f>
        <v>-2779.2999999999997</v>
      </c>
      <c r="D37" s="105">
        <f>Dat_02!D37</f>
        <v>2188.125</v>
      </c>
      <c r="E37" s="105">
        <f>Dat_02!G37</f>
        <v>-4016.25</v>
      </c>
    </row>
    <row r="38" spans="1:5">
      <c r="A38" s="79"/>
      <c r="B38" s="104" t="str">
        <f>Dat_02!A38</f>
        <v>04/07/2024</v>
      </c>
      <c r="C38" s="105">
        <f>Dat_02!O38</f>
        <v>-2783.0734848484999</v>
      </c>
      <c r="D38" s="105">
        <f>Dat_02!D38</f>
        <v>2805.2083333332998</v>
      </c>
      <c r="E38" s="105">
        <f>Dat_02!G38</f>
        <v>-3619.5833333332998</v>
      </c>
    </row>
    <row r="39" spans="1:5">
      <c r="A39" s="79"/>
      <c r="B39" s="104" t="str">
        <f>Dat_02!A39</f>
        <v>05/07/2024</v>
      </c>
      <c r="C39" s="105">
        <f>Dat_02!O39</f>
        <v>-2591.4416666666998</v>
      </c>
      <c r="D39" s="105">
        <f>Dat_02!D39</f>
        <v>2291.875</v>
      </c>
      <c r="E39" s="105">
        <f>Dat_02!G39</f>
        <v>-4318.125</v>
      </c>
    </row>
    <row r="40" spans="1:5">
      <c r="A40" s="79"/>
      <c r="B40" s="104" t="str">
        <f>Dat_02!A40</f>
        <v>06/07/2024</v>
      </c>
      <c r="C40" s="105">
        <f>Dat_02!O40</f>
        <v>-1124.6884057971001</v>
      </c>
      <c r="D40" s="105">
        <f>Dat_02!D40</f>
        <v>3225.25</v>
      </c>
      <c r="E40" s="105">
        <f>Dat_02!G40</f>
        <v>-3264.5833333332998</v>
      </c>
    </row>
    <row r="41" spans="1:5">
      <c r="A41" s="79"/>
      <c r="B41" s="104" t="str">
        <f>Dat_02!A41</f>
        <v>07/07/2024</v>
      </c>
      <c r="C41" s="105">
        <f>Dat_02!O41</f>
        <v>-1472.0583333333002</v>
      </c>
      <c r="D41" s="105">
        <f>Dat_02!D41</f>
        <v>2678.75</v>
      </c>
      <c r="E41" s="105">
        <f>Dat_02!G41</f>
        <v>-3597.5</v>
      </c>
    </row>
    <row r="42" spans="1:5">
      <c r="A42" s="79"/>
      <c r="B42" s="104" t="str">
        <f>Dat_02!A42</f>
        <v>08/07/2024</v>
      </c>
      <c r="C42" s="105">
        <f>Dat_02!O42</f>
        <v>-2053.5309523809997</v>
      </c>
      <c r="D42" s="105">
        <f>Dat_02!D42</f>
        <v>2671.875</v>
      </c>
      <c r="E42" s="105">
        <f>Dat_02!G42</f>
        <v>-3948.5416666667002</v>
      </c>
    </row>
    <row r="43" spans="1:5">
      <c r="A43" s="79"/>
      <c r="B43" s="104" t="str">
        <f>Dat_02!A43</f>
        <v>09/07/2024</v>
      </c>
      <c r="C43" s="105">
        <f>Dat_02!O43</f>
        <v>-2844.9083333334002</v>
      </c>
      <c r="D43" s="105">
        <f>Dat_02!D43</f>
        <v>2328.75</v>
      </c>
      <c r="E43" s="105">
        <f>Dat_02!G43</f>
        <v>-4052.5</v>
      </c>
    </row>
    <row r="44" spans="1:5">
      <c r="A44" s="79"/>
      <c r="B44" s="104" t="str">
        <f>Dat_02!A44</f>
        <v>10/07/2024</v>
      </c>
      <c r="C44" s="105">
        <f>Dat_02!O44</f>
        <v>-2407.75</v>
      </c>
      <c r="D44" s="105">
        <f>Dat_02!D44</f>
        <v>2091.6666666667002</v>
      </c>
      <c r="E44" s="105">
        <f>Dat_02!G44</f>
        <v>-4290</v>
      </c>
    </row>
    <row r="45" spans="1:5">
      <c r="A45" s="79"/>
      <c r="B45" s="104" t="str">
        <f>Dat_02!A45</f>
        <v>11/07/2024</v>
      </c>
      <c r="C45" s="105">
        <f>Dat_02!O45</f>
        <v>-2239.2708333333999</v>
      </c>
      <c r="D45" s="105">
        <f>Dat_02!D45</f>
        <v>2593.125</v>
      </c>
      <c r="E45" s="105">
        <f>Dat_02!G45</f>
        <v>-4126.25</v>
      </c>
    </row>
    <row r="46" spans="1:5">
      <c r="A46" s="79"/>
      <c r="B46" s="104" t="str">
        <f>Dat_02!A46</f>
        <v>12/07/2024</v>
      </c>
      <c r="C46" s="105">
        <f>Dat_02!O46</f>
        <v>-2324.8445652174</v>
      </c>
      <c r="D46" s="105">
        <f>Dat_02!D46</f>
        <v>2529.375</v>
      </c>
      <c r="E46" s="105">
        <f>Dat_02!G46</f>
        <v>-3776.875</v>
      </c>
    </row>
    <row r="47" spans="1:5">
      <c r="A47" s="79"/>
      <c r="B47" s="104" t="str">
        <f>Dat_02!A47</f>
        <v>13/07/2024</v>
      </c>
      <c r="C47" s="105">
        <f>Dat_02!O47</f>
        <v>-2420.1827380952</v>
      </c>
      <c r="D47" s="105">
        <f>Dat_02!D47</f>
        <v>2798.7083333332998</v>
      </c>
      <c r="E47" s="105">
        <f>Dat_02!G47</f>
        <v>-3614.7916666667002</v>
      </c>
    </row>
    <row r="48" spans="1:5">
      <c r="A48" s="79"/>
      <c r="B48" s="104" t="str">
        <f>Dat_02!A48</f>
        <v>14/07/2024</v>
      </c>
      <c r="C48" s="105">
        <f>Dat_02!O48</f>
        <v>-2102.2763888888999</v>
      </c>
      <c r="D48" s="105">
        <f>Dat_02!D48</f>
        <v>2971.875</v>
      </c>
      <c r="E48" s="105">
        <f>Dat_02!G48</f>
        <v>-3702.7083333332998</v>
      </c>
    </row>
    <row r="49" spans="1:5">
      <c r="A49" s="79"/>
      <c r="B49" s="104" t="str">
        <f>Dat_02!A49</f>
        <v>15/07/2024</v>
      </c>
      <c r="C49" s="105">
        <f>Dat_02!O49</f>
        <v>-2355.15</v>
      </c>
      <c r="D49" s="105">
        <f>Dat_02!D49</f>
        <v>2503.75</v>
      </c>
      <c r="E49" s="105">
        <f>Dat_02!G49</f>
        <v>-3747.5</v>
      </c>
    </row>
    <row r="50" spans="1:5">
      <c r="A50" s="79"/>
      <c r="B50" s="104" t="str">
        <f>Dat_02!A50</f>
        <v>16/07/2024</v>
      </c>
      <c r="C50" s="105">
        <f>Dat_02!O50</f>
        <v>-2334.7189393939998</v>
      </c>
      <c r="D50" s="105">
        <f>Dat_02!D50</f>
        <v>2487.75</v>
      </c>
      <c r="E50" s="105">
        <f>Dat_02!G50</f>
        <v>-4011.6666666667002</v>
      </c>
    </row>
    <row r="51" spans="1:5">
      <c r="A51" s="79"/>
      <c r="B51" s="104" t="str">
        <f>Dat_02!A51</f>
        <v>17/07/2024</v>
      </c>
      <c r="C51" s="105">
        <f>Dat_02!O51</f>
        <v>-2452.8026515151</v>
      </c>
      <c r="D51" s="105">
        <f>Dat_02!D51</f>
        <v>2059.1666666667002</v>
      </c>
      <c r="E51" s="105">
        <f>Dat_02!G51</f>
        <v>-4125</v>
      </c>
    </row>
    <row r="52" spans="1:5">
      <c r="A52" s="79"/>
      <c r="B52" s="104" t="str">
        <f>Dat_02!A52</f>
        <v>18/07/2024</v>
      </c>
      <c r="C52" s="105">
        <f>Dat_02!O52</f>
        <v>-1894.9786231884</v>
      </c>
      <c r="D52" s="105">
        <f>Dat_02!D52</f>
        <v>2343.4583333332998</v>
      </c>
      <c r="E52" s="105">
        <f>Dat_02!G52</f>
        <v>-3843.125</v>
      </c>
    </row>
    <row r="53" spans="1:5">
      <c r="A53" s="79"/>
      <c r="B53" s="104" t="str">
        <f>Dat_02!A53</f>
        <v>19/07/2024</v>
      </c>
      <c r="C53" s="105">
        <f>Dat_02!O53</f>
        <v>-1535.9666666667001</v>
      </c>
      <c r="D53" s="105">
        <f>Dat_02!D53</f>
        <v>2795.625</v>
      </c>
      <c r="E53" s="105">
        <f>Dat_02!G53</f>
        <v>-3735.4166666667002</v>
      </c>
    </row>
    <row r="54" spans="1:5">
      <c r="A54" s="79"/>
      <c r="B54" s="104" t="str">
        <f>Dat_02!A54</f>
        <v>20/07/2024</v>
      </c>
      <c r="C54" s="105">
        <f>Dat_02!O54</f>
        <v>-891.34166666659996</v>
      </c>
      <c r="D54" s="105">
        <f>Dat_02!D54</f>
        <v>3243.1666666667002</v>
      </c>
      <c r="E54" s="105">
        <f>Dat_02!G54</f>
        <v>-3050.4166666667002</v>
      </c>
    </row>
    <row r="55" spans="1:5">
      <c r="A55" s="79"/>
      <c r="B55" s="104" t="str">
        <f>Dat_02!A55</f>
        <v>21/07/2024</v>
      </c>
      <c r="C55" s="105">
        <f>Dat_02!O55</f>
        <v>-2067.1208333333998</v>
      </c>
      <c r="D55" s="105">
        <f>Dat_02!D55</f>
        <v>3033.75</v>
      </c>
      <c r="E55" s="105">
        <f>Dat_02!G55</f>
        <v>-3748.75</v>
      </c>
    </row>
    <row r="56" spans="1:5">
      <c r="A56" s="79"/>
      <c r="B56" s="104" t="str">
        <f>Dat_02!A56</f>
        <v>22/07/2024</v>
      </c>
      <c r="C56" s="105">
        <f>Dat_02!O56</f>
        <v>-2066.6416666667001</v>
      </c>
      <c r="D56" s="105">
        <f>Dat_02!D56</f>
        <v>1961.25</v>
      </c>
      <c r="E56" s="105">
        <f>Dat_02!G56</f>
        <v>-3797.0833333332998</v>
      </c>
    </row>
    <row r="57" spans="1:5">
      <c r="A57" s="79"/>
      <c r="B57" s="104" t="str">
        <f>Dat_02!A57</f>
        <v>23/07/2024</v>
      </c>
      <c r="C57" s="105">
        <f>Dat_02!O57</f>
        <v>-2584.3444444444999</v>
      </c>
      <c r="D57" s="105">
        <f>Dat_02!D57</f>
        <v>1620.4166666666999</v>
      </c>
      <c r="E57" s="105">
        <f>Dat_02!G57</f>
        <v>-3991.875</v>
      </c>
    </row>
    <row r="58" spans="1:5">
      <c r="A58" s="79"/>
      <c r="B58" s="104" t="str">
        <f>Dat_02!A58</f>
        <v>24/07/2024</v>
      </c>
      <c r="C58" s="105">
        <f>Dat_02!O58</f>
        <v>-2712.2930555555999</v>
      </c>
      <c r="D58" s="105">
        <f>Dat_02!D58</f>
        <v>2600.625</v>
      </c>
      <c r="E58" s="105">
        <f>Dat_02!G58</f>
        <v>-3866.6666666667002</v>
      </c>
    </row>
    <row r="59" spans="1:5">
      <c r="A59" s="79"/>
      <c r="B59" s="104" t="str">
        <f>Dat_02!A59</f>
        <v>25/07/2024</v>
      </c>
      <c r="C59" s="105">
        <f>Dat_02!O59</f>
        <v>-2264.9963235293999</v>
      </c>
      <c r="D59" s="105">
        <f>Dat_02!D59</f>
        <v>3036.6666666667002</v>
      </c>
      <c r="E59" s="105">
        <f>Dat_02!G59</f>
        <v>-3789.5833333332998</v>
      </c>
    </row>
    <row r="60" spans="1:5">
      <c r="A60" s="79"/>
      <c r="B60" s="104" t="str">
        <f>Dat_02!A60</f>
        <v>26/07/2024</v>
      </c>
      <c r="C60" s="105">
        <f>Dat_02!O60</f>
        <v>-1516.7072463768</v>
      </c>
      <c r="D60" s="105">
        <f>Dat_02!D60</f>
        <v>3119.8333333332998</v>
      </c>
      <c r="E60" s="105">
        <f>Dat_02!G60</f>
        <v>-3702.2916666667002</v>
      </c>
    </row>
    <row r="61" spans="1:5">
      <c r="A61" s="79"/>
      <c r="B61" s="104" t="str">
        <f>Dat_02!A61</f>
        <v>27/07/2024</v>
      </c>
      <c r="C61" s="105">
        <f>Dat_02!O61</f>
        <v>-1699.4463768116002</v>
      </c>
      <c r="D61" s="105">
        <f>Dat_02!D61</f>
        <v>3353.9166666667002</v>
      </c>
      <c r="E61" s="105">
        <f>Dat_02!G61</f>
        <v>-3358.3333333332998</v>
      </c>
    </row>
    <row r="62" spans="1:5">
      <c r="A62" s="79"/>
      <c r="B62" s="104" t="str">
        <f>Dat_02!A62</f>
        <v>28/07/2024</v>
      </c>
      <c r="C62" s="105">
        <f>Dat_02!O62</f>
        <v>-2261.1916666666998</v>
      </c>
      <c r="D62" s="105">
        <f>Dat_02!D62</f>
        <v>3298.3333333332998</v>
      </c>
      <c r="E62" s="105">
        <f>Dat_02!G62</f>
        <v>-3375.0416666667002</v>
      </c>
    </row>
    <row r="63" spans="1:5">
      <c r="A63" s="79"/>
      <c r="B63" s="104" t="str">
        <f>Dat_02!A63</f>
        <v>29/07/2024</v>
      </c>
      <c r="C63" s="105">
        <f>Dat_02!O63</f>
        <v>-1753.0275362319003</v>
      </c>
      <c r="D63" s="105">
        <f>Dat_02!D63</f>
        <v>2417.75</v>
      </c>
      <c r="E63" s="105">
        <f>Dat_02!G63</f>
        <v>-4239.375</v>
      </c>
    </row>
    <row r="64" spans="1:5">
      <c r="A64" s="79"/>
      <c r="B64" s="104" t="str">
        <f>Dat_02!A64</f>
        <v>30/07/2024</v>
      </c>
      <c r="C64" s="105">
        <f>Dat_02!O64</f>
        <v>-2330.3988636363997</v>
      </c>
      <c r="D64" s="105">
        <f>Dat_02!D64</f>
        <v>2825.625</v>
      </c>
      <c r="E64" s="105">
        <f>Dat_02!G64</f>
        <v>-4039.7916666667002</v>
      </c>
    </row>
    <row r="65" spans="1:5">
      <c r="A65" s="79"/>
      <c r="B65" s="104" t="str">
        <f>Dat_02!A65</f>
        <v>31/07/2024</v>
      </c>
      <c r="C65" s="105">
        <f>Dat_02!O65</f>
        <v>-2393.5500000000002</v>
      </c>
      <c r="D65" s="105">
        <f>Dat_02!D65</f>
        <v>2546.25</v>
      </c>
      <c r="E65" s="105">
        <f>Dat_02!G65</f>
        <v>-4001.875</v>
      </c>
    </row>
    <row r="66" spans="1:5">
      <c r="A66" s="79"/>
      <c r="B66" s="104" t="str">
        <f>Dat_02!A66</f>
        <v>01/08/2024</v>
      </c>
      <c r="C66" s="105">
        <f>Dat_02!O66</f>
        <v>-2058.5458333332999</v>
      </c>
      <c r="D66" s="105">
        <f>Dat_02!D66</f>
        <v>2643.75</v>
      </c>
      <c r="E66" s="105">
        <f>Dat_02!G66</f>
        <v>-4004.7916666667002</v>
      </c>
    </row>
    <row r="67" spans="1:5">
      <c r="A67" s="79" t="s">
        <v>53</v>
      </c>
      <c r="B67" s="104" t="str">
        <f>Dat_02!A67</f>
        <v>02/08/2024</v>
      </c>
      <c r="C67" s="105">
        <f>Dat_02!O67</f>
        <v>-1721.2125000000001</v>
      </c>
      <c r="D67" s="105">
        <f>Dat_02!D67</f>
        <v>2664.1666666667002</v>
      </c>
      <c r="E67" s="105">
        <f>Dat_02!G67</f>
        <v>-3539.5833333332998</v>
      </c>
    </row>
    <row r="68" spans="1:5">
      <c r="A68" s="79"/>
      <c r="B68" s="104" t="str">
        <f>Dat_02!A68</f>
        <v>03/08/2024</v>
      </c>
      <c r="C68" s="105">
        <f>Dat_02!O68</f>
        <v>-2073.7079545454999</v>
      </c>
      <c r="D68" s="105">
        <f>Dat_02!D68</f>
        <v>3091.875</v>
      </c>
      <c r="E68" s="105">
        <f>Dat_02!G68</f>
        <v>-3552.9166666667002</v>
      </c>
    </row>
    <row r="69" spans="1:5">
      <c r="A69" s="79"/>
      <c r="B69" s="104" t="str">
        <f>Dat_02!A69</f>
        <v>04/08/2024</v>
      </c>
      <c r="C69" s="105">
        <f>Dat_02!O69</f>
        <v>-1878.2416666665999</v>
      </c>
      <c r="D69" s="105">
        <f>Dat_02!D69</f>
        <v>2552.1666666667002</v>
      </c>
      <c r="E69" s="105">
        <f>Dat_02!G69</f>
        <v>-3538.75</v>
      </c>
    </row>
    <row r="70" spans="1:5">
      <c r="A70" s="79"/>
      <c r="B70" s="104" t="str">
        <f>Dat_02!A70</f>
        <v>05/08/2024</v>
      </c>
      <c r="C70" s="105">
        <f>Dat_02!O70</f>
        <v>-1522.2324275363001</v>
      </c>
      <c r="D70" s="105">
        <f>Dat_02!D70</f>
        <v>2602.2916666667002</v>
      </c>
      <c r="E70" s="105">
        <f>Dat_02!G70</f>
        <v>-3457.9166666667002</v>
      </c>
    </row>
    <row r="71" spans="1:5">
      <c r="A71" s="79"/>
      <c r="B71" s="104" t="str">
        <f>Dat_02!A71</f>
        <v>06/08/2024</v>
      </c>
      <c r="C71" s="105">
        <f>Dat_02!O71</f>
        <v>-1796.8240196079</v>
      </c>
      <c r="D71" s="105">
        <f>Dat_02!D71</f>
        <v>2495.625</v>
      </c>
      <c r="E71" s="105">
        <f>Dat_02!G71</f>
        <v>-3595</v>
      </c>
    </row>
    <row r="72" spans="1:5">
      <c r="A72" s="79"/>
      <c r="B72" s="104" t="str">
        <f>Dat_02!A72</f>
        <v>07/08/2024</v>
      </c>
      <c r="C72" s="105">
        <f>Dat_02!O72</f>
        <v>-2293.3664855072002</v>
      </c>
      <c r="D72" s="105">
        <f>Dat_02!D72</f>
        <v>2688.75</v>
      </c>
      <c r="E72" s="105">
        <f>Dat_02!G72</f>
        <v>-3574.5833333332998</v>
      </c>
    </row>
    <row r="73" spans="1:5">
      <c r="A73" s="79"/>
      <c r="B73" s="104" t="str">
        <f>Dat_02!A73</f>
        <v>08/08/2024</v>
      </c>
      <c r="C73" s="105">
        <f>Dat_02!O73</f>
        <v>-2271.5935606060002</v>
      </c>
      <c r="D73" s="105">
        <f>Dat_02!D73</f>
        <v>3225</v>
      </c>
      <c r="E73" s="105">
        <f>Dat_02!G73</f>
        <v>-3576.25</v>
      </c>
    </row>
    <row r="74" spans="1:5">
      <c r="A74" s="79"/>
      <c r="B74" s="104" t="str">
        <f>Dat_02!A74</f>
        <v>09/08/2024</v>
      </c>
      <c r="C74" s="105">
        <f>Dat_02!O74</f>
        <v>-2328.4672101450001</v>
      </c>
      <c r="D74" s="105">
        <f>Dat_02!D74</f>
        <v>3015</v>
      </c>
      <c r="E74" s="105">
        <f>Dat_02!G74</f>
        <v>-3763.75</v>
      </c>
    </row>
    <row r="75" spans="1:5">
      <c r="A75" s="79"/>
      <c r="B75" s="104" t="str">
        <f>Dat_02!A75</f>
        <v>10/08/2024</v>
      </c>
      <c r="C75" s="105">
        <f>Dat_02!O75</f>
        <v>-2210.9488636363999</v>
      </c>
      <c r="D75" s="105">
        <f>Dat_02!D75</f>
        <v>2994.375</v>
      </c>
      <c r="E75" s="105">
        <f>Dat_02!G75</f>
        <v>-3878.9583333332998</v>
      </c>
    </row>
    <row r="76" spans="1:5">
      <c r="A76" s="79"/>
      <c r="B76" s="104" t="str">
        <f>Dat_02!A76</f>
        <v>11/08/2024</v>
      </c>
      <c r="C76" s="105">
        <f>Dat_02!O76</f>
        <v>-2125.6291666666998</v>
      </c>
      <c r="D76" s="105">
        <f>Dat_02!D76</f>
        <v>2786.25</v>
      </c>
      <c r="E76" s="105">
        <f>Dat_02!G76</f>
        <v>-3717.0833333332998</v>
      </c>
    </row>
    <row r="77" spans="1:5">
      <c r="A77" s="79"/>
      <c r="B77" s="104" t="str">
        <f>Dat_02!A77</f>
        <v>12/08/2024</v>
      </c>
      <c r="C77" s="105">
        <f>Dat_02!O77</f>
        <v>-1635.5695175438</v>
      </c>
      <c r="D77" s="105">
        <f>Dat_02!D77</f>
        <v>2246.4583333332998</v>
      </c>
      <c r="E77" s="105">
        <f>Dat_02!G77</f>
        <v>-3810</v>
      </c>
    </row>
    <row r="78" spans="1:5">
      <c r="A78" s="79"/>
      <c r="B78" s="104" t="str">
        <f>Dat_02!A78</f>
        <v>13/08/2024</v>
      </c>
      <c r="C78" s="105">
        <f>Dat_02!O78</f>
        <v>-861.81847826090006</v>
      </c>
      <c r="D78" s="105">
        <f>Dat_02!D78</f>
        <v>2996.25</v>
      </c>
      <c r="E78" s="105">
        <f>Dat_02!G78</f>
        <v>-3226.7916666667002</v>
      </c>
    </row>
    <row r="79" spans="1:5">
      <c r="A79" s="79"/>
      <c r="B79" s="104" t="str">
        <f>Dat_02!A79</f>
        <v>14/08/2024</v>
      </c>
      <c r="C79" s="105">
        <f>Dat_02!O79</f>
        <v>-1606.5733333332998</v>
      </c>
      <c r="D79" s="105">
        <f>Dat_02!D79</f>
        <v>2718.75</v>
      </c>
      <c r="E79" s="105">
        <f>Dat_02!G79</f>
        <v>-3367.5</v>
      </c>
    </row>
    <row r="80" spans="1:5">
      <c r="A80" s="79"/>
      <c r="B80" s="104" t="str">
        <f>Dat_02!A80</f>
        <v>15/08/2024</v>
      </c>
      <c r="C80" s="105">
        <f>Dat_02!O80</f>
        <v>-2253.0250000000001</v>
      </c>
      <c r="D80" s="105">
        <f>Dat_02!D80</f>
        <v>2533.125</v>
      </c>
      <c r="E80" s="105">
        <f>Dat_02!G80</f>
        <v>-3611.9166666667002</v>
      </c>
    </row>
    <row r="81" spans="1:5">
      <c r="A81" s="79"/>
      <c r="B81" s="104" t="str">
        <f>Dat_02!A81</f>
        <v>16/08/2024</v>
      </c>
      <c r="C81" s="105">
        <f>Dat_02!O81</f>
        <v>-2212.3874999999998</v>
      </c>
      <c r="D81" s="105">
        <f>Dat_02!D81</f>
        <v>2604.375</v>
      </c>
      <c r="E81" s="105">
        <f>Dat_02!G81</f>
        <v>-3925.6666666667002</v>
      </c>
    </row>
    <row r="82" spans="1:5">
      <c r="A82" s="79"/>
      <c r="B82" s="104" t="str">
        <f>Dat_02!A82</f>
        <v>17/08/2024</v>
      </c>
      <c r="C82" s="105">
        <f>Dat_02!O82</f>
        <v>-1428.9905797101999</v>
      </c>
      <c r="D82" s="105">
        <f>Dat_02!D82</f>
        <v>2551.875</v>
      </c>
      <c r="E82" s="105">
        <f>Dat_02!G82</f>
        <v>-3345.9583333332998</v>
      </c>
    </row>
    <row r="83" spans="1:5">
      <c r="A83" s="79"/>
      <c r="B83" s="104" t="str">
        <f>Dat_02!A83</f>
        <v>18/08/2024</v>
      </c>
      <c r="C83" s="105">
        <f>Dat_02!O83</f>
        <v>-1536.9958333332997</v>
      </c>
      <c r="D83" s="105">
        <f>Dat_02!D83</f>
        <v>2632.5</v>
      </c>
      <c r="E83" s="105">
        <f>Dat_02!G83</f>
        <v>-3479.5833333332998</v>
      </c>
    </row>
    <row r="84" spans="1:5">
      <c r="A84" s="79"/>
      <c r="B84" s="104" t="str">
        <f>Dat_02!A84</f>
        <v>19/08/2024</v>
      </c>
      <c r="C84" s="105">
        <f>Dat_02!O84</f>
        <v>-2062.1503787878</v>
      </c>
      <c r="D84" s="105">
        <f>Dat_02!D84</f>
        <v>2272.5</v>
      </c>
      <c r="E84" s="105">
        <f>Dat_02!G84</f>
        <v>-3827.5</v>
      </c>
    </row>
    <row r="85" spans="1:5">
      <c r="A85" s="79"/>
      <c r="B85" s="104" t="str">
        <f>Dat_02!A85</f>
        <v>20/08/2024</v>
      </c>
      <c r="C85" s="105">
        <f>Dat_02!O85</f>
        <v>-1334.5541666667</v>
      </c>
      <c r="D85" s="105">
        <f>Dat_02!D85</f>
        <v>3110.625</v>
      </c>
      <c r="E85" s="105">
        <f>Dat_02!G85</f>
        <v>-3367.5</v>
      </c>
    </row>
    <row r="86" spans="1:5">
      <c r="A86" s="79"/>
      <c r="B86" s="104" t="str">
        <f>Dat_02!A86</f>
        <v>21/08/2024</v>
      </c>
      <c r="C86" s="105">
        <f>Dat_02!O86</f>
        <v>-2233.6666666667002</v>
      </c>
      <c r="D86" s="105">
        <f>Dat_02!D86</f>
        <v>3154.5416666667002</v>
      </c>
      <c r="E86" s="105">
        <f>Dat_02!G86</f>
        <v>-3714.375</v>
      </c>
    </row>
    <row r="87" spans="1:5">
      <c r="A87" s="79"/>
      <c r="B87" s="104" t="str">
        <f>Dat_02!A87</f>
        <v>22/08/2024</v>
      </c>
      <c r="C87" s="105">
        <f>Dat_02!O87</f>
        <v>-1343.9648809523001</v>
      </c>
      <c r="D87" s="105">
        <f>Dat_02!D87</f>
        <v>2734.1666666667002</v>
      </c>
      <c r="E87" s="105">
        <f>Dat_02!G87</f>
        <v>-3664.1666666667002</v>
      </c>
    </row>
    <row r="88" spans="1:5">
      <c r="A88" s="79"/>
      <c r="B88" s="104" t="str">
        <f>Dat_02!A88</f>
        <v>23/08/2024</v>
      </c>
      <c r="C88" s="105">
        <f>Dat_02!O88</f>
        <v>-1986.7462121212</v>
      </c>
      <c r="D88" s="105">
        <f>Dat_02!D88</f>
        <v>2926.25</v>
      </c>
      <c r="E88" s="105">
        <f>Dat_02!G88</f>
        <v>-3733.8333333332998</v>
      </c>
    </row>
    <row r="89" spans="1:5">
      <c r="A89" s="79"/>
      <c r="B89" s="104" t="str">
        <f>Dat_02!A89</f>
        <v>24/08/2024</v>
      </c>
      <c r="C89" s="105">
        <f>Dat_02!O89</f>
        <v>-2074.1183823529</v>
      </c>
      <c r="D89" s="105">
        <f>Dat_02!D89</f>
        <v>3166.875</v>
      </c>
      <c r="E89" s="105">
        <f>Dat_02!G89</f>
        <v>-3517.2916666667002</v>
      </c>
    </row>
    <row r="90" spans="1:5">
      <c r="A90" s="79"/>
      <c r="B90" s="104" t="str">
        <f>Dat_02!A90</f>
        <v>25/08/2024</v>
      </c>
      <c r="C90" s="105">
        <f>Dat_02!O90</f>
        <v>-1868.5749999999998</v>
      </c>
      <c r="D90" s="105">
        <f>Dat_02!D90</f>
        <v>3407.625</v>
      </c>
      <c r="E90" s="105">
        <f>Dat_02!G90</f>
        <v>-3157.7083333332998</v>
      </c>
    </row>
    <row r="91" spans="1:5">
      <c r="A91" s="79"/>
      <c r="B91" s="104" t="str">
        <f>Dat_02!A91</f>
        <v>26/08/2024</v>
      </c>
      <c r="C91" s="105">
        <f>Dat_02!O91</f>
        <v>-2356.6715579709999</v>
      </c>
      <c r="D91" s="105">
        <f>Dat_02!D91</f>
        <v>2690.8333333332998</v>
      </c>
      <c r="E91" s="105">
        <f>Dat_02!G91</f>
        <v>-3909.5833333332998</v>
      </c>
    </row>
    <row r="92" spans="1:5">
      <c r="A92" s="79"/>
      <c r="B92" s="104" t="str">
        <f>Dat_02!A92</f>
        <v>27/08/2024</v>
      </c>
      <c r="C92" s="105">
        <f>Dat_02!O92</f>
        <v>-2143.4592391304</v>
      </c>
      <c r="D92" s="105">
        <f>Dat_02!D92</f>
        <v>2593.7083333332998</v>
      </c>
      <c r="E92" s="105">
        <f>Dat_02!G92</f>
        <v>-3891.25</v>
      </c>
    </row>
    <row r="93" spans="1:5">
      <c r="A93" s="79"/>
      <c r="B93" s="104" t="str">
        <f>Dat_02!A93</f>
        <v>28/08/2024</v>
      </c>
      <c r="C93" s="105">
        <f>Dat_02!O93</f>
        <v>-1818.2655303030999</v>
      </c>
      <c r="D93" s="105">
        <f>Dat_02!D93</f>
        <v>2507.2916666667002</v>
      </c>
      <c r="E93" s="105">
        <f>Dat_02!G93</f>
        <v>-3935.4166666667002</v>
      </c>
    </row>
    <row r="94" spans="1:5">
      <c r="A94" s="79"/>
      <c r="B94" s="104" t="str">
        <f>Dat_02!A94</f>
        <v>29/08/2024</v>
      </c>
      <c r="C94" s="105">
        <f>Dat_02!O94</f>
        <v>-2086.78125</v>
      </c>
      <c r="D94" s="105">
        <f>Dat_02!D94</f>
        <v>2878.3333333332998</v>
      </c>
      <c r="E94" s="105">
        <f>Dat_02!G94</f>
        <v>-3423.75</v>
      </c>
    </row>
    <row r="95" spans="1:5">
      <c r="A95" s="79"/>
      <c r="B95" s="104" t="str">
        <f>Dat_02!A95</f>
        <v>30/08/2024</v>
      </c>
      <c r="C95" s="105">
        <f>Dat_02!O95</f>
        <v>-2837.2744565217004</v>
      </c>
      <c r="D95" s="105">
        <f>Dat_02!D95</f>
        <v>2790</v>
      </c>
      <c r="E95" s="105">
        <f>Dat_02!G95</f>
        <v>-3830.2083333332998</v>
      </c>
    </row>
    <row r="96" spans="1:5">
      <c r="A96" s="79"/>
      <c r="B96" s="104" t="str">
        <f>Dat_02!A96</f>
        <v>31/08/2024</v>
      </c>
      <c r="C96" s="105">
        <f>Dat_02!O96</f>
        <v>-2580.0694444444002</v>
      </c>
      <c r="D96" s="105">
        <f>Dat_02!D96</f>
        <v>2523.3333333332998</v>
      </c>
      <c r="E96" s="105">
        <f>Dat_02!G96</f>
        <v>-3963.3333333332998</v>
      </c>
    </row>
    <row r="97" spans="1:5">
      <c r="A97" s="79" t="s">
        <v>54</v>
      </c>
      <c r="B97" s="104" t="str">
        <f>Dat_02!A97</f>
        <v>01/09/2024</v>
      </c>
      <c r="C97" s="105">
        <f>Dat_02!O97</f>
        <v>-1492.6762681159</v>
      </c>
      <c r="D97" s="105">
        <f>Dat_02!D97</f>
        <v>2557</v>
      </c>
      <c r="E97" s="105">
        <f>Dat_02!G97</f>
        <v>-3585.4166666667002</v>
      </c>
    </row>
    <row r="98" spans="1:5">
      <c r="A98" s="79"/>
      <c r="B98" s="104" t="str">
        <f>Dat_02!A98</f>
        <v>02/09/2024</v>
      </c>
      <c r="C98" s="105">
        <f>Dat_02!O98</f>
        <v>-1117.5666666666998</v>
      </c>
      <c r="D98" s="105">
        <f>Dat_02!D98</f>
        <v>2199.375</v>
      </c>
      <c r="E98" s="105">
        <f>Dat_02!G98</f>
        <v>-3712.2916666667002</v>
      </c>
    </row>
    <row r="99" spans="1:5">
      <c r="A99" s="79"/>
      <c r="B99" s="104" t="str">
        <f>Dat_02!A99</f>
        <v>03/09/2024</v>
      </c>
      <c r="C99" s="105">
        <f>Dat_02!O99</f>
        <v>-1358.3074999999999</v>
      </c>
      <c r="D99" s="105">
        <f>Dat_02!D99</f>
        <v>2827.5</v>
      </c>
      <c r="E99" s="105">
        <f>Dat_02!G99</f>
        <v>-3385.8333333332998</v>
      </c>
    </row>
    <row r="100" spans="1:5">
      <c r="A100" s="79"/>
      <c r="B100" s="104" t="str">
        <f>Dat_02!A100</f>
        <v>04/09/2024</v>
      </c>
      <c r="C100" s="105">
        <f>Dat_02!O100</f>
        <v>-1834.7475877193001</v>
      </c>
      <c r="D100" s="105">
        <f>Dat_02!D100</f>
        <v>2776.875</v>
      </c>
      <c r="E100" s="105">
        <f>Dat_02!G100</f>
        <v>-3507.0833333332998</v>
      </c>
    </row>
    <row r="101" spans="1:5">
      <c r="A101" s="79"/>
      <c r="B101" s="104" t="str">
        <f>Dat_02!A101</f>
        <v>05/09/2024</v>
      </c>
      <c r="C101" s="105">
        <f>Dat_02!O101</f>
        <v>-2053.8624999999997</v>
      </c>
      <c r="D101" s="105">
        <f>Dat_02!D101</f>
        <v>2553.75</v>
      </c>
      <c r="E101" s="105">
        <f>Dat_02!G101</f>
        <v>-3796.4583333332998</v>
      </c>
    </row>
    <row r="102" spans="1:5">
      <c r="A102" s="79"/>
      <c r="B102" s="104" t="str">
        <f>Dat_02!A102</f>
        <v>06/09/2024</v>
      </c>
      <c r="C102" s="105">
        <f>Dat_02!O102</f>
        <v>-1681.5874999999999</v>
      </c>
      <c r="D102" s="105">
        <f>Dat_02!D102</f>
        <v>2683.125</v>
      </c>
      <c r="E102" s="105">
        <f>Dat_02!G102</f>
        <v>-3485.4166666667002</v>
      </c>
    </row>
    <row r="103" spans="1:5">
      <c r="A103" s="79"/>
      <c r="B103" s="104" t="str">
        <f>Dat_02!A103</f>
        <v>07/09/2024</v>
      </c>
      <c r="C103" s="105">
        <f>Dat_02!O103</f>
        <v>-1781.0184782609001</v>
      </c>
      <c r="D103" s="105">
        <f>Dat_02!D103</f>
        <v>1996.0416666666999</v>
      </c>
      <c r="E103" s="105">
        <f>Dat_02!G103</f>
        <v>-3604.5833333332998</v>
      </c>
    </row>
    <row r="104" spans="1:5">
      <c r="A104" s="79"/>
      <c r="B104" s="104" t="str">
        <f>Dat_02!A104</f>
        <v>08/09/2024</v>
      </c>
      <c r="C104" s="105">
        <f>Dat_02!O104</f>
        <v>-2048.5658333332999</v>
      </c>
      <c r="D104" s="105">
        <f>Dat_02!D104</f>
        <v>2823.9583333332998</v>
      </c>
      <c r="E104" s="105">
        <f>Dat_02!G104</f>
        <v>-3399.1666666667002</v>
      </c>
    </row>
    <row r="105" spans="1:5">
      <c r="A105" s="79"/>
      <c r="B105" s="104" t="str">
        <f>Dat_02!A105</f>
        <v>09/09/2024</v>
      </c>
      <c r="C105" s="105">
        <f>Dat_02!O105</f>
        <v>-2490.9294117647</v>
      </c>
      <c r="D105" s="105">
        <f>Dat_02!D105</f>
        <v>2626.6666666667002</v>
      </c>
      <c r="E105" s="105">
        <f>Dat_02!G105</f>
        <v>-4021.875</v>
      </c>
    </row>
    <row r="106" spans="1:5">
      <c r="A106" s="79"/>
      <c r="B106" s="104" t="str">
        <f>Dat_02!A106</f>
        <v>10/09/2024</v>
      </c>
      <c r="C106" s="105">
        <f>Dat_02!O106</f>
        <v>-2424.5428030303001</v>
      </c>
      <c r="D106" s="105">
        <f>Dat_02!D106</f>
        <v>2718.75</v>
      </c>
      <c r="E106" s="105">
        <f>Dat_02!G106</f>
        <v>-3909.375</v>
      </c>
    </row>
    <row r="107" spans="1:5">
      <c r="A107" s="79"/>
      <c r="B107" s="104" t="str">
        <f>Dat_02!A107</f>
        <v>11/09/2024</v>
      </c>
      <c r="C107" s="105">
        <f>Dat_02!O107</f>
        <v>-1778.7211956521999</v>
      </c>
      <c r="D107" s="105">
        <f>Dat_02!D107</f>
        <v>2615.625</v>
      </c>
      <c r="E107" s="105">
        <f>Dat_02!G107</f>
        <v>-3577.9166666667002</v>
      </c>
    </row>
    <row r="108" spans="1:5">
      <c r="A108" s="79"/>
      <c r="B108" s="104" t="str">
        <f>Dat_02!A108</f>
        <v>12/09/2024</v>
      </c>
      <c r="C108" s="105">
        <f>Dat_02!O108</f>
        <v>-1227.1522727273</v>
      </c>
      <c r="D108" s="105">
        <f>Dat_02!D108</f>
        <v>2880.4166666667002</v>
      </c>
      <c r="E108" s="105">
        <f>Dat_02!G108</f>
        <v>-3418.75</v>
      </c>
    </row>
    <row r="109" spans="1:5">
      <c r="A109" s="79"/>
      <c r="B109" s="104" t="str">
        <f>Dat_02!A109</f>
        <v>13/09/2024</v>
      </c>
      <c r="C109" s="105">
        <f>Dat_02!O109</f>
        <v>-1775.6833333334002</v>
      </c>
      <c r="D109" s="105">
        <f>Dat_02!D109</f>
        <v>3006.3333333332998</v>
      </c>
      <c r="E109" s="105">
        <f>Dat_02!G109</f>
        <v>-3659.7916666667002</v>
      </c>
    </row>
    <row r="110" spans="1:5">
      <c r="A110" s="79"/>
      <c r="B110" s="104" t="str">
        <f>Dat_02!A110</f>
        <v>14/09/2024</v>
      </c>
      <c r="C110" s="105">
        <f>Dat_02!O110</f>
        <v>-1650.9237318841001</v>
      </c>
      <c r="D110" s="105">
        <f>Dat_02!D110</f>
        <v>2643.625</v>
      </c>
      <c r="E110" s="105">
        <f>Dat_02!G110</f>
        <v>-3130</v>
      </c>
    </row>
    <row r="111" spans="1:5">
      <c r="A111" s="79"/>
      <c r="B111" s="104" t="str">
        <f>Dat_02!A111</f>
        <v>15/09/2024</v>
      </c>
      <c r="C111" s="105">
        <f>Dat_02!O111</f>
        <v>-2671.34375</v>
      </c>
      <c r="D111" s="105">
        <f>Dat_02!D111</f>
        <v>2477.8333333332998</v>
      </c>
      <c r="E111" s="105">
        <f>Dat_02!G111</f>
        <v>-3931.875</v>
      </c>
    </row>
    <row r="112" spans="1:5">
      <c r="A112" s="79"/>
      <c r="B112" s="104" t="str">
        <f>Dat_02!A112</f>
        <v>16/09/2024</v>
      </c>
      <c r="C112" s="105">
        <f>Dat_02!O112</f>
        <v>-1904.0757246376002</v>
      </c>
      <c r="D112" s="105">
        <f>Dat_02!D112</f>
        <v>2582.9166666667002</v>
      </c>
      <c r="E112" s="105">
        <f>Dat_02!G112</f>
        <v>-3889.7916666667002</v>
      </c>
    </row>
    <row r="113" spans="1:5">
      <c r="A113" s="79"/>
      <c r="B113" s="104" t="str">
        <f>Dat_02!A113</f>
        <v>17/09/2024</v>
      </c>
      <c r="C113" s="105">
        <f>Dat_02!O113</f>
        <v>-1719.9083333333001</v>
      </c>
      <c r="D113" s="105">
        <f>Dat_02!D113</f>
        <v>2778.75</v>
      </c>
      <c r="E113" s="105">
        <f>Dat_02!G113</f>
        <v>-3402.5</v>
      </c>
    </row>
    <row r="114" spans="1:5">
      <c r="A114" s="79"/>
      <c r="B114" s="104" t="str">
        <f>Dat_02!A114</f>
        <v>18/09/2024</v>
      </c>
      <c r="C114" s="105">
        <f>Dat_02!O114</f>
        <v>-1828.7835526316001</v>
      </c>
      <c r="D114" s="105">
        <f>Dat_02!D114</f>
        <v>2360.625</v>
      </c>
      <c r="E114" s="105">
        <f>Dat_02!G114</f>
        <v>-4130.625</v>
      </c>
    </row>
    <row r="115" spans="1:5">
      <c r="A115" s="79"/>
      <c r="B115" s="104" t="str">
        <f>Dat_02!A115</f>
        <v>19/09/2024</v>
      </c>
      <c r="C115" s="105">
        <f>Dat_02!O115</f>
        <v>-1953.3458333333001</v>
      </c>
      <c r="D115" s="105">
        <f>Dat_02!D115</f>
        <v>1915.0416666666999</v>
      </c>
      <c r="E115" s="105">
        <f>Dat_02!G115</f>
        <v>-4218.75</v>
      </c>
    </row>
    <row r="116" spans="1:5">
      <c r="A116" s="79"/>
      <c r="B116" s="104" t="str">
        <f>Dat_02!A116</f>
        <v>20/09/2024</v>
      </c>
      <c r="C116" s="105">
        <f>Dat_02!O116</f>
        <v>-2109.5333333333001</v>
      </c>
      <c r="D116" s="105">
        <f>Dat_02!D116</f>
        <v>1835.0833333333001</v>
      </c>
      <c r="E116" s="105">
        <f>Dat_02!G116</f>
        <v>-3880.4166666667002</v>
      </c>
    </row>
    <row r="117" spans="1:5">
      <c r="A117" s="79"/>
      <c r="B117" s="104" t="str">
        <f>Dat_02!A117</f>
        <v>21/09/2024</v>
      </c>
      <c r="C117" s="105">
        <f>Dat_02!O117</f>
        <v>-2618.5833333332998</v>
      </c>
      <c r="D117" s="105">
        <f>Dat_02!D117</f>
        <v>2133.875</v>
      </c>
      <c r="E117" s="105">
        <f>Dat_02!G117</f>
        <v>-3893</v>
      </c>
    </row>
    <row r="118" spans="1:5">
      <c r="A118" s="79"/>
      <c r="B118" s="104" t="str">
        <f>Dat_02!A118</f>
        <v>22/09/2024</v>
      </c>
      <c r="C118" s="105">
        <f>Dat_02!O118</f>
        <v>-2316.3781862745</v>
      </c>
      <c r="D118" s="105">
        <f>Dat_02!D118</f>
        <v>2247.375</v>
      </c>
      <c r="E118" s="105">
        <f>Dat_02!G118</f>
        <v>-3688.3333333332998</v>
      </c>
    </row>
    <row r="119" spans="1:5">
      <c r="A119" s="79"/>
      <c r="B119" s="104" t="str">
        <f>Dat_02!A119</f>
        <v>23/09/2024</v>
      </c>
      <c r="C119" s="105">
        <f>Dat_02!O119</f>
        <v>-1945.8085526316002</v>
      </c>
      <c r="D119" s="105">
        <f>Dat_02!D119</f>
        <v>1779.375</v>
      </c>
      <c r="E119" s="105">
        <f>Dat_02!G119</f>
        <v>-3924.375</v>
      </c>
    </row>
    <row r="120" spans="1:5">
      <c r="A120" s="79"/>
      <c r="B120" s="104" t="str">
        <f>Dat_02!A120</f>
        <v>24/09/2024</v>
      </c>
      <c r="C120" s="105">
        <f>Dat_02!O120</f>
        <v>-2001.4539473683999</v>
      </c>
      <c r="D120" s="105">
        <f>Dat_02!D120</f>
        <v>2049.7916666667002</v>
      </c>
      <c r="E120" s="105">
        <f>Dat_02!G120</f>
        <v>-3403.125</v>
      </c>
    </row>
    <row r="121" spans="1:5">
      <c r="A121" s="79"/>
      <c r="B121" s="104" t="str">
        <f>Dat_02!A121</f>
        <v>25/09/2024</v>
      </c>
      <c r="C121" s="105">
        <f>Dat_02!O121</f>
        <v>-1932.0932971015</v>
      </c>
      <c r="D121" s="105">
        <f>Dat_02!D121</f>
        <v>3005.625</v>
      </c>
      <c r="E121" s="105">
        <f>Dat_02!G121</f>
        <v>-2798.5416666667002</v>
      </c>
    </row>
    <row r="122" spans="1:5">
      <c r="A122" s="79"/>
      <c r="B122" s="104" t="str">
        <f>Dat_02!A122</f>
        <v>26/09/2024</v>
      </c>
      <c r="C122" s="105">
        <f>Dat_02!O122</f>
        <v>-1672.5871212122001</v>
      </c>
      <c r="D122" s="105">
        <f>Dat_02!D122</f>
        <v>3076.875</v>
      </c>
      <c r="E122" s="105">
        <f>Dat_02!G122</f>
        <v>-2946.2916666667002</v>
      </c>
    </row>
    <row r="123" spans="1:5">
      <c r="A123" s="79"/>
      <c r="B123" s="104" t="str">
        <f>Dat_02!A123</f>
        <v>27/09/2024</v>
      </c>
      <c r="C123" s="105">
        <f>Dat_02!O123</f>
        <v>-1775.6041666667002</v>
      </c>
      <c r="D123" s="105">
        <f>Dat_02!D123</f>
        <v>2286.25</v>
      </c>
      <c r="E123" s="105">
        <f>Dat_02!G123</f>
        <v>-3338.9166666667002</v>
      </c>
    </row>
    <row r="124" spans="1:5">
      <c r="A124" s="79"/>
      <c r="B124" s="104" t="str">
        <f>Dat_02!A124</f>
        <v>28/09/2024</v>
      </c>
      <c r="C124" s="105">
        <f>Dat_02!O124</f>
        <v>-1765.4984848485001</v>
      </c>
      <c r="D124" s="105">
        <f>Dat_02!D124</f>
        <v>2490.5416666667002</v>
      </c>
      <c r="E124" s="105">
        <f>Dat_02!G124</f>
        <v>-3723.75</v>
      </c>
    </row>
    <row r="125" spans="1:5">
      <c r="A125" s="79"/>
      <c r="B125" s="104" t="str">
        <f>Dat_02!A125</f>
        <v>29/09/2024</v>
      </c>
      <c r="C125" s="105">
        <f>Dat_02!O125</f>
        <v>-2714.0800724637002</v>
      </c>
      <c r="D125" s="105">
        <f>Dat_02!D125</f>
        <v>2336.6666666667002</v>
      </c>
      <c r="E125" s="105">
        <f>Dat_02!G125</f>
        <v>-3448.125</v>
      </c>
    </row>
    <row r="126" spans="1:5">
      <c r="A126" s="79"/>
      <c r="B126" s="104" t="str">
        <f>Dat_02!A126</f>
        <v>30/09/2024</v>
      </c>
      <c r="C126" s="105">
        <f>Dat_02!O126</f>
        <v>-2380.1325000000002</v>
      </c>
      <c r="D126" s="105">
        <f>Dat_02!D126</f>
        <v>1440.25</v>
      </c>
      <c r="E126" s="105">
        <f>Dat_02!G126</f>
        <v>-4038.75</v>
      </c>
    </row>
    <row r="127" spans="1:5">
      <c r="A127" s="79"/>
      <c r="B127" s="104" t="str">
        <f>Dat_02!A127</f>
        <v>01/10/2024</v>
      </c>
      <c r="C127" s="105">
        <f>Dat_02!O127</f>
        <v>-2009.3291666667001</v>
      </c>
      <c r="D127" s="105">
        <f>Dat_02!D127</f>
        <v>1936.4583333333001</v>
      </c>
      <c r="E127" s="105">
        <f>Dat_02!G127</f>
        <v>-3705.8333333332998</v>
      </c>
    </row>
    <row r="128" spans="1:5">
      <c r="A128" s="79" t="s">
        <v>55</v>
      </c>
      <c r="B128" s="104" t="str">
        <f>Dat_02!A128</f>
        <v>02/10/2024</v>
      </c>
      <c r="C128" s="105">
        <f>Dat_02!O128</f>
        <v>-1830.0024999999998</v>
      </c>
      <c r="D128" s="105">
        <f>Dat_02!D128</f>
        <v>1760.2083333333001</v>
      </c>
      <c r="E128" s="105">
        <f>Dat_02!G128</f>
        <v>-3559.9583333332998</v>
      </c>
    </row>
    <row r="129" spans="1:5">
      <c r="A129" s="79"/>
      <c r="B129" s="104" t="str">
        <f>Dat_02!A129</f>
        <v>03/10/2024</v>
      </c>
      <c r="C129" s="105">
        <f>Dat_02!O129</f>
        <v>-2879.9993421052995</v>
      </c>
      <c r="D129" s="105">
        <f>Dat_02!D129</f>
        <v>2109.7916666667002</v>
      </c>
      <c r="E129" s="105">
        <f>Dat_02!G129</f>
        <v>-4005</v>
      </c>
    </row>
    <row r="130" spans="1:5">
      <c r="A130" s="79"/>
      <c r="B130" s="104" t="str">
        <f>Dat_02!A130</f>
        <v>04/10/2024</v>
      </c>
      <c r="C130" s="105">
        <f>Dat_02!O130</f>
        <v>-2850.7511363635999</v>
      </c>
      <c r="D130" s="105">
        <f>Dat_02!D130</f>
        <v>1154.1666666666999</v>
      </c>
      <c r="E130" s="105">
        <f>Dat_02!G130</f>
        <v>-4125</v>
      </c>
    </row>
    <row r="131" spans="1:5">
      <c r="A131" s="79"/>
      <c r="B131" s="104" t="str">
        <f>Dat_02!A131</f>
        <v>05/10/2024</v>
      </c>
      <c r="C131" s="105">
        <f>Dat_02!O131</f>
        <v>-1922.2999999999997</v>
      </c>
      <c r="D131" s="105">
        <f>Dat_02!D131</f>
        <v>2672.625</v>
      </c>
      <c r="E131" s="105">
        <f>Dat_02!G131</f>
        <v>-3274.5833333332998</v>
      </c>
    </row>
    <row r="132" spans="1:5">
      <c r="A132" s="79"/>
      <c r="B132" s="104" t="str">
        <f>Dat_02!A132</f>
        <v>06/10/2024</v>
      </c>
      <c r="C132" s="105">
        <f>Dat_02!O132</f>
        <v>-1265.2958333332999</v>
      </c>
      <c r="D132" s="105">
        <f>Dat_02!D132</f>
        <v>3034.375</v>
      </c>
      <c r="E132" s="105">
        <f>Dat_02!G132</f>
        <v>-2801.0833333332998</v>
      </c>
    </row>
    <row r="133" spans="1:5">
      <c r="A133" s="79"/>
      <c r="B133" s="104" t="str">
        <f>Dat_02!A133</f>
        <v>07/10/2024</v>
      </c>
      <c r="C133" s="105">
        <f>Dat_02!O133</f>
        <v>-476.92192028979991</v>
      </c>
      <c r="D133" s="105">
        <f>Dat_02!D133</f>
        <v>3343.125</v>
      </c>
      <c r="E133" s="105">
        <f>Dat_02!G133</f>
        <v>-3160.5</v>
      </c>
    </row>
    <row r="134" spans="1:5">
      <c r="A134" s="79"/>
      <c r="B134" s="104" t="str">
        <f>Dat_02!A134</f>
        <v>08/10/2024</v>
      </c>
      <c r="C134" s="105">
        <f>Dat_02!O134</f>
        <v>-1284.3286231883999</v>
      </c>
      <c r="D134" s="105">
        <f>Dat_02!D134</f>
        <v>2775.1666666667002</v>
      </c>
      <c r="E134" s="105">
        <f>Dat_02!G134</f>
        <v>-2750.5833333332998</v>
      </c>
    </row>
    <row r="135" spans="1:5">
      <c r="A135" s="79"/>
      <c r="B135" s="104" t="str">
        <f>Dat_02!A135</f>
        <v>09/10/2024</v>
      </c>
      <c r="C135" s="105">
        <f>Dat_02!O135</f>
        <v>-208.5304347826002</v>
      </c>
      <c r="D135" s="105">
        <f>Dat_02!D135</f>
        <v>2783.4583333332998</v>
      </c>
      <c r="E135" s="105">
        <f>Dat_02!G135</f>
        <v>-2141.875</v>
      </c>
    </row>
    <row r="136" spans="1:5">
      <c r="A136" s="79"/>
      <c r="B136" s="104" t="str">
        <f>Dat_02!A136</f>
        <v>10/10/2024</v>
      </c>
      <c r="C136" s="105">
        <f>Dat_02!O136</f>
        <v>-2271.1666666666997</v>
      </c>
      <c r="D136" s="105">
        <f>Dat_02!D136</f>
        <v>2294.0833333332998</v>
      </c>
      <c r="E136" s="105">
        <f>Dat_02!G136</f>
        <v>-3794.7916666667002</v>
      </c>
    </row>
    <row r="137" spans="1:5">
      <c r="A137" s="79"/>
      <c r="B137" s="104" t="str">
        <f>Dat_02!A137</f>
        <v>11/10/2024</v>
      </c>
      <c r="C137" s="105">
        <f>Dat_02!O137</f>
        <v>208.94204545459991</v>
      </c>
      <c r="D137" s="105">
        <f>Dat_02!D137</f>
        <v>2974.375</v>
      </c>
      <c r="E137" s="105">
        <f>Dat_02!G137</f>
        <v>-2700.2083333332998</v>
      </c>
    </row>
    <row r="138" spans="1:5">
      <c r="A138" s="79"/>
      <c r="B138" s="104" t="str">
        <f>Dat_02!A138</f>
        <v>12/10/2024</v>
      </c>
      <c r="C138" s="105">
        <f>Dat_02!O138</f>
        <v>-1415.8791666666002</v>
      </c>
      <c r="D138" s="105">
        <f>Dat_02!D138</f>
        <v>2890.8333333332998</v>
      </c>
      <c r="E138" s="105">
        <f>Dat_02!G138</f>
        <v>-3198.1666666667002</v>
      </c>
    </row>
    <row r="139" spans="1:5">
      <c r="A139" s="79"/>
      <c r="B139" s="104" t="str">
        <f>Dat_02!A139</f>
        <v>13/10/2024</v>
      </c>
      <c r="C139" s="105">
        <f>Dat_02!O139</f>
        <v>-793.3</v>
      </c>
      <c r="D139" s="105">
        <f>Dat_02!D139</f>
        <v>2581.0416666667002</v>
      </c>
      <c r="E139" s="105">
        <f>Dat_02!G139</f>
        <v>-2827.0833333332998</v>
      </c>
    </row>
    <row r="140" spans="1:5">
      <c r="A140" s="79"/>
      <c r="B140" s="104" t="str">
        <f>Dat_02!A140</f>
        <v>14/10/2024</v>
      </c>
      <c r="C140" s="105">
        <f>Dat_02!O140</f>
        <v>-774.77916666670001</v>
      </c>
      <c r="D140" s="105">
        <f>Dat_02!D140</f>
        <v>2128.75</v>
      </c>
      <c r="E140" s="105">
        <f>Dat_02!G140</f>
        <v>-3894.375</v>
      </c>
    </row>
    <row r="141" spans="1:5">
      <c r="A141" s="79"/>
      <c r="B141" s="104" t="str">
        <f>Dat_02!A141</f>
        <v>15/10/2024</v>
      </c>
      <c r="C141" s="105">
        <f>Dat_02!O141</f>
        <v>-1353.0374999999999</v>
      </c>
      <c r="D141" s="105">
        <f>Dat_02!D141</f>
        <v>2328.75</v>
      </c>
      <c r="E141" s="105">
        <f>Dat_02!G141</f>
        <v>-3440.625</v>
      </c>
    </row>
    <row r="142" spans="1:5">
      <c r="A142" s="79"/>
      <c r="B142" s="104" t="str">
        <f>Dat_02!A142</f>
        <v>16/10/2024</v>
      </c>
      <c r="C142" s="105">
        <f>Dat_02!O142</f>
        <v>-1464.25</v>
      </c>
      <c r="D142" s="105">
        <f>Dat_02!D142</f>
        <v>2588.5416666667002</v>
      </c>
      <c r="E142" s="105">
        <f>Dat_02!G142</f>
        <v>-3123.5416666667002</v>
      </c>
    </row>
    <row r="143" spans="1:5">
      <c r="A143" s="79"/>
      <c r="B143" s="104" t="str">
        <f>Dat_02!A143</f>
        <v>17/10/2024</v>
      </c>
      <c r="C143" s="105">
        <f>Dat_02!O143</f>
        <v>-1000.3067193675</v>
      </c>
      <c r="D143" s="105">
        <f>Dat_02!D143</f>
        <v>2486.4583333332998</v>
      </c>
      <c r="E143" s="105">
        <f>Dat_02!G143</f>
        <v>-3297.0833333332998</v>
      </c>
    </row>
    <row r="144" spans="1:5">
      <c r="A144" s="79"/>
      <c r="B144" s="104" t="str">
        <f>Dat_02!A144</f>
        <v>18/10/2024</v>
      </c>
      <c r="C144" s="105">
        <f>Dat_02!O144</f>
        <v>-2310.7441666667</v>
      </c>
      <c r="D144" s="105">
        <f>Dat_02!D144</f>
        <v>2226.4583333332998</v>
      </c>
      <c r="E144" s="105">
        <f>Dat_02!G144</f>
        <v>-3688.125</v>
      </c>
    </row>
    <row r="145" spans="1:5">
      <c r="A145" s="79"/>
      <c r="B145" s="104" t="str">
        <f>Dat_02!A145</f>
        <v>19/10/2024</v>
      </c>
      <c r="C145" s="105">
        <f>Dat_02!O145</f>
        <v>-1962.05</v>
      </c>
      <c r="D145" s="105">
        <f>Dat_02!D145</f>
        <v>1946.0416666666999</v>
      </c>
      <c r="E145" s="105">
        <f>Dat_02!G145</f>
        <v>-2932.9166666667002</v>
      </c>
    </row>
    <row r="146" spans="1:5">
      <c r="A146" s="79"/>
      <c r="B146" s="104" t="str">
        <f>Dat_02!A146</f>
        <v>20/10/2024</v>
      </c>
      <c r="C146" s="105">
        <f>Dat_02!O146</f>
        <v>-2031.8297619047999</v>
      </c>
      <c r="D146" s="105">
        <f>Dat_02!D146</f>
        <v>2492.5</v>
      </c>
      <c r="E146" s="105">
        <f>Dat_02!G146</f>
        <v>-2844.125</v>
      </c>
    </row>
    <row r="147" spans="1:5">
      <c r="A147" s="79"/>
      <c r="B147" s="104" t="str">
        <f>Dat_02!A147</f>
        <v>21/10/2024</v>
      </c>
      <c r="C147" s="105">
        <f>Dat_02!O147</f>
        <v>-2016.7654761904002</v>
      </c>
      <c r="D147" s="105">
        <f>Dat_02!D147</f>
        <v>1655</v>
      </c>
      <c r="E147" s="105">
        <f>Dat_02!G147</f>
        <v>-3787.375</v>
      </c>
    </row>
    <row r="148" spans="1:5">
      <c r="A148" s="79"/>
      <c r="B148" s="104" t="str">
        <f>Dat_02!A148</f>
        <v>22/10/2024</v>
      </c>
      <c r="C148" s="105">
        <f>Dat_02!O148</f>
        <v>-1523.8166666665998</v>
      </c>
      <c r="D148" s="105">
        <f>Dat_02!D148</f>
        <v>2650.5</v>
      </c>
      <c r="E148" s="105">
        <f>Dat_02!G148</f>
        <v>-3276.5416666667002</v>
      </c>
    </row>
    <row r="149" spans="1:5">
      <c r="A149" s="79"/>
      <c r="B149" s="104" t="str">
        <f>Dat_02!A149</f>
        <v>23/10/2024</v>
      </c>
      <c r="C149" s="105">
        <f>Dat_02!O149</f>
        <v>-1092.8264822135</v>
      </c>
      <c r="D149" s="105">
        <f>Dat_02!D149</f>
        <v>1394.5833333333001</v>
      </c>
      <c r="E149" s="105">
        <f>Dat_02!G149</f>
        <v>-3466.4583333332998</v>
      </c>
    </row>
    <row r="150" spans="1:5">
      <c r="A150" s="79"/>
      <c r="B150" s="104" t="str">
        <f>Dat_02!A150</f>
        <v>24/10/2024</v>
      </c>
      <c r="C150" s="105">
        <f>Dat_02!O150</f>
        <v>-1727.5341666667</v>
      </c>
      <c r="D150" s="105">
        <f>Dat_02!D150</f>
        <v>2144.375</v>
      </c>
      <c r="E150" s="105">
        <f>Dat_02!G150</f>
        <v>-3002.2916666667002</v>
      </c>
    </row>
    <row r="151" spans="1:5">
      <c r="A151" s="79"/>
      <c r="B151" s="104" t="str">
        <f>Dat_02!A151</f>
        <v>25/10/2024</v>
      </c>
      <c r="C151" s="105">
        <f>Dat_02!O151</f>
        <v>-395.75416666670003</v>
      </c>
      <c r="D151" s="105">
        <f>Dat_02!D151</f>
        <v>2679.1666666667002</v>
      </c>
      <c r="E151" s="105">
        <f>Dat_02!G151</f>
        <v>-3272.6666666667002</v>
      </c>
    </row>
    <row r="152" spans="1:5">
      <c r="A152" s="79"/>
      <c r="B152" s="104" t="str">
        <f>Dat_02!A152</f>
        <v>26/10/2024</v>
      </c>
      <c r="C152" s="105">
        <f>Dat_02!O152</f>
        <v>-1584.375</v>
      </c>
      <c r="D152" s="105">
        <f>Dat_02!D152</f>
        <v>2392.5833333332998</v>
      </c>
      <c r="E152" s="105">
        <f>Dat_02!G152</f>
        <v>-3299.5833333332998</v>
      </c>
    </row>
    <row r="153" spans="1:5">
      <c r="A153" s="79"/>
      <c r="B153" s="104" t="str">
        <f>Dat_02!A153</f>
        <v>27/10/2024</v>
      </c>
      <c r="C153" s="105">
        <f>Dat_02!O153</f>
        <v>-530.67695238099986</v>
      </c>
      <c r="D153" s="105">
        <f>Dat_02!D153</f>
        <v>2940</v>
      </c>
      <c r="E153" s="105">
        <f>Dat_02!G153</f>
        <v>-2723.44</v>
      </c>
    </row>
    <row r="154" spans="1:5">
      <c r="A154" s="79"/>
      <c r="B154" s="104" t="str">
        <f>Dat_02!A154</f>
        <v>28/10/2024</v>
      </c>
      <c r="C154" s="105">
        <f>Dat_02!O154</f>
        <v>-309.37119565220007</v>
      </c>
      <c r="D154" s="105">
        <f>Dat_02!D154</f>
        <v>2601.4583333332998</v>
      </c>
      <c r="E154" s="105">
        <f>Dat_02!G154</f>
        <v>-2399.8333333332998</v>
      </c>
    </row>
    <row r="155" spans="1:5">
      <c r="A155" s="79"/>
      <c r="B155" s="104" t="str">
        <f>Dat_02!A155</f>
        <v>29/10/2024</v>
      </c>
      <c r="C155" s="105">
        <f>Dat_02!O155</f>
        <v>133.30090579709997</v>
      </c>
      <c r="D155" s="105">
        <f>Dat_02!D155</f>
        <v>3171.5833333332998</v>
      </c>
      <c r="E155" s="105">
        <f>Dat_02!G155</f>
        <v>-2451.4166666667002</v>
      </c>
    </row>
    <row r="156" spans="1:5">
      <c r="A156" s="79"/>
      <c r="B156" s="104" t="str">
        <f>Dat_02!A156</f>
        <v>30/10/2024</v>
      </c>
      <c r="C156" s="105">
        <f>Dat_02!O156</f>
        <v>-874.04802631580014</v>
      </c>
      <c r="D156" s="105">
        <f>Dat_02!D156</f>
        <v>2487.75</v>
      </c>
      <c r="E156" s="105">
        <f>Dat_02!G156</f>
        <v>-2898.7083333332998</v>
      </c>
    </row>
    <row r="157" spans="1:5">
      <c r="A157" s="79"/>
      <c r="B157" s="104" t="str">
        <f>Dat_02!A157</f>
        <v>31/10/2024</v>
      </c>
      <c r="C157" s="105">
        <f>Dat_02!O157</f>
        <v>253.50199275369994</v>
      </c>
      <c r="D157" s="105">
        <f>Dat_02!D157</f>
        <v>2278.25</v>
      </c>
      <c r="E157" s="105">
        <f>Dat_02!G157</f>
        <v>-3222.9166666667002</v>
      </c>
    </row>
    <row r="158" spans="1:5">
      <c r="A158" s="79" t="s">
        <v>56</v>
      </c>
      <c r="B158" s="104" t="str">
        <f>Dat_02!A158</f>
        <v>01/11/2024</v>
      </c>
      <c r="C158" s="105">
        <f>Dat_02!O158</f>
        <v>-581.07797619049995</v>
      </c>
      <c r="D158" s="105">
        <f>Dat_02!D158</f>
        <v>3061.9166666667002</v>
      </c>
      <c r="E158" s="105">
        <f>Dat_02!G158</f>
        <v>-3619.5833333332998</v>
      </c>
    </row>
    <row r="159" spans="1:5">
      <c r="A159" s="79"/>
      <c r="B159" s="104" t="str">
        <f>Dat_02!A159</f>
        <v>02/11/2024</v>
      </c>
      <c r="C159" s="105">
        <f>Dat_02!O159</f>
        <v>-570.94728260869988</v>
      </c>
      <c r="D159" s="105">
        <f>Dat_02!D159</f>
        <v>2203.1666666667002</v>
      </c>
      <c r="E159" s="105">
        <f>Dat_02!G159</f>
        <v>-3579.2083333332998</v>
      </c>
    </row>
    <row r="160" spans="1:5">
      <c r="A160" s="79"/>
      <c r="B160" s="104" t="str">
        <f>Dat_02!A160</f>
        <v>03/11/2024</v>
      </c>
      <c r="C160" s="105">
        <f>Dat_02!O160</f>
        <v>-773.41309523810014</v>
      </c>
      <c r="D160" s="105">
        <f>Dat_02!D160</f>
        <v>2596.75</v>
      </c>
      <c r="E160" s="105">
        <f>Dat_02!G160</f>
        <v>-3727.7083333332998</v>
      </c>
    </row>
    <row r="161" spans="1:5">
      <c r="A161" s="79"/>
      <c r="B161" s="104" t="str">
        <f>Dat_02!A161</f>
        <v>04/11/2024</v>
      </c>
      <c r="C161" s="105">
        <f>Dat_02!O161</f>
        <v>-5.085265700500031</v>
      </c>
      <c r="D161" s="105">
        <f>Dat_02!D161</f>
        <v>2409.1666666667002</v>
      </c>
      <c r="E161" s="105">
        <f>Dat_02!G161</f>
        <v>-4111.875</v>
      </c>
    </row>
    <row r="162" spans="1:5">
      <c r="A162" s="79"/>
      <c r="B162" s="104" t="str">
        <f>Dat_02!A162</f>
        <v>05/11/2024</v>
      </c>
      <c r="C162" s="105">
        <f>Dat_02!O162</f>
        <v>-716.96832298139987</v>
      </c>
      <c r="D162" s="105">
        <f>Dat_02!D162</f>
        <v>2252.5</v>
      </c>
      <c r="E162" s="105">
        <f>Dat_02!G162</f>
        <v>-4149.375</v>
      </c>
    </row>
    <row r="163" spans="1:5">
      <c r="A163" s="79"/>
      <c r="B163" s="104" t="str">
        <f>Dat_02!A163</f>
        <v>06/11/2024</v>
      </c>
      <c r="C163" s="105">
        <f>Dat_02!O163</f>
        <v>-693.56030701750001</v>
      </c>
      <c r="D163" s="105">
        <f>Dat_02!D163</f>
        <v>1789.5</v>
      </c>
      <c r="E163" s="105">
        <f>Dat_02!G163</f>
        <v>-4147.5</v>
      </c>
    </row>
    <row r="164" spans="1:5">
      <c r="A164" s="79"/>
      <c r="B164" s="104" t="str">
        <f>Dat_02!A164</f>
        <v>07/11/2024</v>
      </c>
      <c r="C164" s="105">
        <f>Dat_02!O164</f>
        <v>-800.91973684209995</v>
      </c>
      <c r="D164" s="105">
        <f>Dat_02!D164</f>
        <v>1852.2916666666999</v>
      </c>
      <c r="E164" s="105">
        <f>Dat_02!G164</f>
        <v>-3960.625</v>
      </c>
    </row>
    <row r="165" spans="1:5">
      <c r="A165" s="79"/>
      <c r="B165" s="104" t="str">
        <f>Dat_02!A165</f>
        <v>08/11/2024</v>
      </c>
      <c r="C165" s="105">
        <f>Dat_02!O165</f>
        <v>-1446.5409090908997</v>
      </c>
      <c r="D165" s="105">
        <f>Dat_02!D165</f>
        <v>2292.6666666667002</v>
      </c>
      <c r="E165" s="105">
        <f>Dat_02!G165</f>
        <v>-4085.625</v>
      </c>
    </row>
    <row r="166" spans="1:5">
      <c r="A166" s="79"/>
      <c r="B166" s="104" t="str">
        <f>Dat_02!A166</f>
        <v>09/11/2024</v>
      </c>
      <c r="C166" s="105">
        <f>Dat_02!O166</f>
        <v>-2018.0228070174999</v>
      </c>
      <c r="D166" s="105">
        <f>Dat_02!D166</f>
        <v>2235.0416666667002</v>
      </c>
      <c r="E166" s="105">
        <f>Dat_02!G166</f>
        <v>-4121.25</v>
      </c>
    </row>
    <row r="167" spans="1:5">
      <c r="A167" s="79"/>
      <c r="B167" s="104" t="str">
        <f>Dat_02!A167</f>
        <v>10/11/2024</v>
      </c>
      <c r="C167" s="105">
        <f>Dat_02!O167</f>
        <v>-1627.3217105263</v>
      </c>
      <c r="D167" s="105">
        <f>Dat_02!D167</f>
        <v>2778.2916666667002</v>
      </c>
      <c r="E167" s="105">
        <f>Dat_02!G167</f>
        <v>-3492.9166666667002</v>
      </c>
    </row>
    <row r="168" spans="1:5">
      <c r="A168" s="79"/>
      <c r="B168" s="104" t="str">
        <f>Dat_02!A168</f>
        <v>11/11/2024</v>
      </c>
      <c r="C168" s="105">
        <f>Dat_02!O168</f>
        <v>-1537.1541666666003</v>
      </c>
      <c r="D168" s="105">
        <f>Dat_02!D168</f>
        <v>2402.9166666667002</v>
      </c>
      <c r="E168" s="105">
        <f>Dat_02!G168</f>
        <v>-2936.4583333332998</v>
      </c>
    </row>
    <row r="169" spans="1:5">
      <c r="A169" s="79"/>
      <c r="B169" s="104" t="str">
        <f>Dat_02!A169</f>
        <v>12/11/2024</v>
      </c>
      <c r="C169" s="105">
        <f>Dat_02!O169</f>
        <v>-1380.6416666666998</v>
      </c>
      <c r="D169" s="105">
        <f>Dat_02!D169</f>
        <v>2475.2083333332998</v>
      </c>
      <c r="E169" s="105">
        <f>Dat_02!G169</f>
        <v>-2623.375</v>
      </c>
    </row>
    <row r="170" spans="1:5">
      <c r="A170" s="79"/>
      <c r="B170" s="104" t="str">
        <f>Dat_02!A170</f>
        <v>13/11/2024</v>
      </c>
      <c r="C170" s="105">
        <f>Dat_02!O170</f>
        <v>545.92010869570004</v>
      </c>
      <c r="D170" s="105">
        <f>Dat_02!D170</f>
        <v>3503.5416666667002</v>
      </c>
      <c r="E170" s="105">
        <f>Dat_02!G170</f>
        <v>-2135</v>
      </c>
    </row>
    <row r="171" spans="1:5">
      <c r="A171" s="79"/>
      <c r="B171" s="104" t="str">
        <f>Dat_02!A171</f>
        <v>14/11/2024</v>
      </c>
      <c r="C171" s="105">
        <f>Dat_02!O171</f>
        <v>758.87575757579998</v>
      </c>
      <c r="D171" s="105">
        <f>Dat_02!D171</f>
        <v>3471.0416666667002</v>
      </c>
      <c r="E171" s="105">
        <f>Dat_02!G171</f>
        <v>-3626.25</v>
      </c>
    </row>
    <row r="172" spans="1:5">
      <c r="A172" s="79"/>
      <c r="B172" s="104" t="str">
        <f>Dat_02!A172</f>
        <v>15/11/2024</v>
      </c>
      <c r="C172" s="105">
        <f>Dat_02!O172</f>
        <v>14.26166666670008</v>
      </c>
      <c r="D172" s="105">
        <f>Dat_02!D172</f>
        <v>2554.7916666667002</v>
      </c>
      <c r="E172" s="105">
        <f>Dat_02!G172</f>
        <v>-4065</v>
      </c>
    </row>
    <row r="173" spans="1:5">
      <c r="A173" s="79"/>
      <c r="B173" s="104" t="str">
        <f>Dat_02!A173</f>
        <v>16/11/2024</v>
      </c>
      <c r="C173" s="105">
        <f>Dat_02!O173</f>
        <v>309.82264492759998</v>
      </c>
      <c r="D173" s="105">
        <f>Dat_02!D173</f>
        <v>2585.625</v>
      </c>
      <c r="E173" s="105">
        <f>Dat_02!G173</f>
        <v>-4051.875</v>
      </c>
    </row>
    <row r="174" spans="1:5">
      <c r="A174" s="79"/>
      <c r="B174" s="104" t="str">
        <f>Dat_02!A174</f>
        <v>17/11/2024</v>
      </c>
      <c r="C174" s="105">
        <f>Dat_02!O174</f>
        <v>-893.0594696968999</v>
      </c>
      <c r="D174" s="105">
        <f>Dat_02!D174</f>
        <v>2295.8333333332998</v>
      </c>
      <c r="E174" s="105">
        <f>Dat_02!G174</f>
        <v>-4128.75</v>
      </c>
    </row>
    <row r="175" spans="1:5">
      <c r="A175" s="79"/>
      <c r="B175" s="104" t="str">
        <f>Dat_02!A175</f>
        <v>18/11/2024</v>
      </c>
      <c r="C175" s="105">
        <f>Dat_02!O175</f>
        <v>-2127.8320512821001</v>
      </c>
      <c r="D175" s="105">
        <f>Dat_02!D175</f>
        <v>1831.875</v>
      </c>
      <c r="E175" s="105">
        <f>Dat_02!G175</f>
        <v>-4323.75</v>
      </c>
    </row>
    <row r="176" spans="1:5">
      <c r="A176" s="79"/>
      <c r="B176" s="104" t="str">
        <f>Dat_02!A176</f>
        <v>19/11/2024</v>
      </c>
      <c r="C176" s="105">
        <f>Dat_02!O176</f>
        <v>-2144.3814393940002</v>
      </c>
      <c r="D176" s="105">
        <f>Dat_02!D176</f>
        <v>3074.7916666667002</v>
      </c>
      <c r="E176" s="105">
        <f>Dat_02!G176</f>
        <v>-3956.25</v>
      </c>
    </row>
    <row r="177" spans="1:5">
      <c r="A177" s="79"/>
      <c r="B177" s="104" t="str">
        <f>Dat_02!A177</f>
        <v>20/11/2024</v>
      </c>
      <c r="C177" s="105">
        <f>Dat_02!O177</f>
        <v>-2037.0315476190003</v>
      </c>
      <c r="D177" s="105">
        <f>Dat_02!D177</f>
        <v>2218.3333333332998</v>
      </c>
      <c r="E177" s="105">
        <f>Dat_02!G177</f>
        <v>-3440.625</v>
      </c>
    </row>
    <row r="178" spans="1:5">
      <c r="A178" s="79"/>
      <c r="B178" s="104" t="str">
        <f>Dat_02!A178</f>
        <v>21/11/2024</v>
      </c>
      <c r="C178" s="105">
        <f>Dat_02!O178</f>
        <v>-1790.2946428570999</v>
      </c>
      <c r="D178" s="105">
        <f>Dat_02!D178</f>
        <v>2848.375</v>
      </c>
      <c r="E178" s="105">
        <f>Dat_02!G178</f>
        <v>-2768.7083333332998</v>
      </c>
    </row>
    <row r="179" spans="1:5">
      <c r="A179" s="79"/>
      <c r="B179" s="104" t="str">
        <f>Dat_02!A179</f>
        <v>22/11/2024</v>
      </c>
      <c r="C179" s="105">
        <f>Dat_02!O179</f>
        <v>-1811.5172619048001</v>
      </c>
      <c r="D179" s="105">
        <f>Dat_02!D179</f>
        <v>1989.375</v>
      </c>
      <c r="E179" s="105">
        <f>Dat_02!G179</f>
        <v>-3571.25</v>
      </c>
    </row>
    <row r="180" spans="1:5">
      <c r="A180" s="79"/>
      <c r="B180" s="104" t="str">
        <f>Dat_02!A180</f>
        <v>23/11/2024</v>
      </c>
      <c r="C180" s="105">
        <f>Dat_02!O180</f>
        <v>-275.86249999999995</v>
      </c>
      <c r="D180" s="105">
        <f>Dat_02!D180</f>
        <v>3483.75</v>
      </c>
      <c r="E180" s="105">
        <f>Dat_02!G180</f>
        <v>-2504.5833333332998</v>
      </c>
    </row>
    <row r="181" spans="1:5">
      <c r="A181" s="79"/>
      <c r="B181" s="104" t="str">
        <f>Dat_02!A181</f>
        <v>24/11/2024</v>
      </c>
      <c r="C181" s="105">
        <f>Dat_02!O181</f>
        <v>-795.07681159420008</v>
      </c>
      <c r="D181" s="105">
        <f>Dat_02!D181</f>
        <v>3495</v>
      </c>
      <c r="E181" s="105">
        <f>Dat_02!G181</f>
        <v>-1529.7083333333001</v>
      </c>
    </row>
    <row r="182" spans="1:5">
      <c r="A182" s="79"/>
      <c r="B182" s="104" t="str">
        <f>Dat_02!A182</f>
        <v>25/11/2024</v>
      </c>
      <c r="C182" s="105">
        <f>Dat_02!O182</f>
        <v>-1650.4871212122002</v>
      </c>
      <c r="D182" s="105">
        <f>Dat_02!D182</f>
        <v>2308.75</v>
      </c>
      <c r="E182" s="105">
        <f>Dat_02!G182</f>
        <v>-2969.1666666667002</v>
      </c>
    </row>
    <row r="183" spans="1:5">
      <c r="A183" s="79"/>
      <c r="B183" s="104" t="str">
        <f>Dat_02!A183</f>
        <v>26/11/2024</v>
      </c>
      <c r="C183" s="105">
        <f>Dat_02!O183</f>
        <v>-2214.5140151515002</v>
      </c>
      <c r="D183" s="105">
        <f>Dat_02!D183</f>
        <v>2428.5416666667002</v>
      </c>
      <c r="E183" s="105">
        <f>Dat_02!G183</f>
        <v>-3570</v>
      </c>
    </row>
    <row r="184" spans="1:5">
      <c r="A184" s="79"/>
      <c r="B184" s="104" t="str">
        <f>Dat_02!A184</f>
        <v>27/11/2024</v>
      </c>
      <c r="C184" s="105">
        <f>Dat_02!O184</f>
        <v>-1915.5360507245998</v>
      </c>
      <c r="D184" s="105">
        <f>Dat_02!D184</f>
        <v>2137.5</v>
      </c>
      <c r="E184" s="105">
        <f>Dat_02!G184</f>
        <v>-3181.5833333332998</v>
      </c>
    </row>
    <row r="185" spans="1:5">
      <c r="A185" s="79"/>
      <c r="B185" s="104" t="str">
        <f>Dat_02!A185</f>
        <v>28/11/2024</v>
      </c>
      <c r="C185" s="105">
        <f>Dat_02!O185</f>
        <v>-372.97196969690003</v>
      </c>
      <c r="D185" s="105">
        <f>Dat_02!D185</f>
        <v>2879.5416666667002</v>
      </c>
      <c r="E185" s="105">
        <f>Dat_02!G185</f>
        <v>-3156.6666666667002</v>
      </c>
    </row>
    <row r="186" spans="1:5">
      <c r="A186" s="79"/>
      <c r="B186" s="104" t="str">
        <f>Dat_02!A186</f>
        <v>29/11/2024</v>
      </c>
      <c r="C186" s="105">
        <f>Dat_02!O186</f>
        <v>-1456.8825000000002</v>
      </c>
      <c r="D186" s="105">
        <f>Dat_02!D186</f>
        <v>2672.5</v>
      </c>
      <c r="E186" s="105">
        <f>Dat_02!G186</f>
        <v>-3404.5833333332998</v>
      </c>
    </row>
    <row r="187" spans="1:5">
      <c r="A187" s="79"/>
      <c r="B187" s="104" t="str">
        <f>Dat_02!A187</f>
        <v>30/11/2024</v>
      </c>
      <c r="C187" s="105">
        <f>Dat_02!O187</f>
        <v>-1296.3077380952</v>
      </c>
      <c r="D187" s="105">
        <f>Dat_02!D187</f>
        <v>3015.2083333332998</v>
      </c>
      <c r="E187" s="105">
        <f>Dat_02!G187</f>
        <v>-3026.25</v>
      </c>
    </row>
    <row r="188" spans="1:5">
      <c r="A188" s="79"/>
      <c r="B188" s="104" t="str">
        <f>Dat_02!A188</f>
        <v>01/12/2024</v>
      </c>
      <c r="C188" s="105">
        <f>Dat_02!O188</f>
        <v>-1096.3992424242001</v>
      </c>
      <c r="D188" s="105">
        <f>Dat_02!D188</f>
        <v>2817.0833333332998</v>
      </c>
      <c r="E188" s="105">
        <f>Dat_02!G188</f>
        <v>-3521.875</v>
      </c>
    </row>
    <row r="189" spans="1:5">
      <c r="A189" s="79" t="s">
        <v>57</v>
      </c>
      <c r="B189" s="104" t="str">
        <f>Dat_02!A189</f>
        <v>02/12/2024</v>
      </c>
      <c r="C189" s="105">
        <f>Dat_02!O189</f>
        <v>-2425.9654761904003</v>
      </c>
      <c r="D189" s="105">
        <f>Dat_02!D189</f>
        <v>2928.75</v>
      </c>
      <c r="E189" s="105">
        <f>Dat_02!G189</f>
        <v>-4177.5</v>
      </c>
    </row>
    <row r="190" spans="1:5">
      <c r="A190" s="79"/>
      <c r="B190" s="104" t="str">
        <f>Dat_02!A190</f>
        <v>03/12/2024</v>
      </c>
      <c r="C190" s="105">
        <f>Dat_02!O190</f>
        <v>-2468.9175724637003</v>
      </c>
      <c r="D190" s="105">
        <f>Dat_02!D190</f>
        <v>2505.625</v>
      </c>
      <c r="E190" s="105">
        <f>Dat_02!G190</f>
        <v>-4153.125</v>
      </c>
    </row>
    <row r="191" spans="1:5">
      <c r="A191" s="79"/>
      <c r="B191" s="104" t="str">
        <f>Dat_02!A191</f>
        <v>04/12/2024</v>
      </c>
      <c r="C191" s="105">
        <f>Dat_02!O191</f>
        <v>-2417.0291666667003</v>
      </c>
      <c r="D191" s="105">
        <f>Dat_02!D191</f>
        <v>1946.875</v>
      </c>
      <c r="E191" s="105">
        <f>Dat_02!G191</f>
        <v>-3757.5</v>
      </c>
    </row>
    <row r="192" spans="1:5">
      <c r="A192" s="79"/>
      <c r="B192" s="104" t="str">
        <f>Dat_02!A192</f>
        <v>05/12/2024</v>
      </c>
      <c r="C192" s="105">
        <f>Dat_02!O192</f>
        <v>-3077.2117424242001</v>
      </c>
      <c r="D192" s="105">
        <f>Dat_02!D192</f>
        <v>3094.5833333332998</v>
      </c>
      <c r="E192" s="105">
        <f>Dat_02!G192</f>
        <v>-3669.375</v>
      </c>
    </row>
    <row r="193" spans="1:5">
      <c r="A193" s="79"/>
      <c r="B193" s="104" t="str">
        <f>Dat_02!A193</f>
        <v>06/12/2024</v>
      </c>
      <c r="C193" s="105">
        <f>Dat_02!O193</f>
        <v>-3323.3354166667</v>
      </c>
      <c r="D193" s="105">
        <f>Dat_02!D193</f>
        <v>2895</v>
      </c>
      <c r="E193" s="105">
        <f>Dat_02!G193</f>
        <v>-3444.375</v>
      </c>
    </row>
    <row r="194" spans="1:5">
      <c r="A194" s="79"/>
      <c r="B194" s="104" t="str">
        <f>Dat_02!A194</f>
        <v>07/12/2024</v>
      </c>
      <c r="C194" s="105">
        <f>Dat_02!O194</f>
        <v>-1323.2625</v>
      </c>
      <c r="D194" s="105">
        <f>Dat_02!D194</f>
        <v>3592.5</v>
      </c>
      <c r="E194" s="105">
        <f>Dat_02!G194</f>
        <v>-2719.5833333332998</v>
      </c>
    </row>
    <row r="195" spans="1:5">
      <c r="A195" s="79"/>
      <c r="B195" s="104" t="str">
        <f>Dat_02!A195</f>
        <v>08/12/2024</v>
      </c>
      <c r="C195" s="105">
        <f>Dat_02!O195</f>
        <v>-801.37500000000011</v>
      </c>
      <c r="D195" s="105">
        <f>Dat_02!D195</f>
        <v>3341.25</v>
      </c>
      <c r="E195" s="105">
        <f>Dat_02!G195</f>
        <v>-2161.4583333332998</v>
      </c>
    </row>
    <row r="196" spans="1:5">
      <c r="A196" s="79"/>
      <c r="B196" s="104" t="str">
        <f>Dat_02!A196</f>
        <v>09/12/2024</v>
      </c>
      <c r="C196" s="105">
        <f>Dat_02!O196</f>
        <v>-1708.2911231884002</v>
      </c>
      <c r="D196" s="105">
        <f>Dat_02!D196</f>
        <v>3517.5</v>
      </c>
      <c r="E196" s="105">
        <f>Dat_02!G196</f>
        <v>-2686.25</v>
      </c>
    </row>
    <row r="197" spans="1:5">
      <c r="A197" s="79"/>
      <c r="B197" s="104" t="str">
        <f>Dat_02!A197</f>
        <v>10/12/2024</v>
      </c>
      <c r="C197" s="105">
        <f>Dat_02!O197</f>
        <v>-2305.8633333333</v>
      </c>
      <c r="D197" s="105">
        <f>Dat_02!D197</f>
        <v>1943.75</v>
      </c>
      <c r="E197" s="105">
        <f>Dat_02!G197</f>
        <v>-3686.6666666667002</v>
      </c>
    </row>
    <row r="198" spans="1:5">
      <c r="A198" s="79"/>
      <c r="B198" s="104" t="str">
        <f>Dat_02!A198</f>
        <v>11/12/2024</v>
      </c>
      <c r="C198" s="105">
        <f>Dat_02!O198</f>
        <v>-1547.6083333334</v>
      </c>
      <c r="D198" s="105">
        <f>Dat_02!D198</f>
        <v>2104.5833333332998</v>
      </c>
      <c r="E198" s="105">
        <f>Dat_02!G198</f>
        <v>-2357.2916666667002</v>
      </c>
    </row>
    <row r="199" spans="1:5">
      <c r="A199" s="79"/>
      <c r="B199" s="104" t="str">
        <f>Dat_02!A199</f>
        <v>12/12/2024</v>
      </c>
      <c r="C199" s="105">
        <f>Dat_02!O199</f>
        <v>-861.23154761900003</v>
      </c>
      <c r="D199" s="105">
        <f>Dat_02!D199</f>
        <v>2531.2916666667002</v>
      </c>
      <c r="E199" s="105">
        <f>Dat_02!G199</f>
        <v>-1892.9166666666999</v>
      </c>
    </row>
    <row r="200" spans="1:5">
      <c r="A200" s="79"/>
      <c r="B200" s="104" t="str">
        <f>Dat_02!A200</f>
        <v>13/12/2024</v>
      </c>
      <c r="C200" s="105">
        <f>Dat_02!O200</f>
        <v>-1171.6931818181999</v>
      </c>
      <c r="D200" s="105">
        <f>Dat_02!D200</f>
        <v>2266.1666666667002</v>
      </c>
      <c r="E200" s="105">
        <f>Dat_02!G200</f>
        <v>-2411.25</v>
      </c>
    </row>
    <row r="201" spans="1:5">
      <c r="A201" s="79"/>
      <c r="B201" s="104" t="str">
        <f>Dat_02!A201</f>
        <v>14/12/2024</v>
      </c>
      <c r="C201" s="105">
        <f>Dat_02!O201</f>
        <v>-3112.7776515150999</v>
      </c>
      <c r="D201" s="105">
        <f>Dat_02!D201</f>
        <v>2638.125</v>
      </c>
      <c r="E201" s="105">
        <f>Dat_02!G201</f>
        <v>-4173.75</v>
      </c>
    </row>
    <row r="202" spans="1:5">
      <c r="A202" s="79"/>
      <c r="B202" s="104" t="str">
        <f>Dat_02!A202</f>
        <v>15/12/2024</v>
      </c>
      <c r="C202" s="105">
        <f>Dat_02!O202</f>
        <v>-2667.7884057971</v>
      </c>
      <c r="D202" s="105">
        <f>Dat_02!D202</f>
        <v>2651.25</v>
      </c>
      <c r="E202" s="105">
        <f>Dat_02!G202</f>
        <v>-4194.375</v>
      </c>
    </row>
    <row r="203" spans="1:5">
      <c r="A203" s="79"/>
      <c r="B203" s="104" t="str">
        <f>Dat_02!A203</f>
        <v>16/12/2024</v>
      </c>
      <c r="C203" s="105">
        <f>Dat_02!O203</f>
        <v>-1091.7853754940002</v>
      </c>
      <c r="D203" s="105">
        <f>Dat_02!D203</f>
        <v>2675.0833333332998</v>
      </c>
      <c r="E203" s="105">
        <f>Dat_02!G203</f>
        <v>-4284.375</v>
      </c>
    </row>
    <row r="204" spans="1:5">
      <c r="A204" s="79"/>
      <c r="B204" s="104" t="str">
        <f>Dat_02!A204</f>
        <v>17/12/2024</v>
      </c>
      <c r="C204" s="105">
        <f>Dat_02!O204</f>
        <v>-1508.6541666666001</v>
      </c>
      <c r="D204" s="105">
        <f>Dat_02!D204</f>
        <v>3616.875</v>
      </c>
      <c r="E204" s="105">
        <f>Dat_02!G204</f>
        <v>-3688.125</v>
      </c>
    </row>
    <row r="205" spans="1:5">
      <c r="A205" s="79"/>
      <c r="B205" s="104" t="str">
        <f>Dat_02!A205</f>
        <v>18/12/2024</v>
      </c>
      <c r="C205" s="105">
        <f>Dat_02!O205</f>
        <v>-1759.0273550724</v>
      </c>
      <c r="D205" s="105">
        <f>Dat_02!D205</f>
        <v>3878</v>
      </c>
      <c r="E205" s="105">
        <f>Dat_02!G205</f>
        <v>-3873.75</v>
      </c>
    </row>
    <row r="206" spans="1:5">
      <c r="A206" s="79"/>
      <c r="B206" s="104" t="str">
        <f>Dat_02!A206</f>
        <v>19/12/2024</v>
      </c>
      <c r="C206" s="105">
        <f>Dat_02!O206</f>
        <v>-2287.2916666667002</v>
      </c>
      <c r="D206" s="105">
        <f>Dat_02!D206</f>
        <v>3451.875</v>
      </c>
      <c r="E206" s="105">
        <f>Dat_02!G206</f>
        <v>-3546.75</v>
      </c>
    </row>
    <row r="207" spans="1:5">
      <c r="A207" s="79"/>
      <c r="B207" s="104" t="str">
        <f>Dat_02!A207</f>
        <v>20/12/2024</v>
      </c>
      <c r="C207" s="105">
        <f>Dat_02!O207</f>
        <v>-2383.7541666666998</v>
      </c>
      <c r="D207" s="105">
        <f>Dat_02!D207</f>
        <v>2658.75</v>
      </c>
      <c r="E207" s="105">
        <f>Dat_02!G207</f>
        <v>-4171.25</v>
      </c>
    </row>
    <row r="208" spans="1:5">
      <c r="A208" s="79"/>
      <c r="B208" s="104" t="str">
        <f>Dat_02!A208</f>
        <v>21/12/2024</v>
      </c>
      <c r="C208" s="105">
        <f>Dat_02!O208</f>
        <v>-1902.7166666665998</v>
      </c>
      <c r="D208" s="105">
        <f>Dat_02!D208</f>
        <v>2678.5416666667002</v>
      </c>
      <c r="E208" s="105">
        <f>Dat_02!G208</f>
        <v>-3928.25</v>
      </c>
    </row>
    <row r="209" spans="1:5">
      <c r="A209" s="79"/>
      <c r="B209" s="104" t="str">
        <f>Dat_02!A209</f>
        <v>22/12/2024</v>
      </c>
      <c r="C209" s="105">
        <f>Dat_02!O209</f>
        <v>-1933.7202380951999</v>
      </c>
      <c r="D209" s="105">
        <f>Dat_02!D209</f>
        <v>3308.4166666667002</v>
      </c>
      <c r="E209" s="105">
        <f>Dat_02!G209</f>
        <v>-3755.1666666667002</v>
      </c>
    </row>
    <row r="210" spans="1:5">
      <c r="A210" s="79"/>
      <c r="B210" s="104" t="str">
        <f>Dat_02!A210</f>
        <v>23/12/2024</v>
      </c>
      <c r="C210" s="105">
        <f>Dat_02!O210</f>
        <v>-1549.8251811593998</v>
      </c>
      <c r="D210" s="105">
        <f>Dat_02!D210</f>
        <v>3548.25</v>
      </c>
      <c r="E210" s="105">
        <f>Dat_02!G210</f>
        <v>-3384.1666666667002</v>
      </c>
    </row>
    <row r="211" spans="1:5">
      <c r="A211" s="79"/>
      <c r="B211" s="104" t="str">
        <f>Dat_02!A211</f>
        <v>24/12/2024</v>
      </c>
      <c r="C211" s="105">
        <f>Dat_02!O211</f>
        <v>-80.25833333340006</v>
      </c>
      <c r="D211" s="105">
        <f>Dat_02!D211</f>
        <v>3219.375</v>
      </c>
      <c r="E211" s="105">
        <f>Dat_02!G211</f>
        <v>-2220.2083333332998</v>
      </c>
    </row>
    <row r="212" spans="1:5">
      <c r="A212" s="79"/>
      <c r="B212" s="104" t="str">
        <f>Dat_02!A212</f>
        <v>25/12/2024</v>
      </c>
      <c r="C212" s="105">
        <f>Dat_02!O212</f>
        <v>-1198.6458333333001</v>
      </c>
      <c r="D212" s="105">
        <f>Dat_02!D212</f>
        <v>2748.75</v>
      </c>
      <c r="E212" s="105">
        <f>Dat_02!G212</f>
        <v>-2500.4166666667002</v>
      </c>
    </row>
    <row r="213" spans="1:5">
      <c r="A213" s="79"/>
      <c r="B213" s="104" t="str">
        <f>Dat_02!A213</f>
        <v>26/12/2024</v>
      </c>
      <c r="C213" s="105">
        <f>Dat_02!O213</f>
        <v>-2179.4481060606004</v>
      </c>
      <c r="D213" s="105">
        <f>Dat_02!D213</f>
        <v>2171.4583333332998</v>
      </c>
      <c r="E213" s="105">
        <f>Dat_02!G213</f>
        <v>-4411.875</v>
      </c>
    </row>
    <row r="214" spans="1:5">
      <c r="A214" s="79"/>
      <c r="B214" s="104" t="str">
        <f>Dat_02!A214</f>
        <v>27/12/2024</v>
      </c>
      <c r="C214" s="105">
        <f>Dat_02!O214</f>
        <v>-2822.9563405796998</v>
      </c>
      <c r="D214" s="105">
        <f>Dat_02!D214</f>
        <v>2372.5</v>
      </c>
      <c r="E214" s="105">
        <f>Dat_02!G214</f>
        <v>-4142.6666666666997</v>
      </c>
    </row>
    <row r="215" spans="1:5">
      <c r="A215" s="79"/>
      <c r="B215" s="104" t="str">
        <f>Dat_02!A215</f>
        <v>28/12/2024</v>
      </c>
      <c r="C215" s="105">
        <f>Dat_02!O215</f>
        <v>-2683.8458333333001</v>
      </c>
      <c r="D215" s="105">
        <f>Dat_02!D215</f>
        <v>2889.5</v>
      </c>
      <c r="E215" s="105">
        <f>Dat_02!G215</f>
        <v>-4046.6666666667002</v>
      </c>
    </row>
    <row r="216" spans="1:5">
      <c r="A216" s="79"/>
      <c r="B216" s="104" t="str">
        <f>Dat_02!A216</f>
        <v>29/12/2024</v>
      </c>
      <c r="C216" s="105">
        <f>Dat_02!O216</f>
        <v>-2745.3258333333001</v>
      </c>
      <c r="D216" s="105">
        <f>Dat_02!D216</f>
        <v>2829.1666666667002</v>
      </c>
      <c r="E216" s="105">
        <f>Dat_02!G216</f>
        <v>-3856.875</v>
      </c>
    </row>
    <row r="217" spans="1:5">
      <c r="A217" s="79"/>
      <c r="B217" s="104" t="str">
        <f>Dat_02!A217</f>
        <v>30/12/2024</v>
      </c>
      <c r="C217" s="105">
        <f>Dat_02!O217</f>
        <v>-2784.1291666666002</v>
      </c>
      <c r="D217" s="105">
        <f>Dat_02!D217</f>
        <v>2148.75</v>
      </c>
      <c r="E217" s="105">
        <f>Dat_02!G217</f>
        <v>-4411.875</v>
      </c>
    </row>
    <row r="218" spans="1:5">
      <c r="A218" s="79"/>
      <c r="B218" s="104" t="str">
        <f>Dat_02!A218</f>
        <v>31/12/2024</v>
      </c>
      <c r="C218" s="105">
        <f>Dat_02!O218</f>
        <v>-2329.2291666666997</v>
      </c>
      <c r="D218" s="105">
        <f>Dat_02!D218</f>
        <v>1916.875</v>
      </c>
      <c r="E218" s="105">
        <f>Dat_02!G218</f>
        <v>-4323.75</v>
      </c>
    </row>
    <row r="219" spans="1:5">
      <c r="A219" s="79"/>
      <c r="B219" s="104" t="str">
        <f>Dat_02!A219</f>
        <v>01/01/2025</v>
      </c>
      <c r="C219" s="105">
        <f>Dat_02!O219</f>
        <v>-2416.6259057970997</v>
      </c>
      <c r="D219" s="105">
        <f>Dat_02!D219</f>
        <v>3060</v>
      </c>
      <c r="E219" s="105">
        <f>Dat_02!G219</f>
        <v>-3361.7083333332998</v>
      </c>
    </row>
    <row r="220" spans="1:5">
      <c r="A220" s="79" t="s">
        <v>58</v>
      </c>
      <c r="B220" s="104" t="str">
        <f>Dat_02!A220</f>
        <v>02/01/2025</v>
      </c>
      <c r="C220" s="105">
        <f>Dat_02!O220</f>
        <v>-2524.7249999999999</v>
      </c>
      <c r="D220" s="105">
        <f>Dat_02!D220</f>
        <v>3056.25</v>
      </c>
      <c r="E220" s="105">
        <f>Dat_02!G220</f>
        <v>-3630.75</v>
      </c>
    </row>
    <row r="221" spans="1:5">
      <c r="A221" s="79"/>
      <c r="B221" s="104" t="str">
        <f>Dat_02!A221</f>
        <v>03/01/2025</v>
      </c>
      <c r="C221" s="105">
        <f>Dat_02!O221</f>
        <v>-3004.5291666666999</v>
      </c>
      <c r="D221" s="105">
        <f>Dat_02!D221</f>
        <v>3046.875</v>
      </c>
      <c r="E221" s="105">
        <f>Dat_02!G221</f>
        <v>-3726.75</v>
      </c>
    </row>
    <row r="222" spans="1:5">
      <c r="A222" s="79"/>
      <c r="B222" s="104" t="str">
        <f>Dat_02!A222</f>
        <v>04/01/2025</v>
      </c>
      <c r="C222" s="105">
        <f>Dat_02!O222</f>
        <v>-955.23749999999995</v>
      </c>
      <c r="D222" s="105">
        <f>Dat_02!D222</f>
        <v>3319.7916666667002</v>
      </c>
      <c r="E222" s="105">
        <f>Dat_02!G222</f>
        <v>-2807.5416666667002</v>
      </c>
    </row>
    <row r="223" spans="1:5">
      <c r="A223" s="79"/>
      <c r="B223" s="104" t="str">
        <f>Dat_02!A223</f>
        <v>05/01/2025</v>
      </c>
      <c r="C223" s="105">
        <f>Dat_02!O223</f>
        <v>-975.37083333329997</v>
      </c>
      <c r="D223" s="105">
        <f>Dat_02!D223</f>
        <v>3463.4166666667002</v>
      </c>
      <c r="E223" s="105">
        <f>Dat_02!G223</f>
        <v>-1693.75</v>
      </c>
    </row>
    <row r="224" spans="1:5">
      <c r="A224" s="79"/>
      <c r="B224" s="104" t="str">
        <f>Dat_02!A224</f>
        <v>06/01/2025</v>
      </c>
      <c r="C224" s="105">
        <f>Dat_02!O224</f>
        <v>-2547.8083333334002</v>
      </c>
      <c r="D224" s="105">
        <f>Dat_02!D224</f>
        <v>3316.875</v>
      </c>
      <c r="E224" s="105">
        <f>Dat_02!G224</f>
        <v>-3085.7083333332998</v>
      </c>
    </row>
    <row r="225" spans="1:5">
      <c r="A225" s="79"/>
      <c r="B225" s="104" t="str">
        <f>Dat_02!A225</f>
        <v>07/01/2025</v>
      </c>
      <c r="C225" s="105">
        <f>Dat_02!O225</f>
        <v>-1560.7775362319003</v>
      </c>
      <c r="D225" s="105">
        <f>Dat_02!D225</f>
        <v>2887.5</v>
      </c>
      <c r="E225" s="105">
        <f>Dat_02!G225</f>
        <v>-2910.625</v>
      </c>
    </row>
    <row r="226" spans="1:5">
      <c r="A226" s="79"/>
      <c r="B226" s="104" t="str">
        <f>Dat_02!A226</f>
        <v>08/01/2025</v>
      </c>
      <c r="C226" s="105">
        <f>Dat_02!O226</f>
        <v>-251.16250000000002</v>
      </c>
      <c r="D226" s="105">
        <f>Dat_02!D226</f>
        <v>3434.7916666667002</v>
      </c>
      <c r="E226" s="105">
        <f>Dat_02!G226</f>
        <v>-2531.0416666667002</v>
      </c>
    </row>
    <row r="227" spans="1:5">
      <c r="A227" s="79"/>
      <c r="B227" s="104" t="str">
        <f>Dat_02!A227</f>
        <v>09/01/2025</v>
      </c>
      <c r="C227" s="105">
        <f>Dat_02!O227</f>
        <v>-1798.0981884058001</v>
      </c>
      <c r="D227" s="105">
        <f>Dat_02!D227</f>
        <v>2356.875</v>
      </c>
      <c r="E227" s="105">
        <f>Dat_02!G227</f>
        <v>-3401.6666666667002</v>
      </c>
    </row>
    <row r="228" spans="1:5">
      <c r="A228" s="79"/>
      <c r="B228" s="104" t="str">
        <f>Dat_02!A228</f>
        <v>10/01/2025</v>
      </c>
      <c r="C228" s="105">
        <f>Dat_02!O228</f>
        <v>-1863.9083333334002</v>
      </c>
      <c r="D228" s="105">
        <f>Dat_02!D228</f>
        <v>2434.7916666667002</v>
      </c>
      <c r="E228" s="105">
        <f>Dat_02!G228</f>
        <v>-3590.625</v>
      </c>
    </row>
    <row r="229" spans="1:5">
      <c r="A229" s="79"/>
      <c r="B229" s="104" t="str">
        <f>Dat_02!A229</f>
        <v>11/01/2025</v>
      </c>
      <c r="C229" s="105">
        <f>Dat_02!O229</f>
        <v>-2027.2333333333002</v>
      </c>
      <c r="D229" s="105">
        <f>Dat_02!D229</f>
        <v>2170.4583333332998</v>
      </c>
      <c r="E229" s="105">
        <f>Dat_02!G229</f>
        <v>-3907.5</v>
      </c>
    </row>
    <row r="230" spans="1:5">
      <c r="A230" s="79"/>
      <c r="B230" s="104" t="str">
        <f>Dat_02!A230</f>
        <v>12/01/2025</v>
      </c>
      <c r="C230" s="105">
        <f>Dat_02!O230</f>
        <v>-1828.7624999999998</v>
      </c>
      <c r="D230" s="105">
        <f>Dat_02!D230</f>
        <v>3249.375</v>
      </c>
      <c r="E230" s="105">
        <f>Dat_02!G230</f>
        <v>-3944.375</v>
      </c>
    </row>
    <row r="231" spans="1:5">
      <c r="A231" s="79"/>
      <c r="B231" s="104" t="str">
        <f>Dat_02!A231</f>
        <v>13/01/2025</v>
      </c>
      <c r="C231" s="105">
        <f>Dat_02!O231</f>
        <v>-896.88749999999993</v>
      </c>
      <c r="D231" s="105">
        <f>Dat_02!D231</f>
        <v>2561.875</v>
      </c>
      <c r="E231" s="105">
        <f>Dat_02!G231</f>
        <v>-3840</v>
      </c>
    </row>
    <row r="232" spans="1:5">
      <c r="A232" s="79"/>
      <c r="B232" s="104" t="str">
        <f>Dat_02!A232</f>
        <v>14/01/2025</v>
      </c>
      <c r="C232" s="105">
        <f>Dat_02!O232</f>
        <v>-376.11159420289994</v>
      </c>
      <c r="D232" s="105">
        <f>Dat_02!D232</f>
        <v>2455.625</v>
      </c>
      <c r="E232" s="105">
        <f>Dat_02!G232</f>
        <v>-3238.0416666667002</v>
      </c>
    </row>
    <row r="233" spans="1:5">
      <c r="A233" s="79"/>
      <c r="B233" s="104" t="str">
        <f>Dat_02!A233</f>
        <v>15/01/2025</v>
      </c>
      <c r="C233" s="105">
        <f>Dat_02!O233</f>
        <v>-1536.2901515151002</v>
      </c>
      <c r="D233" s="105">
        <f>Dat_02!D233</f>
        <v>1877</v>
      </c>
      <c r="E233" s="105">
        <f>Dat_02!G233</f>
        <v>-4425</v>
      </c>
    </row>
    <row r="234" spans="1:5">
      <c r="A234" s="79"/>
      <c r="B234" s="104" t="str">
        <f>Dat_02!A234</f>
        <v>16/01/2025</v>
      </c>
      <c r="C234" s="105">
        <f>Dat_02!O234</f>
        <v>-1163.6416666666998</v>
      </c>
      <c r="D234" s="105">
        <f>Dat_02!D234</f>
        <v>2852.5</v>
      </c>
      <c r="E234" s="105">
        <f>Dat_02!G234</f>
        <v>-3585</v>
      </c>
    </row>
    <row r="235" spans="1:5">
      <c r="A235" s="79"/>
      <c r="B235" s="104" t="str">
        <f>Dat_02!A235</f>
        <v>17/01/2025</v>
      </c>
      <c r="C235" s="105">
        <f>Dat_02!O235</f>
        <v>86.243181818199901</v>
      </c>
      <c r="D235" s="105">
        <f>Dat_02!D235</f>
        <v>2847.0833333332998</v>
      </c>
      <c r="E235" s="105">
        <f>Dat_02!G235</f>
        <v>-2620.8333333332998</v>
      </c>
    </row>
    <row r="236" spans="1:5">
      <c r="A236" s="79"/>
      <c r="B236" s="104" t="str">
        <f>Dat_02!A236</f>
        <v>18/01/2025</v>
      </c>
      <c r="C236" s="105">
        <f>Dat_02!O236</f>
        <v>-709.72916666670005</v>
      </c>
      <c r="D236" s="105">
        <f>Dat_02!D236</f>
        <v>2811.4166666667002</v>
      </c>
      <c r="E236" s="105">
        <f>Dat_02!G236</f>
        <v>-3193.75</v>
      </c>
    </row>
    <row r="237" spans="1:5">
      <c r="A237" s="79"/>
      <c r="B237" s="104" t="str">
        <f>Dat_02!A237</f>
        <v>19/01/2025</v>
      </c>
      <c r="C237" s="105">
        <f>Dat_02!O237</f>
        <v>-372.33894927539995</v>
      </c>
      <c r="D237" s="105">
        <f>Dat_02!D237</f>
        <v>3178.125</v>
      </c>
      <c r="E237" s="105">
        <f>Dat_02!G237</f>
        <v>-2536.4583333332998</v>
      </c>
    </row>
    <row r="238" spans="1:5">
      <c r="A238" s="79"/>
      <c r="B238" s="104" t="str">
        <f>Dat_02!A238</f>
        <v>20/01/2025</v>
      </c>
      <c r="C238" s="105">
        <f>Dat_02!O238</f>
        <v>100.92916666669998</v>
      </c>
      <c r="D238" s="105">
        <f>Dat_02!D238</f>
        <v>2856.5</v>
      </c>
      <c r="E238" s="105">
        <f>Dat_02!G238</f>
        <v>-3332</v>
      </c>
    </row>
    <row r="239" spans="1:5">
      <c r="A239" s="79"/>
      <c r="B239" s="104" t="str">
        <f>Dat_02!A239</f>
        <v>21/01/2025</v>
      </c>
      <c r="C239" s="105">
        <f>Dat_02!O239</f>
        <v>-58.979166666699939</v>
      </c>
      <c r="D239" s="105">
        <f>Dat_02!D239</f>
        <v>2233.3333333332998</v>
      </c>
      <c r="E239" s="105">
        <f>Dat_02!G239</f>
        <v>-4225</v>
      </c>
    </row>
    <row r="240" spans="1:5">
      <c r="A240" s="79"/>
      <c r="B240" s="104" t="str">
        <f>Dat_02!A240</f>
        <v>22/01/2025</v>
      </c>
      <c r="C240" s="105">
        <f>Dat_02!O240</f>
        <v>-776.72499999999991</v>
      </c>
      <c r="D240" s="105">
        <f>Dat_02!D240</f>
        <v>2928.75</v>
      </c>
      <c r="E240" s="105">
        <f>Dat_02!G240</f>
        <v>-3714.375</v>
      </c>
    </row>
    <row r="241" spans="1:5">
      <c r="A241" s="79"/>
      <c r="B241" s="104" t="str">
        <f>Dat_02!A241</f>
        <v>23/01/2025</v>
      </c>
      <c r="C241" s="105">
        <f>Dat_02!O241</f>
        <v>-1979.6583333333001</v>
      </c>
      <c r="D241" s="105">
        <f>Dat_02!D241</f>
        <v>2372.5</v>
      </c>
      <c r="E241" s="105">
        <f>Dat_02!G241</f>
        <v>-3843.75</v>
      </c>
    </row>
    <row r="242" spans="1:5">
      <c r="A242" s="79"/>
      <c r="B242" s="104" t="str">
        <f>Dat_02!A242</f>
        <v>24/01/2025</v>
      </c>
      <c r="C242" s="105">
        <f>Dat_02!O242</f>
        <v>-373.39184782610005</v>
      </c>
      <c r="D242" s="105">
        <f>Dat_02!D242</f>
        <v>3298.125</v>
      </c>
      <c r="E242" s="105">
        <f>Dat_02!G242</f>
        <v>-2883.75</v>
      </c>
    </row>
    <row r="243" spans="1:5">
      <c r="A243" s="79"/>
      <c r="B243" s="104" t="str">
        <f>Dat_02!A243</f>
        <v>25/01/2025</v>
      </c>
      <c r="C243" s="105">
        <f>Dat_02!O243</f>
        <v>270.97753623189988</v>
      </c>
      <c r="D243" s="105">
        <f>Dat_02!D243</f>
        <v>3625.2083333332998</v>
      </c>
      <c r="E243" s="105">
        <f>Dat_02!G243</f>
        <v>-2761.875</v>
      </c>
    </row>
    <row r="244" spans="1:5">
      <c r="A244" s="79"/>
      <c r="B244" s="104" t="str">
        <f>Dat_02!A244</f>
        <v>26/01/2025</v>
      </c>
      <c r="C244" s="105">
        <f>Dat_02!O244</f>
        <v>1561.4083333333001</v>
      </c>
      <c r="D244" s="105">
        <f>Dat_02!D244</f>
        <v>3635.625</v>
      </c>
      <c r="E244" s="105">
        <f>Dat_02!G244</f>
        <v>-2840.625</v>
      </c>
    </row>
    <row r="245" spans="1:5">
      <c r="A245" s="79"/>
      <c r="B245" s="104" t="str">
        <f>Dat_02!A245</f>
        <v>27/01/2025</v>
      </c>
      <c r="C245" s="105">
        <f>Dat_02!O245</f>
        <v>2031.3366666667</v>
      </c>
      <c r="D245" s="105">
        <f>Dat_02!D245</f>
        <v>3491.25</v>
      </c>
      <c r="E245" s="105">
        <f>Dat_02!G245</f>
        <v>-2829.375</v>
      </c>
    </row>
    <row r="246" spans="1:5">
      <c r="A246" s="79"/>
      <c r="B246" s="104" t="str">
        <f>Dat_02!A246</f>
        <v>28/01/2025</v>
      </c>
      <c r="C246" s="105">
        <f>Dat_02!O246</f>
        <v>1676.9291666667</v>
      </c>
      <c r="D246" s="105">
        <f>Dat_02!D246</f>
        <v>3220.4166666667002</v>
      </c>
      <c r="E246" s="105">
        <f>Dat_02!G246</f>
        <v>-2865</v>
      </c>
    </row>
    <row r="247" spans="1:5">
      <c r="A247" s="79"/>
      <c r="B247" s="104" t="str">
        <f>Dat_02!A247</f>
        <v>29/01/2025</v>
      </c>
      <c r="C247" s="105">
        <f>Dat_02!O247</f>
        <v>1679.9583333332998</v>
      </c>
      <c r="D247" s="105">
        <f>Dat_02!D247</f>
        <v>3605</v>
      </c>
      <c r="E247" s="105">
        <f>Dat_02!G247</f>
        <v>-3030</v>
      </c>
    </row>
    <row r="248" spans="1:5">
      <c r="A248" s="79" t="s">
        <v>59</v>
      </c>
      <c r="B248" s="104" t="str">
        <f>Dat_02!A248</f>
        <v>30/01/2025</v>
      </c>
      <c r="C248" s="105">
        <f>Dat_02!O248</f>
        <v>1366.0791666666</v>
      </c>
      <c r="D248" s="105">
        <f>Dat_02!D248</f>
        <v>3110.8333333332998</v>
      </c>
      <c r="E248" s="105">
        <f>Dat_02!G248</f>
        <v>-2908.75</v>
      </c>
    </row>
    <row r="249" spans="1:5">
      <c r="A249" s="79"/>
      <c r="B249" s="104" t="str">
        <f>Dat_02!A249</f>
        <v>31/01/2025</v>
      </c>
      <c r="C249" s="105">
        <f>Dat_02!O249</f>
        <v>-607.47916666660012</v>
      </c>
      <c r="D249" s="105">
        <f>Dat_02!D249</f>
        <v>2286.6666666667002</v>
      </c>
      <c r="E249" s="105">
        <f>Dat_02!G249</f>
        <v>-4831.875</v>
      </c>
    </row>
    <row r="250" spans="1:5">
      <c r="A250" s="79"/>
      <c r="B250" s="104" t="str">
        <f>Dat_02!A250</f>
        <v>01/02/2025</v>
      </c>
      <c r="C250" s="105">
        <f>Dat_02!O250</f>
        <v>-31.454166666700075</v>
      </c>
      <c r="D250" s="105">
        <f>Dat_02!D250</f>
        <v>2719.5833333332998</v>
      </c>
      <c r="E250" s="105">
        <f>Dat_02!G250</f>
        <v>-4335</v>
      </c>
    </row>
    <row r="251" spans="1:5">
      <c r="A251" s="79"/>
      <c r="B251" s="104" t="str">
        <f>Dat_02!A251</f>
        <v>02/02/2025</v>
      </c>
      <c r="C251" s="105">
        <f>Dat_02!O251</f>
        <v>1137.1125000000002</v>
      </c>
      <c r="D251" s="105">
        <f>Dat_02!D251</f>
        <v>3714.7916666667002</v>
      </c>
      <c r="E251" s="105">
        <f>Dat_02!G251</f>
        <v>-3896.25</v>
      </c>
    </row>
    <row r="252" spans="1:5">
      <c r="A252" s="79"/>
      <c r="B252" s="104" t="str">
        <f>Dat_02!A252</f>
        <v>03/02/2025</v>
      </c>
      <c r="C252" s="105">
        <f>Dat_02!O252</f>
        <v>176.44166666670003</v>
      </c>
      <c r="D252" s="105">
        <f>Dat_02!D252</f>
        <v>3007.9166666667002</v>
      </c>
      <c r="E252" s="105">
        <f>Dat_02!G252</f>
        <v>-3640.7083333332998</v>
      </c>
    </row>
    <row r="253" spans="1:5">
      <c r="A253" s="79"/>
      <c r="B253" s="104" t="str">
        <f>Dat_02!A253</f>
        <v>04/02/2025</v>
      </c>
      <c r="C253" s="105">
        <f>Dat_02!O253</f>
        <v>-699.45670289850011</v>
      </c>
      <c r="D253" s="105">
        <f>Dat_02!D253</f>
        <v>2310.4166666667002</v>
      </c>
      <c r="E253" s="105">
        <f>Dat_02!G253</f>
        <v>-3846.125</v>
      </c>
    </row>
    <row r="254" spans="1:5">
      <c r="A254" s="79"/>
      <c r="B254" s="104" t="str">
        <f>Dat_02!A254</f>
        <v>05/02/2025</v>
      </c>
      <c r="C254" s="105">
        <f>Dat_02!O254</f>
        <v>-865.84166666660008</v>
      </c>
      <c r="D254" s="105">
        <f>Dat_02!D254</f>
        <v>2081.6666666667002</v>
      </c>
      <c r="E254" s="105">
        <f>Dat_02!G254</f>
        <v>-3853.125</v>
      </c>
    </row>
    <row r="255" spans="1:5">
      <c r="A255" s="79"/>
      <c r="B255" s="104" t="str">
        <f>Dat_02!A255</f>
        <v>06/02/2025</v>
      </c>
      <c r="C255" s="105">
        <f>Dat_02!O255</f>
        <v>-844.70416666660003</v>
      </c>
      <c r="D255" s="105">
        <f>Dat_02!D255</f>
        <v>1773.5416666666999</v>
      </c>
      <c r="E255" s="105">
        <f>Dat_02!G255</f>
        <v>-3802.4166666667002</v>
      </c>
    </row>
    <row r="256" spans="1:5">
      <c r="A256" s="79"/>
      <c r="B256" s="104" t="str">
        <f>Dat_02!A256</f>
        <v>07/02/2025</v>
      </c>
      <c r="C256" s="105">
        <f>Dat_02!O256</f>
        <v>188.11666666659994</v>
      </c>
      <c r="D256" s="105">
        <f>Dat_02!D256</f>
        <v>2627.2916666667002</v>
      </c>
      <c r="E256" s="105">
        <f>Dat_02!G256</f>
        <v>-4027.5</v>
      </c>
    </row>
    <row r="257" spans="1:5">
      <c r="A257" s="79"/>
      <c r="B257" s="104" t="str">
        <f>Dat_02!A257</f>
        <v>08/02/2025</v>
      </c>
      <c r="C257" s="105">
        <f>Dat_02!O257</f>
        <v>-765.11249999999995</v>
      </c>
      <c r="D257" s="105">
        <f>Dat_02!D257</f>
        <v>2275.2083333332998</v>
      </c>
      <c r="E257" s="105">
        <f>Dat_02!G257</f>
        <v>-4187.7083333333003</v>
      </c>
    </row>
    <row r="258" spans="1:5">
      <c r="A258" s="79"/>
      <c r="B258" s="104" t="str">
        <f>Dat_02!A258</f>
        <v>09/02/2025</v>
      </c>
      <c r="C258" s="105">
        <f>Dat_02!O258</f>
        <v>-1096.1657608696</v>
      </c>
      <c r="D258" s="105">
        <f>Dat_02!D258</f>
        <v>1967.5</v>
      </c>
      <c r="E258" s="105">
        <f>Dat_02!G258</f>
        <v>-4218.75</v>
      </c>
    </row>
    <row r="259" spans="1:5">
      <c r="A259" s="79"/>
      <c r="B259" s="104" t="str">
        <f>Dat_02!A259</f>
        <v>10/02/2025</v>
      </c>
      <c r="C259" s="105">
        <f>Dat_02!O259</f>
        <v>133.42500000000007</v>
      </c>
      <c r="D259" s="105">
        <f>Dat_02!D259</f>
        <v>2271.25</v>
      </c>
      <c r="E259" s="105">
        <f>Dat_02!G259</f>
        <v>-4382.5</v>
      </c>
    </row>
    <row r="260" spans="1:5">
      <c r="A260" s="79"/>
      <c r="B260" s="104" t="str">
        <f>Dat_02!A260</f>
        <v>11/02/2025</v>
      </c>
      <c r="C260" s="105">
        <f>Dat_02!O260</f>
        <v>674.47272727270013</v>
      </c>
      <c r="D260" s="105">
        <f>Dat_02!D260</f>
        <v>2670</v>
      </c>
      <c r="E260" s="105">
        <f>Dat_02!G260</f>
        <v>-4635</v>
      </c>
    </row>
    <row r="261" spans="1:5">
      <c r="A261" s="79"/>
      <c r="B261" s="104" t="str">
        <f>Dat_02!A261</f>
        <v>12/02/2025</v>
      </c>
      <c r="C261" s="105">
        <f>Dat_02!O261</f>
        <v>-264.875</v>
      </c>
      <c r="D261" s="105">
        <f>Dat_02!D261</f>
        <v>2415.2083333332998</v>
      </c>
      <c r="E261" s="105">
        <f>Dat_02!G261</f>
        <v>-4695</v>
      </c>
    </row>
    <row r="262" spans="1:5">
      <c r="A262" s="79"/>
      <c r="B262" s="104" t="str">
        <f>Dat_02!A262</f>
        <v>13/02/2025</v>
      </c>
      <c r="C262" s="105">
        <f>Dat_02!O262</f>
        <v>-894.71249999999986</v>
      </c>
      <c r="D262" s="105">
        <f>Dat_02!D262</f>
        <v>2267.2916666667002</v>
      </c>
      <c r="E262" s="105">
        <f>Dat_02!G262</f>
        <v>-4526.25</v>
      </c>
    </row>
    <row r="263" spans="1:5">
      <c r="A263" s="79"/>
      <c r="B263" s="104" t="str">
        <f>Dat_02!A263</f>
        <v>14/02/2025</v>
      </c>
      <c r="C263" s="105">
        <f>Dat_02!O263</f>
        <v>-509.41249999999991</v>
      </c>
      <c r="D263" s="105">
        <f>Dat_02!D263</f>
        <v>2298.75</v>
      </c>
      <c r="E263" s="105">
        <f>Dat_02!G263</f>
        <v>-4376.25</v>
      </c>
    </row>
    <row r="264" spans="1:5">
      <c r="A264" s="79"/>
      <c r="B264" s="104" t="str">
        <f>Dat_02!A264</f>
        <v>15/02/2025</v>
      </c>
      <c r="C264" s="105">
        <f>Dat_02!O264</f>
        <v>754.36547619049986</v>
      </c>
      <c r="D264" s="105">
        <f>Dat_02!D264</f>
        <v>2820.8333333332998</v>
      </c>
      <c r="E264" s="105">
        <f>Dat_02!G264</f>
        <v>-4402.5</v>
      </c>
    </row>
    <row r="265" spans="1:5">
      <c r="A265" s="79"/>
      <c r="B265" s="104" t="str">
        <f>Dat_02!A265</f>
        <v>16/02/2025</v>
      </c>
      <c r="C265" s="105">
        <f>Dat_02!O265</f>
        <v>-474.78750000000002</v>
      </c>
      <c r="D265" s="105">
        <f>Dat_02!D265</f>
        <v>1977.9166666666999</v>
      </c>
      <c r="E265" s="105">
        <f>Dat_02!G265</f>
        <v>-4582.5</v>
      </c>
    </row>
    <row r="266" spans="1:5">
      <c r="A266" s="79"/>
      <c r="B266" s="104" t="str">
        <f>Dat_02!A266</f>
        <v>17/02/2025</v>
      </c>
      <c r="C266" s="105">
        <f>Dat_02!O266</f>
        <v>-798.04545454549998</v>
      </c>
      <c r="D266" s="105">
        <f>Dat_02!D266</f>
        <v>2357.0833333332998</v>
      </c>
      <c r="E266" s="105">
        <f>Dat_02!G266</f>
        <v>-4323.75</v>
      </c>
    </row>
    <row r="267" spans="1:5">
      <c r="A267" s="79"/>
      <c r="B267" s="104" t="str">
        <f>Dat_02!A267</f>
        <v>18/02/2025</v>
      </c>
      <c r="C267" s="105">
        <f>Dat_02!O267</f>
        <v>-300.35681818180001</v>
      </c>
      <c r="D267" s="105">
        <f>Dat_02!D267</f>
        <v>2949.7916666667002</v>
      </c>
      <c r="E267" s="105">
        <f>Dat_02!G267</f>
        <v>-4340.625</v>
      </c>
    </row>
    <row r="268" spans="1:5">
      <c r="A268" s="79"/>
      <c r="B268" s="104" t="str">
        <f>Dat_02!A268</f>
        <v>19/02/2025</v>
      </c>
      <c r="C268" s="105">
        <f>Dat_02!O268</f>
        <v>-1707.3136904762</v>
      </c>
      <c r="D268" s="105">
        <f>Dat_02!D268</f>
        <v>2109.7916666667002</v>
      </c>
      <c r="E268" s="105">
        <f>Dat_02!G268</f>
        <v>-4243.125</v>
      </c>
    </row>
    <row r="269" spans="1:5">
      <c r="A269" s="79"/>
      <c r="B269" s="104" t="str">
        <f>Dat_02!A269</f>
        <v>20/02/2025</v>
      </c>
      <c r="C269" s="105">
        <f>Dat_02!O269</f>
        <v>-1519.0096014492999</v>
      </c>
      <c r="D269" s="105">
        <f>Dat_02!D269</f>
        <v>2594.9583333332998</v>
      </c>
      <c r="E269" s="105">
        <f>Dat_02!G269</f>
        <v>-3584.7916666667002</v>
      </c>
    </row>
    <row r="270" spans="1:5">
      <c r="A270" s="79"/>
      <c r="B270" s="104" t="str">
        <f>Dat_02!A270</f>
        <v>21/02/2025</v>
      </c>
      <c r="C270" s="105">
        <f>Dat_02!O270</f>
        <v>-473.00163043479995</v>
      </c>
      <c r="D270" s="105">
        <f>Dat_02!D270</f>
        <v>2546.6666666667002</v>
      </c>
      <c r="E270" s="105">
        <f>Dat_02!G270</f>
        <v>-2936.25</v>
      </c>
    </row>
    <row r="271" spans="1:5">
      <c r="A271" s="79"/>
      <c r="B271" s="104" t="str">
        <f>Dat_02!A271</f>
        <v>22/02/2025</v>
      </c>
      <c r="C271" s="105">
        <f>Dat_02!O271</f>
        <v>-848.15416666670001</v>
      </c>
      <c r="D271" s="105">
        <f>Dat_02!D271</f>
        <v>2587.2916666667002</v>
      </c>
      <c r="E271" s="105">
        <f>Dat_02!G271</f>
        <v>-4156.875</v>
      </c>
    </row>
    <row r="272" spans="1:5">
      <c r="A272" s="79"/>
      <c r="B272" s="104" t="str">
        <f>Dat_02!A272</f>
        <v>23/02/2025</v>
      </c>
      <c r="C272" s="105">
        <f>Dat_02!O272</f>
        <v>-1503.6208333333002</v>
      </c>
      <c r="D272" s="105">
        <f>Dat_02!D272</f>
        <v>2105.8333333332998</v>
      </c>
      <c r="E272" s="105">
        <f>Dat_02!G272</f>
        <v>-3486.6666666667002</v>
      </c>
    </row>
    <row r="273" spans="1:5">
      <c r="A273" s="79"/>
      <c r="B273" s="104" t="str">
        <f>Dat_02!A273</f>
        <v>24/02/2025</v>
      </c>
      <c r="C273" s="105">
        <f>Dat_02!O273</f>
        <v>-799.26780303029989</v>
      </c>
      <c r="D273" s="105">
        <f>Dat_02!D273</f>
        <v>3117.0833333332998</v>
      </c>
      <c r="E273" s="105">
        <f>Dat_02!G273</f>
        <v>-3706.875</v>
      </c>
    </row>
    <row r="274" spans="1:5">
      <c r="A274" s="79"/>
      <c r="B274" s="104" t="str">
        <f>Dat_02!A274</f>
        <v>25/02/2025</v>
      </c>
      <c r="C274" s="105">
        <f>Dat_02!O274</f>
        <v>-1093.0451086957</v>
      </c>
      <c r="D274" s="105">
        <f>Dat_02!D274</f>
        <v>2837.0833333332998</v>
      </c>
      <c r="E274" s="105">
        <f>Dat_02!G274</f>
        <v>-4194.375</v>
      </c>
    </row>
    <row r="275" spans="1:5">
      <c r="A275" s="79"/>
      <c r="B275" s="104" t="str">
        <f>Dat_02!A275</f>
        <v>26/02/2025</v>
      </c>
      <c r="C275" s="105">
        <f>Dat_02!O275</f>
        <v>-1680.2291666666997</v>
      </c>
      <c r="D275" s="105">
        <f>Dat_02!D275</f>
        <v>2221.875</v>
      </c>
      <c r="E275" s="105">
        <f>Dat_02!G275</f>
        <v>-3973.125</v>
      </c>
    </row>
    <row r="276" spans="1:5">
      <c r="A276" s="79"/>
      <c r="B276" s="104" t="str">
        <f>Dat_02!A276</f>
        <v>27/02/2025</v>
      </c>
      <c r="C276" s="105">
        <f>Dat_02!O276</f>
        <v>-684.27083333330006</v>
      </c>
      <c r="D276" s="105">
        <f>Dat_02!D276</f>
        <v>2522.0833333332998</v>
      </c>
      <c r="E276" s="105">
        <f>Dat_02!G276</f>
        <v>-4095</v>
      </c>
    </row>
    <row r="277" spans="1:5">
      <c r="A277" s="79"/>
      <c r="B277" s="104" t="str">
        <f>Dat_02!A277</f>
        <v>28/02/2025</v>
      </c>
      <c r="C277" s="105">
        <f>Dat_02!O277</f>
        <v>-461.01249999999993</v>
      </c>
      <c r="D277" s="105">
        <f>Dat_02!D277</f>
        <v>2962.5</v>
      </c>
      <c r="E277" s="105">
        <f>Dat_02!G277</f>
        <v>-4327.5</v>
      </c>
    </row>
    <row r="278" spans="1:5">
      <c r="A278" s="79"/>
      <c r="B278" s="104" t="str">
        <f>Dat_02!A278</f>
        <v>01/03/2025</v>
      </c>
      <c r="C278" s="105">
        <f>Dat_02!O278</f>
        <v>-673.14166666660014</v>
      </c>
      <c r="D278" s="105">
        <f>Dat_02!D278</f>
        <v>3787.5</v>
      </c>
      <c r="E278" s="105">
        <f>Dat_02!G278</f>
        <v>-2497.7083333332998</v>
      </c>
    </row>
    <row r="279" spans="1:5">
      <c r="A279" s="79" t="s">
        <v>52</v>
      </c>
      <c r="B279" s="104" t="str">
        <f>Dat_02!A279</f>
        <v>02/03/2025</v>
      </c>
      <c r="C279" s="105">
        <f>Dat_02!O279</f>
        <v>-402.59999999999991</v>
      </c>
      <c r="D279" s="105">
        <f>Dat_02!D279</f>
        <v>3394.7916666667002</v>
      </c>
      <c r="E279" s="105">
        <f>Dat_02!G279</f>
        <v>-3048.9583333332998</v>
      </c>
    </row>
    <row r="280" spans="1:5">
      <c r="A280" s="79"/>
      <c r="B280" s="104" t="str">
        <f>Dat_02!A280</f>
        <v>03/03/2025</v>
      </c>
      <c r="C280" s="105">
        <f>Dat_02!O280</f>
        <v>-30.787500000000023</v>
      </c>
      <c r="D280" s="105">
        <f>Dat_02!D280</f>
        <v>2801.875</v>
      </c>
      <c r="E280" s="105">
        <f>Dat_02!G280</f>
        <v>-3201.875</v>
      </c>
    </row>
    <row r="281" spans="1:5">
      <c r="A281" s="79"/>
      <c r="B281" s="104" t="str">
        <f>Dat_02!A281</f>
        <v>04/03/2025</v>
      </c>
      <c r="C281" s="105">
        <f>Dat_02!O281</f>
        <v>-378.89909420290007</v>
      </c>
      <c r="D281" s="105">
        <f>Dat_02!D281</f>
        <v>2191.25</v>
      </c>
      <c r="E281" s="105">
        <f>Dat_02!G281</f>
        <v>-3290</v>
      </c>
    </row>
    <row r="282" spans="1:5">
      <c r="A282" s="79"/>
      <c r="B282" s="104" t="str">
        <f>Dat_02!A282</f>
        <v>05/03/2025</v>
      </c>
      <c r="C282" s="105">
        <f>Dat_02!O282</f>
        <v>-1339.9416666667003</v>
      </c>
      <c r="D282" s="105">
        <f>Dat_02!D282</f>
        <v>3281.25</v>
      </c>
      <c r="E282" s="105">
        <f>Dat_02!G282</f>
        <v>-3997.1666666667002</v>
      </c>
    </row>
    <row r="283" spans="1:5">
      <c r="A283" s="79"/>
      <c r="B283" s="104" t="str">
        <f>Dat_02!A283</f>
        <v>06/03/2025</v>
      </c>
      <c r="C283" s="105">
        <f>Dat_02!O283</f>
        <v>-1992.0250000000001</v>
      </c>
      <c r="D283" s="105">
        <f>Dat_02!D283</f>
        <v>2300.4166666667002</v>
      </c>
      <c r="E283" s="105">
        <f>Dat_02!G283</f>
        <v>-3939.375</v>
      </c>
    </row>
    <row r="284" spans="1:5">
      <c r="A284" s="79"/>
      <c r="B284" s="104" t="str">
        <f>Dat_02!A284</f>
        <v>07/03/2025</v>
      </c>
      <c r="C284" s="105">
        <f>Dat_02!O284</f>
        <v>-186.18460144929986</v>
      </c>
      <c r="D284" s="105">
        <f>Dat_02!D284</f>
        <v>4149.375</v>
      </c>
      <c r="E284" s="105">
        <f>Dat_02!G284</f>
        <v>-2561.9166666667002</v>
      </c>
    </row>
    <row r="285" spans="1:5">
      <c r="A285" s="79"/>
      <c r="B285" s="104" t="str">
        <f>Dat_02!A285</f>
        <v>08/03/2025</v>
      </c>
      <c r="C285" s="105">
        <f>Dat_02!O285</f>
        <v>-567.69166666669992</v>
      </c>
      <c r="D285" s="105">
        <f>Dat_02!D285</f>
        <v>3879.375</v>
      </c>
      <c r="E285" s="105">
        <f>Dat_02!G285</f>
        <v>-2394.7916666667002</v>
      </c>
    </row>
    <row r="286" spans="1:5">
      <c r="A286" s="79"/>
      <c r="B286" s="104" t="str">
        <f>Dat_02!A286</f>
        <v>09/03/2025</v>
      </c>
      <c r="C286" s="105">
        <f>Dat_02!O286</f>
        <v>146.18278985500001</v>
      </c>
      <c r="D286" s="105">
        <f>Dat_02!D286</f>
        <v>2995.8333333332998</v>
      </c>
      <c r="E286" s="105">
        <f>Dat_02!G286</f>
        <v>-3002.5</v>
      </c>
    </row>
    <row r="287" spans="1:5">
      <c r="A287" s="79"/>
      <c r="B287" s="104" t="str">
        <f>Dat_02!A287</f>
        <v>10/03/2025</v>
      </c>
      <c r="C287" s="105">
        <f>Dat_02!O287</f>
        <v>1282.7359848484998</v>
      </c>
      <c r="D287" s="105">
        <f>Dat_02!D287</f>
        <v>2850.2083333332998</v>
      </c>
      <c r="E287" s="105">
        <f>Dat_02!G287</f>
        <v>-4265.625</v>
      </c>
    </row>
    <row r="288" spans="1:5">
      <c r="A288" s="79"/>
      <c r="B288" s="104" t="str">
        <f>Dat_02!A288</f>
        <v>11/03/2025</v>
      </c>
      <c r="C288" s="105">
        <f>Dat_02!O288</f>
        <v>-108.92916666669998</v>
      </c>
      <c r="D288" s="105">
        <f>Dat_02!D288</f>
        <v>1597.2916666666999</v>
      </c>
      <c r="E288" s="105">
        <f>Dat_02!G288</f>
        <v>-4740</v>
      </c>
    </row>
    <row r="289" spans="1:5">
      <c r="A289" s="79"/>
      <c r="B289" s="104" t="str">
        <f>Dat_02!A289</f>
        <v>12/03/2025</v>
      </c>
      <c r="C289" s="105">
        <f>Dat_02!O289</f>
        <v>-870.59999999999991</v>
      </c>
      <c r="D289" s="105">
        <f>Dat_02!D289</f>
        <v>2015.2083333333001</v>
      </c>
      <c r="E289" s="105">
        <f>Dat_02!G289</f>
        <v>-4813.125</v>
      </c>
    </row>
    <row r="290" spans="1:5">
      <c r="A290" s="79"/>
      <c r="B290" s="104" t="str">
        <f>Dat_02!A290</f>
        <v>13/03/2025</v>
      </c>
      <c r="C290" s="105">
        <f>Dat_02!O290</f>
        <v>201.55416666659994</v>
      </c>
      <c r="D290" s="105">
        <f>Dat_02!D290</f>
        <v>2181.6666666667002</v>
      </c>
      <c r="E290" s="105">
        <f>Dat_02!G290</f>
        <v>-4783.125</v>
      </c>
    </row>
    <row r="291" spans="1:5">
      <c r="A291" s="79"/>
      <c r="B291" s="104" t="str">
        <f>Dat_02!A291</f>
        <v>14/03/2025</v>
      </c>
      <c r="C291" s="105">
        <f>Dat_02!O291</f>
        <v>203.90000000000009</v>
      </c>
      <c r="D291" s="105">
        <f>Dat_02!D291</f>
        <v>2446.875</v>
      </c>
      <c r="E291" s="105">
        <f>Dat_02!G291</f>
        <v>-3792.9166666667002</v>
      </c>
    </row>
    <row r="292" spans="1:5">
      <c r="A292" s="79"/>
      <c r="B292" s="104" t="str">
        <f>Dat_02!A292</f>
        <v>15/03/2025</v>
      </c>
      <c r="C292" s="105">
        <f>Dat_02!O292</f>
        <v>-891.07500000000005</v>
      </c>
      <c r="D292" s="105">
        <f>Dat_02!D292</f>
        <v>1895.8333333333001</v>
      </c>
      <c r="E292" s="105">
        <f>Dat_02!G292</f>
        <v>-3458.3333333332998</v>
      </c>
    </row>
    <row r="293" spans="1:5">
      <c r="A293" s="79"/>
      <c r="B293" s="104" t="str">
        <f>Dat_02!A293</f>
        <v>16/03/2025</v>
      </c>
      <c r="C293" s="105">
        <f>Dat_02!O293</f>
        <v>188.30833333330008</v>
      </c>
      <c r="D293" s="105">
        <f>Dat_02!D293</f>
        <v>2771.6666666667002</v>
      </c>
      <c r="E293" s="105">
        <f>Dat_02!G293</f>
        <v>-3304.7916666667002</v>
      </c>
    </row>
    <row r="294" spans="1:5">
      <c r="A294" s="79"/>
      <c r="B294" s="104" t="str">
        <f>Dat_02!A294</f>
        <v>17/03/2025</v>
      </c>
      <c r="C294" s="105">
        <f>Dat_02!O294</f>
        <v>894.89166666669985</v>
      </c>
      <c r="D294" s="105">
        <f>Dat_02!D294</f>
        <v>2103.125</v>
      </c>
      <c r="E294" s="105">
        <f>Dat_02!G294</f>
        <v>-4220.625</v>
      </c>
    </row>
    <row r="295" spans="1:5">
      <c r="A295" s="79"/>
      <c r="B295" s="104" t="str">
        <f>Dat_02!A295</f>
        <v>18/03/2025</v>
      </c>
      <c r="C295" s="105">
        <f>Dat_02!O295</f>
        <v>-918.52499999999986</v>
      </c>
      <c r="D295" s="105">
        <f>Dat_02!D295</f>
        <v>2383.3333333332998</v>
      </c>
      <c r="E295" s="105">
        <f>Dat_02!G295</f>
        <v>-4006.875</v>
      </c>
    </row>
    <row r="296" spans="1:5">
      <c r="A296" s="79"/>
      <c r="B296" s="104" t="str">
        <f>Dat_02!A296</f>
        <v>19/03/2025</v>
      </c>
      <c r="C296" s="105">
        <f>Dat_02!O296</f>
        <v>1030.7124999999999</v>
      </c>
      <c r="D296" s="105">
        <f>Dat_02!D296</f>
        <v>3192.7083333332998</v>
      </c>
      <c r="E296" s="105">
        <f>Dat_02!G296</f>
        <v>-3005.4166666667002</v>
      </c>
    </row>
    <row r="297" spans="1:5">
      <c r="A297" s="79"/>
      <c r="B297" s="104" t="str">
        <f>Dat_02!A297</f>
        <v>20/03/2025</v>
      </c>
      <c r="C297" s="105">
        <f>Dat_02!O297</f>
        <v>-91.666666666700053</v>
      </c>
      <c r="D297" s="105">
        <f>Dat_02!D297</f>
        <v>3256.25</v>
      </c>
      <c r="E297" s="105">
        <f>Dat_02!G297</f>
        <v>-3473.3333333332998</v>
      </c>
    </row>
    <row r="298" spans="1:5">
      <c r="A298" s="79"/>
      <c r="B298" s="104" t="str">
        <f>Dat_02!A298</f>
        <v>21/03/2025</v>
      </c>
      <c r="C298" s="105">
        <f>Dat_02!O298</f>
        <v>593.32499999999993</v>
      </c>
      <c r="D298" s="105">
        <f>Dat_02!D298</f>
        <v>3493.5416666667002</v>
      </c>
      <c r="E298" s="105">
        <f>Dat_02!G298</f>
        <v>-2599.375</v>
      </c>
    </row>
    <row r="299" spans="1:5">
      <c r="A299" s="79"/>
      <c r="B299" s="104" t="str">
        <f>Dat_02!A299</f>
        <v>22/03/2025</v>
      </c>
      <c r="C299" s="105">
        <f>Dat_02!O299</f>
        <v>870.78750000000014</v>
      </c>
      <c r="D299" s="105">
        <f>Dat_02!D299</f>
        <v>3269.375</v>
      </c>
      <c r="E299" s="105">
        <f>Dat_02!G299</f>
        <v>-2725.4166666667002</v>
      </c>
    </row>
    <row r="300" spans="1:5">
      <c r="A300" s="79"/>
      <c r="B300" s="104" t="str">
        <f>Dat_02!A300</f>
        <v>23/03/2025</v>
      </c>
      <c r="C300" s="105">
        <f>Dat_02!O300</f>
        <v>887.73750000000007</v>
      </c>
      <c r="D300" s="105">
        <f>Dat_02!D300</f>
        <v>3310.8333333332998</v>
      </c>
      <c r="E300" s="105">
        <f>Dat_02!G300</f>
        <v>-3309.375</v>
      </c>
    </row>
    <row r="301" spans="1:5">
      <c r="A301" s="79"/>
      <c r="B301" s="104" t="str">
        <f>Dat_02!A301</f>
        <v>24/03/2025</v>
      </c>
      <c r="C301" s="105">
        <f>Dat_02!O301</f>
        <v>-47.395833333300061</v>
      </c>
      <c r="D301" s="105">
        <f>Dat_02!D301</f>
        <v>2365.4166666667002</v>
      </c>
      <c r="E301" s="105">
        <f>Dat_02!G301</f>
        <v>-3436.0416666667002</v>
      </c>
    </row>
    <row r="302" spans="1:5">
      <c r="A302" s="79"/>
      <c r="B302" s="104" t="str">
        <f>Dat_02!A302</f>
        <v>25/03/2025</v>
      </c>
      <c r="C302" s="105">
        <f>Dat_02!O302</f>
        <v>-633.35000000000014</v>
      </c>
      <c r="D302" s="105">
        <f>Dat_02!D302</f>
        <v>1795.4166666666999</v>
      </c>
      <c r="E302" s="105">
        <f>Dat_02!G302</f>
        <v>-3651.25</v>
      </c>
    </row>
    <row r="303" spans="1:5">
      <c r="A303" s="79"/>
      <c r="B303" s="104" t="str">
        <f>Dat_02!A303</f>
        <v>26/03/2025</v>
      </c>
      <c r="C303" s="105">
        <f>Dat_02!O303</f>
        <v>-811.60833333329992</v>
      </c>
      <c r="D303" s="105">
        <f>Dat_02!D303</f>
        <v>1960.625</v>
      </c>
      <c r="E303" s="105">
        <f>Dat_02!G303</f>
        <v>-3237.5</v>
      </c>
    </row>
    <row r="304" spans="1:5">
      <c r="A304" s="79"/>
      <c r="B304" s="104" t="str">
        <f>Dat_02!A304</f>
        <v>27/03/2025</v>
      </c>
      <c r="C304" s="105">
        <f>Dat_02!O304</f>
        <v>-831.77083333330006</v>
      </c>
      <c r="D304" s="105">
        <f>Dat_02!D304</f>
        <v>2003.9583333333001</v>
      </c>
      <c r="E304" s="105">
        <f>Dat_02!G304</f>
        <v>-3502.5</v>
      </c>
    </row>
    <row r="305" spans="1:5">
      <c r="A305" s="79"/>
      <c r="B305" s="104" t="str">
        <f>Dat_02!A305</f>
        <v>28/03/2025</v>
      </c>
      <c r="C305" s="105">
        <f>Dat_02!O305</f>
        <v>-700.84166666660008</v>
      </c>
      <c r="D305" s="105">
        <f>Dat_02!D305</f>
        <v>2336.8333333332998</v>
      </c>
      <c r="E305" s="105">
        <f>Dat_02!G305</f>
        <v>-3418.9583333332998</v>
      </c>
    </row>
    <row r="306" spans="1:5">
      <c r="A306" s="79"/>
      <c r="B306" s="104" t="str">
        <f>Dat_02!A306</f>
        <v>29/03/2025</v>
      </c>
      <c r="C306" s="105">
        <f>Dat_02!O306</f>
        <v>-1078.3867753623999</v>
      </c>
      <c r="D306" s="105">
        <f>Dat_02!D306</f>
        <v>3181.875</v>
      </c>
      <c r="E306" s="105">
        <f>Dat_02!G306</f>
        <v>-3324.375</v>
      </c>
    </row>
    <row r="307" spans="1:5">
      <c r="A307" s="79"/>
      <c r="B307" s="104" t="str">
        <f>Dat_02!A307</f>
        <v>30/03/2025</v>
      </c>
      <c r="C307" s="105">
        <f>Dat_02!O307</f>
        <v>22.691304347900086</v>
      </c>
      <c r="D307" s="105">
        <f>Dat_02!D307</f>
        <v>3418.0434782609</v>
      </c>
      <c r="E307" s="105">
        <f>Dat_02!G307</f>
        <v>-3568.6956521738998</v>
      </c>
    </row>
    <row r="308" spans="1:5">
      <c r="A308" s="79"/>
      <c r="B308" s="104" t="str">
        <f>Dat_02!A308</f>
        <v>31/03/2025</v>
      </c>
      <c r="C308" s="105">
        <f>Dat_02!O308</f>
        <v>396.99166666669998</v>
      </c>
      <c r="D308" s="105">
        <f>Dat_02!D308</f>
        <v>2650.625</v>
      </c>
      <c r="E308" s="105">
        <f>Dat_02!G308</f>
        <v>-3544.5833333332998</v>
      </c>
    </row>
    <row r="309" spans="1:5">
      <c r="A309" s="79" t="s">
        <v>59</v>
      </c>
      <c r="B309" s="104" t="str">
        <f>Dat_02!A309</f>
        <v>01/04/2025</v>
      </c>
      <c r="C309" s="105">
        <f>Dat_02!O309</f>
        <v>-130.58750000000009</v>
      </c>
      <c r="D309" s="105">
        <f>Dat_02!D309</f>
        <v>2575</v>
      </c>
      <c r="E309" s="105">
        <f>Dat_02!G309</f>
        <v>-3755.625</v>
      </c>
    </row>
    <row r="310" spans="1:5">
      <c r="A310" s="79"/>
      <c r="B310" s="104" t="str">
        <f>Dat_02!A310</f>
        <v>02/04/2025</v>
      </c>
      <c r="C310" s="105">
        <f>Dat_02!O310</f>
        <v>-436.61666666660005</v>
      </c>
      <c r="D310" s="105">
        <f>Dat_02!D310</f>
        <v>2419.375</v>
      </c>
      <c r="E310" s="105">
        <f>Dat_02!G310</f>
        <v>-3581.25</v>
      </c>
    </row>
    <row r="311" spans="1:5">
      <c r="A311" s="79"/>
      <c r="B311" s="104" t="str">
        <f>Dat_02!A311</f>
        <v>03/04/2025</v>
      </c>
      <c r="C311" s="105">
        <f>Dat_02!O311</f>
        <v>562.56666666669992</v>
      </c>
      <c r="D311" s="105">
        <f>Dat_02!D311</f>
        <v>3030.4166666667002</v>
      </c>
      <c r="E311" s="105">
        <f>Dat_02!G311</f>
        <v>-3205.8333333332998</v>
      </c>
    </row>
    <row r="312" spans="1:5">
      <c r="A312" s="79"/>
      <c r="B312" s="104" t="str">
        <f>Dat_02!A312</f>
        <v>04/04/2025</v>
      </c>
      <c r="C312" s="105">
        <f>Dat_02!O312</f>
        <v>1456.3416666666999</v>
      </c>
      <c r="D312" s="105">
        <f>Dat_02!D312</f>
        <v>3307.5</v>
      </c>
      <c r="E312" s="105">
        <f>Dat_02!G312</f>
        <v>-3403.5416666667002</v>
      </c>
    </row>
    <row r="313" spans="1:5">
      <c r="A313" s="79"/>
      <c r="B313" s="104" t="str">
        <f>Dat_02!A313</f>
        <v>05/04/2025</v>
      </c>
      <c r="C313" s="105">
        <f>Dat_02!O313</f>
        <v>115.3125</v>
      </c>
      <c r="D313" s="105">
        <f>Dat_02!D313</f>
        <v>2750</v>
      </c>
      <c r="E313" s="105">
        <f>Dat_02!G313</f>
        <v>-4001.875</v>
      </c>
    </row>
    <row r="314" spans="1:5">
      <c r="A314" s="79"/>
      <c r="B314" s="104" t="str">
        <f>Dat_02!A314</f>
        <v>06/04/2025</v>
      </c>
      <c r="C314" s="105">
        <f>Dat_02!O314</f>
        <v>-456.92916666669998</v>
      </c>
      <c r="D314" s="105">
        <f>Dat_02!D314</f>
        <v>2488.75</v>
      </c>
      <c r="E314" s="105">
        <f>Dat_02!G314</f>
        <v>-4091.25</v>
      </c>
    </row>
    <row r="315" spans="1:5">
      <c r="A315" s="79"/>
      <c r="B315" s="104" t="str">
        <f>Dat_02!A315</f>
        <v>07/04/2025</v>
      </c>
      <c r="C315" s="105">
        <f>Dat_02!O315</f>
        <v>-450.77499999999986</v>
      </c>
      <c r="D315" s="105">
        <f>Dat_02!D315</f>
        <v>2141.25</v>
      </c>
      <c r="E315" s="105">
        <f>Dat_02!G315</f>
        <v>-3842.2916666667002</v>
      </c>
    </row>
    <row r="316" spans="1:5">
      <c r="A316" s="79"/>
      <c r="B316" s="104" t="str">
        <f>Dat_02!A316</f>
        <v>08/04/2025</v>
      </c>
      <c r="C316" s="105">
        <f>Dat_02!O316</f>
        <v>-136.19583333330002</v>
      </c>
      <c r="D316" s="105">
        <f>Dat_02!D316</f>
        <v>2955.625</v>
      </c>
      <c r="E316" s="105">
        <f>Dat_02!G316</f>
        <v>-3745.625</v>
      </c>
    </row>
    <row r="317" spans="1:5">
      <c r="A317" s="79"/>
      <c r="B317" s="104" t="str">
        <f>Dat_02!A317</f>
        <v>09/04/2025</v>
      </c>
      <c r="C317" s="105">
        <f>Dat_02!O317</f>
        <v>-236.07500000000005</v>
      </c>
      <c r="D317" s="105">
        <f>Dat_02!D317</f>
        <v>2846.8333333332998</v>
      </c>
      <c r="E317" s="105">
        <f>Dat_02!G317</f>
        <v>-3851.4583333332998</v>
      </c>
    </row>
    <row r="318" spans="1:5">
      <c r="A318" s="79"/>
      <c r="B318" s="104" t="str">
        <f>Dat_02!A318</f>
        <v>10/04/2025</v>
      </c>
      <c r="C318" s="105">
        <f>Dat_02!O318</f>
        <v>-1222.1083333332999</v>
      </c>
      <c r="D318" s="105">
        <f>Dat_02!D318</f>
        <v>2505.7916666667002</v>
      </c>
      <c r="E318" s="105">
        <f>Dat_02!G318</f>
        <v>-3990.4583333332998</v>
      </c>
    </row>
    <row r="319" spans="1:5">
      <c r="A319" s="79"/>
      <c r="B319" s="104" t="str">
        <f>Dat_02!A319</f>
        <v>11/04/2025</v>
      </c>
      <c r="C319" s="105">
        <f>Dat_02!O319</f>
        <v>-834.80416666660005</v>
      </c>
      <c r="D319" s="105">
        <f>Dat_02!D319</f>
        <v>2802.125</v>
      </c>
      <c r="E319" s="105">
        <f>Dat_02!G319</f>
        <v>-3655.5416666667002</v>
      </c>
    </row>
    <row r="320" spans="1:5">
      <c r="A320" s="79"/>
      <c r="B320" s="104" t="str">
        <f>Dat_02!A320</f>
        <v>12/04/2025</v>
      </c>
      <c r="C320" s="105">
        <f>Dat_02!O320</f>
        <v>-742.42916666659994</v>
      </c>
      <c r="D320" s="105">
        <f>Dat_02!D320</f>
        <v>2553.4583333332998</v>
      </c>
      <c r="E320" s="105">
        <f>Dat_02!G320</f>
        <v>-3872.2916666667002</v>
      </c>
    </row>
    <row r="321" spans="1:5">
      <c r="A321" s="79"/>
      <c r="B321" s="104" t="str">
        <f>Dat_02!A321</f>
        <v>13/04/2025</v>
      </c>
      <c r="C321" s="105">
        <f>Dat_02!O321</f>
        <v>-555.43568840579997</v>
      </c>
      <c r="D321" s="105">
        <f>Dat_02!D321</f>
        <v>3276.2083333332998</v>
      </c>
      <c r="E321" s="105">
        <f>Dat_02!G321</f>
        <v>-3763.125</v>
      </c>
    </row>
    <row r="322" spans="1:5">
      <c r="A322" s="79"/>
      <c r="B322" s="104" t="str">
        <f>Dat_02!A322</f>
        <v>14/04/2025</v>
      </c>
      <c r="C322" s="105">
        <f>Dat_02!O322</f>
        <v>-53.108333333299925</v>
      </c>
      <c r="D322" s="105">
        <f>Dat_02!D322</f>
        <v>3128</v>
      </c>
      <c r="E322" s="105">
        <f>Dat_02!G322</f>
        <v>-4368.7916666666997</v>
      </c>
    </row>
    <row r="323" spans="1:5">
      <c r="A323" s="79"/>
      <c r="B323" s="104" t="str">
        <f>Dat_02!A323</f>
        <v>15/04/2025</v>
      </c>
      <c r="C323" s="105">
        <f>Dat_02!O323</f>
        <v>-32.25</v>
      </c>
      <c r="D323" s="105">
        <f>Dat_02!D323</f>
        <v>2746.875</v>
      </c>
      <c r="E323" s="105">
        <f>Dat_02!G323</f>
        <v>-3174.5833333332998</v>
      </c>
    </row>
    <row r="324" spans="1:5">
      <c r="A324" s="79"/>
      <c r="B324" s="104" t="str">
        <f>Dat_02!A324</f>
        <v>16/04/2025</v>
      </c>
      <c r="C324" s="105">
        <f>Dat_02!O324</f>
        <v>-1017.65</v>
      </c>
      <c r="D324" s="105">
        <f>Dat_02!D324</f>
        <v>2475.625</v>
      </c>
      <c r="E324" s="105">
        <f>Dat_02!G324</f>
        <v>-3546.4583333332998</v>
      </c>
    </row>
    <row r="325" spans="1:5">
      <c r="A325" s="79"/>
      <c r="B325" s="104" t="str">
        <f>Dat_02!A325</f>
        <v>17/04/2025</v>
      </c>
      <c r="C325" s="105">
        <f>Dat_02!O325</f>
        <v>-1250.4431818182002</v>
      </c>
      <c r="D325" s="105">
        <f>Dat_02!D325</f>
        <v>2918.3333333332998</v>
      </c>
      <c r="E325" s="105">
        <f>Dat_02!G325</f>
        <v>-3939.5</v>
      </c>
    </row>
    <row r="326" spans="1:5">
      <c r="A326" s="79"/>
      <c r="B326" s="104" t="str">
        <f>Dat_02!A326</f>
        <v>18/04/2025</v>
      </c>
      <c r="C326" s="105">
        <f>Dat_02!O326</f>
        <v>775.82083333330013</v>
      </c>
      <c r="D326" s="105">
        <f>Dat_02!D326</f>
        <v>3368.5</v>
      </c>
      <c r="E326" s="105">
        <f>Dat_02!G326</f>
        <v>-2158.9583333332998</v>
      </c>
    </row>
    <row r="327" spans="1:5">
      <c r="A327" s="79"/>
      <c r="B327" s="104" t="str">
        <f>Dat_02!A327</f>
        <v>19/04/2025</v>
      </c>
      <c r="C327" s="105">
        <f>Dat_02!O327</f>
        <v>773.77083333330006</v>
      </c>
      <c r="D327" s="105">
        <f>Dat_02!D327</f>
        <v>4044.375</v>
      </c>
      <c r="E327" s="105">
        <f>Dat_02!G327</f>
        <v>-2373.3333333332998</v>
      </c>
    </row>
    <row r="328" spans="1:5">
      <c r="A328" s="79"/>
      <c r="B328" s="104" t="str">
        <f>Dat_02!A328</f>
        <v>20/04/2025</v>
      </c>
      <c r="C328" s="105">
        <f>Dat_02!O328</f>
        <v>1234.0166666667001</v>
      </c>
      <c r="D328" s="105">
        <f>Dat_02!D328</f>
        <v>3247.5</v>
      </c>
      <c r="E328" s="105">
        <f>Dat_02!G328</f>
        <v>-2875.625</v>
      </c>
    </row>
    <row r="329" spans="1:5">
      <c r="A329" s="79"/>
      <c r="B329" s="104" t="str">
        <f>Dat_02!A329</f>
        <v>21/04/2025</v>
      </c>
      <c r="C329" s="105">
        <f>Dat_02!O329</f>
        <v>587.04583333329992</v>
      </c>
      <c r="D329" s="105">
        <f>Dat_02!D329</f>
        <v>2606.2083333332998</v>
      </c>
      <c r="E329" s="105">
        <f>Dat_02!G329</f>
        <v>-3748.75</v>
      </c>
    </row>
    <row r="330" spans="1:5">
      <c r="A330" s="79"/>
      <c r="B330" s="104" t="str">
        <f>Dat_02!A330</f>
        <v>22/04/2025</v>
      </c>
      <c r="C330" s="105">
        <f>Dat_02!O330</f>
        <v>697.61249999999995</v>
      </c>
      <c r="D330" s="105">
        <f>Dat_02!D330</f>
        <v>2792.2916666667002</v>
      </c>
      <c r="E330" s="105">
        <f>Dat_02!G330</f>
        <v>-3849.375</v>
      </c>
    </row>
    <row r="331" spans="1:5">
      <c r="A331" s="79"/>
      <c r="B331" s="104" t="str">
        <f>Dat_02!A331</f>
        <v>23/04/2025</v>
      </c>
      <c r="C331" s="105">
        <f>Dat_02!O331</f>
        <v>-907.99583333329997</v>
      </c>
      <c r="D331" s="105">
        <f>Dat_02!D331</f>
        <v>2321.4583333332998</v>
      </c>
      <c r="E331" s="105">
        <f>Dat_02!G331</f>
        <v>-4139.375</v>
      </c>
    </row>
    <row r="332" spans="1:5">
      <c r="A332" s="79"/>
      <c r="B332" s="104" t="str">
        <f>Dat_02!A332</f>
        <v>24/04/2025</v>
      </c>
      <c r="C332" s="105">
        <f>Dat_02!O332</f>
        <v>-950.11249999999995</v>
      </c>
      <c r="D332" s="105">
        <f>Dat_02!D332</f>
        <v>2297.0833333332998</v>
      </c>
      <c r="E332" s="105">
        <f>Dat_02!G332</f>
        <v>-3991.875</v>
      </c>
    </row>
    <row r="333" spans="1:5">
      <c r="A333" s="79"/>
      <c r="B333" s="104" t="str">
        <f>Dat_02!A333</f>
        <v>25/04/2025</v>
      </c>
      <c r="C333" s="105">
        <f>Dat_02!O333</f>
        <v>666.6875</v>
      </c>
      <c r="D333" s="105">
        <f>Dat_02!D333</f>
        <v>3049.4166666667002</v>
      </c>
      <c r="E333" s="105">
        <f>Dat_02!G333</f>
        <v>-3441.6666666667002</v>
      </c>
    </row>
    <row r="334" spans="1:5">
      <c r="A334" s="79"/>
      <c r="B334" s="104" t="str">
        <f>Dat_02!A334</f>
        <v>26/04/2025</v>
      </c>
      <c r="C334" s="105">
        <f>Dat_02!O334</f>
        <v>-247.07083333330002</v>
      </c>
      <c r="D334" s="105">
        <f>Dat_02!D334</f>
        <v>2962.5</v>
      </c>
      <c r="E334" s="105">
        <f>Dat_02!G334</f>
        <v>-3280.8333333332998</v>
      </c>
    </row>
    <row r="335" spans="1:5">
      <c r="A335" s="79"/>
      <c r="B335" s="104" t="str">
        <f>Dat_02!A335</f>
        <v>27/04/2025</v>
      </c>
      <c r="C335" s="105">
        <f>Dat_02!O335</f>
        <v>-190.00833333340006</v>
      </c>
      <c r="D335" s="105">
        <f>Dat_02!D335</f>
        <v>2947.625</v>
      </c>
      <c r="E335" s="105">
        <f>Dat_02!G335</f>
        <v>-3275.4166666667002</v>
      </c>
    </row>
    <row r="336" spans="1:5">
      <c r="A336" s="79"/>
      <c r="B336" s="104" t="str">
        <f>Dat_02!A336</f>
        <v>28/04/2025</v>
      </c>
      <c r="C336" s="105">
        <f>Dat_02!O336</f>
        <v>413.91249999999991</v>
      </c>
      <c r="D336" s="105">
        <f>Dat_02!D336</f>
        <v>2139.375</v>
      </c>
      <c r="E336" s="105">
        <f>Dat_02!G336</f>
        <v>-2578.75</v>
      </c>
    </row>
    <row r="337" spans="1:5">
      <c r="A337" s="79"/>
      <c r="B337" s="104" t="str">
        <f>Dat_02!A337</f>
        <v>29/04/2025</v>
      </c>
      <c r="C337" s="105">
        <f>Dat_02!O337</f>
        <v>0</v>
      </c>
      <c r="D337" s="105">
        <f>Dat_02!D337</f>
        <v>0</v>
      </c>
      <c r="E337" s="105">
        <f>Dat_02!G337</f>
        <v>0</v>
      </c>
    </row>
    <row r="338" spans="1:5">
      <c r="A338" s="79"/>
      <c r="B338" s="104" t="str">
        <f>Dat_02!A338</f>
        <v>30/04/2025</v>
      </c>
      <c r="C338" s="105">
        <f>Dat_02!O338</f>
        <v>0</v>
      </c>
      <c r="D338" s="105">
        <f>Dat_02!D338</f>
        <v>0</v>
      </c>
      <c r="E338" s="105">
        <f>Dat_02!G338</f>
        <v>0</v>
      </c>
    </row>
    <row r="339" spans="1:5">
      <c r="A339" s="79"/>
      <c r="B339" s="104" t="str">
        <f>Dat_02!A339</f>
        <v>01/05/2025</v>
      </c>
      <c r="C339" s="105">
        <f>Dat_02!O339</f>
        <v>522.98</v>
      </c>
      <c r="D339" s="105">
        <f>Dat_02!D339</f>
        <v>2050</v>
      </c>
      <c r="E339" s="105">
        <f>Dat_02!G339</f>
        <v>0</v>
      </c>
    </row>
    <row r="340" spans="1:5">
      <c r="A340" s="79" t="s">
        <v>51</v>
      </c>
      <c r="B340" s="104" t="str">
        <f>Dat_02!A340</f>
        <v>02/05/2025</v>
      </c>
      <c r="C340" s="105">
        <f>Dat_02!O340</f>
        <v>742.82583333340006</v>
      </c>
      <c r="D340" s="105">
        <f>Dat_02!D340</f>
        <v>2200</v>
      </c>
      <c r="E340" s="105">
        <f>Dat_02!G340</f>
        <v>0</v>
      </c>
    </row>
    <row r="341" spans="1:5">
      <c r="A341" s="79"/>
      <c r="B341" s="104" t="str">
        <f>Dat_02!A341</f>
        <v>03/05/2025</v>
      </c>
      <c r="C341" s="105">
        <f>Dat_02!O341</f>
        <v>1099.9100000000001</v>
      </c>
      <c r="D341" s="105">
        <f>Dat_02!D341</f>
        <v>2200</v>
      </c>
      <c r="E341" s="105">
        <f>Dat_02!G341</f>
        <v>0</v>
      </c>
    </row>
    <row r="342" spans="1:5">
      <c r="A342" s="79"/>
      <c r="B342" s="104" t="str">
        <f>Dat_02!A342</f>
        <v>04/05/2025</v>
      </c>
      <c r="C342" s="105">
        <f>Dat_02!O342</f>
        <v>403.5357142858</v>
      </c>
      <c r="D342" s="105">
        <f>Dat_02!D342</f>
        <v>2200</v>
      </c>
      <c r="E342" s="105">
        <f>Dat_02!G342</f>
        <v>0</v>
      </c>
    </row>
    <row r="343" spans="1:5">
      <c r="A343" s="79"/>
      <c r="B343" s="104" t="str">
        <f>Dat_02!A343</f>
        <v>05/05/2025</v>
      </c>
      <c r="C343" s="105">
        <f>Dat_02!O343</f>
        <v>171.01666666670002</v>
      </c>
      <c r="D343" s="105">
        <f>Dat_02!D343</f>
        <v>2200</v>
      </c>
      <c r="E343" s="105">
        <f>Dat_02!G343</f>
        <v>0</v>
      </c>
    </row>
    <row r="344" spans="1:5">
      <c r="A344" s="79"/>
      <c r="B344" s="104" t="str">
        <f>Dat_02!A344</f>
        <v>06/05/2025</v>
      </c>
      <c r="C344" s="105">
        <f>Dat_02!O344</f>
        <v>151.66249999999997</v>
      </c>
      <c r="D344" s="105">
        <f>Dat_02!D344</f>
        <v>2083.3333333332998</v>
      </c>
      <c r="E344" s="105">
        <f>Dat_02!G344</f>
        <v>0</v>
      </c>
    </row>
    <row r="345" spans="1:5">
      <c r="A345" s="79"/>
      <c r="B345" s="104" t="str">
        <f>Dat_02!A345</f>
        <v>07/05/2025</v>
      </c>
      <c r="C345" s="105">
        <f>Dat_02!O345</f>
        <v>312.31590909090005</v>
      </c>
      <c r="D345" s="105">
        <f>Dat_02!D345</f>
        <v>1866.6666666666999</v>
      </c>
      <c r="E345" s="105">
        <f>Dat_02!G345</f>
        <v>0</v>
      </c>
    </row>
    <row r="346" spans="1:5">
      <c r="A346" s="79"/>
      <c r="B346" s="104" t="str">
        <f>Dat_02!A346</f>
        <v>08/05/2025</v>
      </c>
      <c r="C346" s="105">
        <f>Dat_02!O346</f>
        <v>-540.61557971019988</v>
      </c>
      <c r="D346" s="105">
        <f>Dat_02!D346</f>
        <v>2112.5</v>
      </c>
      <c r="E346" s="105">
        <f>Dat_02!G346</f>
        <v>-1000</v>
      </c>
    </row>
    <row r="347" spans="1:5">
      <c r="A347" s="79"/>
      <c r="B347" s="104" t="str">
        <f>Dat_02!A347</f>
        <v>09/05/2025</v>
      </c>
      <c r="C347" s="105">
        <f>Dat_02!O347</f>
        <v>-598.84444444439998</v>
      </c>
      <c r="D347" s="105">
        <f>Dat_02!D347</f>
        <v>2158.3333333332998</v>
      </c>
      <c r="E347" s="105">
        <f>Dat_02!G347</f>
        <v>-1000</v>
      </c>
    </row>
    <row r="348" spans="1:5">
      <c r="A348" s="79"/>
      <c r="B348" s="104" t="str">
        <f>Dat_02!A348</f>
        <v>10/05/2025</v>
      </c>
      <c r="C348" s="105">
        <f>Dat_02!O348</f>
        <v>-577.26249999999993</v>
      </c>
      <c r="D348" s="105">
        <f>Dat_02!D348</f>
        <v>2200</v>
      </c>
      <c r="E348" s="105">
        <f>Dat_02!G348</f>
        <v>-1000</v>
      </c>
    </row>
    <row r="349" spans="1:5">
      <c r="A349" s="79"/>
      <c r="B349" s="104" t="str">
        <f>Dat_02!A349</f>
        <v>11/05/2025</v>
      </c>
      <c r="C349" s="105">
        <f>Dat_02!O349</f>
        <v>-327.90666666670006</v>
      </c>
      <c r="D349" s="105">
        <f>Dat_02!D349</f>
        <v>3106.0416666667002</v>
      </c>
      <c r="E349" s="105">
        <f>Dat_02!G349</f>
        <v>-1000</v>
      </c>
    </row>
    <row r="350" spans="1:5">
      <c r="A350" s="79"/>
      <c r="B350" s="104" t="str">
        <f>Dat_02!A350</f>
        <v>12/05/2025</v>
      </c>
      <c r="C350" s="105">
        <f>Dat_02!O350</f>
        <v>-261.63514492759998</v>
      </c>
      <c r="D350" s="105">
        <f>Dat_02!D350</f>
        <v>2431.6666666667002</v>
      </c>
      <c r="E350" s="105">
        <f>Dat_02!G350</f>
        <v>-1700</v>
      </c>
    </row>
    <row r="351" spans="1:5">
      <c r="A351" s="79"/>
      <c r="B351" s="104" t="str">
        <f>Dat_02!A351</f>
        <v>13/05/2025</v>
      </c>
      <c r="C351" s="105">
        <f>Dat_02!O351</f>
        <v>442.06607142859991</v>
      </c>
      <c r="D351" s="105">
        <f>Dat_02!D351</f>
        <v>2383.75</v>
      </c>
      <c r="E351" s="105">
        <f>Dat_02!G351</f>
        <v>-1700</v>
      </c>
    </row>
    <row r="352" spans="1:5">
      <c r="A352" s="79"/>
      <c r="B352" s="104" t="str">
        <f>Dat_02!A352</f>
        <v>14/05/2025</v>
      </c>
      <c r="C352" s="105">
        <f>Dat_02!O352</f>
        <v>275.00833333330002</v>
      </c>
      <c r="D352" s="105">
        <f>Dat_02!D352</f>
        <v>2727.2916666667002</v>
      </c>
      <c r="E352" s="105">
        <f>Dat_02!G352</f>
        <v>-1664.5833333333001</v>
      </c>
    </row>
    <row r="353" spans="1:5">
      <c r="A353" s="79"/>
      <c r="B353" s="104" t="str">
        <f>Dat_02!A353</f>
        <v>15/05/2025</v>
      </c>
      <c r="C353" s="105">
        <f>Dat_02!O353</f>
        <v>-55.125</v>
      </c>
      <c r="D353" s="105">
        <f>Dat_02!D353</f>
        <v>3171.3333333332998</v>
      </c>
      <c r="E353" s="105">
        <f>Dat_02!G353</f>
        <v>-1700</v>
      </c>
    </row>
    <row r="354" spans="1:5">
      <c r="A354" s="79"/>
      <c r="B354" s="104" t="str">
        <f>Dat_02!A354</f>
        <v>16/05/2025</v>
      </c>
      <c r="C354" s="105">
        <f>Dat_02!O354</f>
        <v>-631.48333333339997</v>
      </c>
      <c r="D354" s="105">
        <f>Dat_02!D354</f>
        <v>2156.25</v>
      </c>
      <c r="E354" s="105">
        <f>Dat_02!G354</f>
        <v>-1700</v>
      </c>
    </row>
    <row r="355" spans="1:5">
      <c r="A355" s="79"/>
      <c r="B355" s="104" t="str">
        <f>Dat_02!A355</f>
        <v>17/05/2025</v>
      </c>
      <c r="C355" s="105">
        <f>Dat_02!O355</f>
        <v>-309.22083333329999</v>
      </c>
      <c r="D355" s="105">
        <f>Dat_02!D355</f>
        <v>2051.4583333332998</v>
      </c>
      <c r="E355" s="105">
        <f>Dat_02!G355</f>
        <v>-1700</v>
      </c>
    </row>
    <row r="356" spans="1:5">
      <c r="A356" s="79"/>
      <c r="B356" s="104" t="str">
        <f>Dat_02!A356</f>
        <v>18/05/2025</v>
      </c>
      <c r="C356" s="105">
        <f>Dat_02!O356</f>
        <v>-96.139772727300056</v>
      </c>
      <c r="D356" s="105">
        <f>Dat_02!D356</f>
        <v>2200</v>
      </c>
      <c r="E356" s="105">
        <f>Dat_02!G356</f>
        <v>-1700</v>
      </c>
    </row>
    <row r="357" spans="1:5">
      <c r="A357" s="79"/>
      <c r="B357" s="104" t="str">
        <f>Dat_02!A357</f>
        <v>19/05/2025</v>
      </c>
      <c r="C357" s="105">
        <f>Dat_02!O357</f>
        <v>-330.21500000000003</v>
      </c>
      <c r="D357" s="105">
        <f>Dat_02!D357</f>
        <v>2182.2916666667002</v>
      </c>
      <c r="E357" s="105">
        <f>Dat_02!G357</f>
        <v>-2424.375</v>
      </c>
    </row>
    <row r="358" spans="1:5">
      <c r="A358" s="79"/>
      <c r="B358" s="104" t="str">
        <f>Dat_02!A358</f>
        <v>20/05/2025</v>
      </c>
      <c r="C358" s="105">
        <f>Dat_02!O358</f>
        <v>-509.25333333330002</v>
      </c>
      <c r="D358" s="105">
        <f>Dat_02!D358</f>
        <v>2182.2916666667002</v>
      </c>
      <c r="E358" s="105">
        <f>Dat_02!G358</f>
        <v>-2870</v>
      </c>
    </row>
    <row r="359" spans="1:5">
      <c r="A359" s="79"/>
      <c r="B359" s="104" t="str">
        <f>Dat_02!A359</f>
        <v>21/05/2025</v>
      </c>
      <c r="C359" s="105">
        <f>Dat_02!O359</f>
        <v>-323.35833333330004</v>
      </c>
      <c r="D359" s="105">
        <f>Dat_02!D359</f>
        <v>2163.5416666667002</v>
      </c>
      <c r="E359" s="105">
        <f>Dat_02!G359</f>
        <v>-2263.75</v>
      </c>
    </row>
    <row r="360" spans="1:5">
      <c r="A360" s="79"/>
      <c r="B360" s="104" t="str">
        <f>Dat_02!A360</f>
        <v>22/05/2025</v>
      </c>
      <c r="C360" s="105">
        <f>Dat_02!O360</f>
        <v>-684.24166666659994</v>
      </c>
      <c r="D360" s="105">
        <f>Dat_02!D360</f>
        <v>2733.75</v>
      </c>
      <c r="E360" s="105">
        <f>Dat_02!G360</f>
        <v>-2520.625</v>
      </c>
    </row>
    <row r="361" spans="1:5">
      <c r="A361" s="79"/>
      <c r="B361" s="104" t="str">
        <f>Dat_02!A361</f>
        <v>23/05/2025</v>
      </c>
      <c r="C361" s="105">
        <f>Dat_02!O361</f>
        <v>-831.42083333339997</v>
      </c>
      <c r="D361" s="105">
        <f>Dat_02!D361</f>
        <v>3363.4166666667002</v>
      </c>
      <c r="E361" s="105">
        <f>Dat_02!G361</f>
        <v>-2584.5833333332998</v>
      </c>
    </row>
    <row r="362" spans="1:5">
      <c r="A362" s="79"/>
      <c r="B362" s="104" t="str">
        <f>Dat_02!A362</f>
        <v>24/05/2025</v>
      </c>
      <c r="C362" s="105">
        <f>Dat_02!O362</f>
        <v>-629.49289215680005</v>
      </c>
      <c r="D362" s="105">
        <f>Dat_02!D362</f>
        <v>2806.875</v>
      </c>
      <c r="E362" s="105">
        <f>Dat_02!G362</f>
        <v>-2814.7916666667002</v>
      </c>
    </row>
    <row r="363" spans="1:5">
      <c r="A363" s="79"/>
      <c r="B363" s="104" t="str">
        <f>Dat_02!A363</f>
        <v>25/05/2025</v>
      </c>
      <c r="C363" s="105">
        <f>Dat_02!O363</f>
        <v>-919.46780303029982</v>
      </c>
      <c r="D363" s="105">
        <f>Dat_02!D363</f>
        <v>2735.625</v>
      </c>
      <c r="E363" s="105">
        <f>Dat_02!G363</f>
        <v>-2923.5416666667002</v>
      </c>
    </row>
    <row r="364" spans="1:5">
      <c r="A364" s="79"/>
      <c r="B364" s="104" t="str">
        <f>Dat_02!A364</f>
        <v>26/05/2025</v>
      </c>
      <c r="C364" s="105">
        <f>Dat_02!O364</f>
        <v>-820.50905797099995</v>
      </c>
      <c r="D364" s="105">
        <f>Dat_02!D364</f>
        <v>2338.9583333332998</v>
      </c>
      <c r="E364" s="105">
        <f>Dat_02!G364</f>
        <v>-3234.1666666667002</v>
      </c>
    </row>
    <row r="365" spans="1:5">
      <c r="A365" s="79"/>
      <c r="B365" s="104" t="str">
        <f>Dat_02!A365</f>
        <v>27/05/2025</v>
      </c>
      <c r="C365" s="105">
        <f>Dat_02!O365</f>
        <v>-941.15833333329988</v>
      </c>
      <c r="D365" s="105">
        <f>Dat_02!D365</f>
        <v>2465.4166666667002</v>
      </c>
      <c r="E365" s="105">
        <f>Dat_02!G365</f>
        <v>-3331.6666666667002</v>
      </c>
    </row>
    <row r="366" spans="1:5">
      <c r="A366" s="79"/>
      <c r="B366" s="104" t="str">
        <f>Dat_02!A366</f>
        <v>28/05/2025</v>
      </c>
      <c r="C366" s="105">
        <f>Dat_02!O366</f>
        <v>-811.53250000000014</v>
      </c>
      <c r="D366" s="105">
        <f>Dat_02!D366</f>
        <v>2376.25</v>
      </c>
      <c r="E366" s="105">
        <f>Dat_02!G366</f>
        <v>-3416.0416666667002</v>
      </c>
    </row>
    <row r="367" spans="1:5">
      <c r="A367" s="79"/>
      <c r="B367" s="104" t="str">
        <f>Dat_02!A367</f>
        <v>29/05/2025</v>
      </c>
      <c r="C367" s="105">
        <f>Dat_02!O367</f>
        <v>-1117.4528985507</v>
      </c>
      <c r="D367" s="105">
        <f>Dat_02!D367</f>
        <v>2017.7083333333001</v>
      </c>
      <c r="E367" s="105">
        <f>Dat_02!G367</f>
        <v>-3466.6666666667002</v>
      </c>
    </row>
    <row r="368" spans="1:5">
      <c r="A368" s="79"/>
      <c r="B368" s="104" t="str">
        <f>Dat_02!A368</f>
        <v>30/05/2025</v>
      </c>
      <c r="C368" s="105">
        <f>Dat_02!O368</f>
        <v>-1290.8837121212</v>
      </c>
      <c r="D368" s="105">
        <f>Dat_02!D368</f>
        <v>2230.8333333332998</v>
      </c>
      <c r="E368" s="105">
        <f>Dat_02!G368</f>
        <v>-3449.7916666667002</v>
      </c>
    </row>
    <row r="369" spans="1:5">
      <c r="A369" s="79"/>
      <c r="B369" s="104" t="str">
        <f>Dat_02!A369</f>
        <v>31/05/2025</v>
      </c>
      <c r="C369" s="105">
        <f>Dat_02!O369</f>
        <v>-1509.8541666666999</v>
      </c>
      <c r="D369" s="105">
        <f>Dat_02!D369</f>
        <v>2773.125</v>
      </c>
      <c r="E369" s="105">
        <f>Dat_02!G369</f>
        <v>-3515.4166666667002</v>
      </c>
    </row>
    <row r="370" spans="1:5">
      <c r="A370" s="79" t="s">
        <v>51</v>
      </c>
      <c r="B370" s="104" t="str">
        <f>Dat_02!A370</f>
        <v>01/06/2025</v>
      </c>
      <c r="C370" s="105">
        <f>Dat_02!O370</f>
        <v>-2111.1484649122003</v>
      </c>
      <c r="D370" s="105">
        <f>Dat_02!D370</f>
        <v>2995.1666666667002</v>
      </c>
      <c r="E370" s="105">
        <f>Dat_02!G370</f>
        <v>-2873.75</v>
      </c>
    </row>
    <row r="371" spans="1:5">
      <c r="A371" s="79"/>
      <c r="B371" s="104" t="str">
        <f>Dat_02!A371</f>
        <v>02/06/2025</v>
      </c>
      <c r="C371" s="105">
        <f>Dat_02!O371</f>
        <v>-1060.9708333333001</v>
      </c>
      <c r="D371" s="105">
        <f>Dat_02!D371</f>
        <v>2927.9583333332998</v>
      </c>
      <c r="E371" s="105">
        <f>Dat_02!G371</f>
        <v>-2886.875</v>
      </c>
    </row>
    <row r="372" spans="1:5">
      <c r="A372" s="79"/>
      <c r="B372" s="104" t="str">
        <f>Dat_02!A372</f>
        <v>03/06/2025</v>
      </c>
      <c r="C372" s="105">
        <f>Dat_02!O372</f>
        <v>-454.53333333329999</v>
      </c>
      <c r="D372" s="105">
        <f>Dat_02!D372</f>
        <v>2658.75</v>
      </c>
      <c r="E372" s="105">
        <f>Dat_02!G372</f>
        <v>-2907.7083333332998</v>
      </c>
    </row>
    <row r="373" spans="1:5">
      <c r="A373" s="79"/>
      <c r="B373" s="104" t="str">
        <f>Dat_02!A373</f>
        <v>04/06/2025</v>
      </c>
      <c r="C373" s="105">
        <f>Dat_02!O373</f>
        <v>-1074.1291666665998</v>
      </c>
      <c r="D373" s="105">
        <f>Dat_02!D373</f>
        <v>2234.7916666667002</v>
      </c>
      <c r="E373" s="105">
        <f>Dat_02!G373</f>
        <v>-3429.5833333332998</v>
      </c>
    </row>
    <row r="374" spans="1:5">
      <c r="A374" s="79"/>
      <c r="B374" s="104" t="str">
        <f>Dat_02!A374</f>
        <v>05/06/2025</v>
      </c>
      <c r="C374" s="105">
        <f>Dat_02!O374</f>
        <v>-1239.0458333332999</v>
      </c>
      <c r="D374" s="105">
        <f>Dat_02!D374</f>
        <v>2327.9166666667002</v>
      </c>
      <c r="E374" s="105">
        <f>Dat_02!G374</f>
        <v>-3363.9583333332998</v>
      </c>
    </row>
    <row r="375" spans="1:5">
      <c r="A375" s="79"/>
      <c r="B375" s="104" t="str">
        <f>Dat_02!A375</f>
        <v>06/06/2025</v>
      </c>
      <c r="C375" s="105">
        <f>Dat_02!O375</f>
        <v>-1544.2371376811</v>
      </c>
      <c r="D375" s="105">
        <f>Dat_02!D375</f>
        <v>2766.6666666667002</v>
      </c>
      <c r="E375" s="105">
        <f>Dat_02!G375</f>
        <v>-3354.5833333332998</v>
      </c>
    </row>
    <row r="376" spans="1:5">
      <c r="A376" s="79"/>
      <c r="B376" s="104" t="str">
        <f>Dat_02!A376</f>
        <v>07/06/2025</v>
      </c>
      <c r="C376" s="105">
        <f>Dat_02!O376</f>
        <v>-1423.4619565216999</v>
      </c>
      <c r="D376" s="105">
        <f>Dat_02!D376</f>
        <v>2523.75</v>
      </c>
      <c r="E376" s="105">
        <f>Dat_02!G376</f>
        <v>-3495.2083333332998</v>
      </c>
    </row>
    <row r="377" spans="1:5">
      <c r="A377" s="79"/>
      <c r="B377" s="104" t="str">
        <f>Dat_02!A377</f>
        <v>08/06/2025</v>
      </c>
      <c r="C377" s="105">
        <f>Dat_02!O377</f>
        <v>-2147.8583333332999</v>
      </c>
      <c r="D377" s="105">
        <f>Dat_02!D377</f>
        <v>3018.75</v>
      </c>
      <c r="E377" s="105">
        <f>Dat_02!G377</f>
        <v>-3470.8333333332998</v>
      </c>
    </row>
    <row r="378" spans="1:5">
      <c r="A378" s="79"/>
      <c r="B378" s="104" t="str">
        <f>Dat_02!A378</f>
        <v>09/06/2025</v>
      </c>
      <c r="C378" s="105">
        <f>Dat_02!O378</f>
        <v>-1514.2791666666999</v>
      </c>
      <c r="D378" s="105">
        <f>Dat_02!D378</f>
        <v>1848.125</v>
      </c>
      <c r="E378" s="105">
        <f>Dat_02!G378</f>
        <v>-3487.7083333332998</v>
      </c>
    </row>
    <row r="379" spans="1:5">
      <c r="A379" s="79"/>
      <c r="B379" s="104" t="str">
        <f>Dat_02!A379</f>
        <v>10/06/2025</v>
      </c>
      <c r="C379" s="105">
        <f>Dat_02!O379</f>
        <v>-157.38630952380004</v>
      </c>
      <c r="D379" s="105">
        <f>Dat_02!D379</f>
        <v>2338.75</v>
      </c>
      <c r="E379" s="105">
        <f>Dat_02!G379</f>
        <v>-3615.2083333332998</v>
      </c>
    </row>
    <row r="380" spans="1:5">
      <c r="A380" s="79"/>
      <c r="B380" s="104" t="str">
        <f>Dat_02!A380</f>
        <v>11/06/2025</v>
      </c>
      <c r="C380" s="105">
        <f>Dat_02!O380</f>
        <v>-1106.2325757576</v>
      </c>
      <c r="D380" s="105">
        <f>Dat_02!D380</f>
        <v>2492.5</v>
      </c>
      <c r="E380" s="105">
        <f>Dat_02!G380</f>
        <v>-3000.8333333332998</v>
      </c>
    </row>
    <row r="381" spans="1:5">
      <c r="A381" s="79"/>
      <c r="B381" s="104" t="str">
        <f>Dat_02!A381</f>
        <v>12/06/2025</v>
      </c>
      <c r="C381" s="105">
        <f>Dat_02!O381</f>
        <v>-1507.9083333332999</v>
      </c>
      <c r="D381" s="105">
        <f>Dat_02!D381</f>
        <v>2122.7083333332998</v>
      </c>
      <c r="E381" s="105">
        <f>Dat_02!G381</f>
        <v>-3330.2083333332998</v>
      </c>
    </row>
    <row r="382" spans="1:5">
      <c r="A382" s="79"/>
      <c r="B382" s="104" t="str">
        <f>Dat_02!A382</f>
        <v>13/06/2025</v>
      </c>
      <c r="C382" s="105">
        <f>Dat_02!O382</f>
        <v>-2021.0666666665998</v>
      </c>
      <c r="D382" s="105">
        <f>Dat_02!D382</f>
        <v>2122.5</v>
      </c>
      <c r="E382" s="105">
        <f>Dat_02!G382</f>
        <v>-3620.8333333332998</v>
      </c>
    </row>
    <row r="383" spans="1:5">
      <c r="A383" s="79"/>
      <c r="B383" s="104" t="str">
        <f>Dat_02!A383</f>
        <v>14/06/2025</v>
      </c>
      <c r="C383" s="105">
        <f>Dat_02!O383</f>
        <v>-1812.5583333333002</v>
      </c>
      <c r="D383" s="105">
        <f>Dat_02!D383</f>
        <v>3251.25</v>
      </c>
      <c r="E383" s="105">
        <f>Dat_02!G383</f>
        <v>-3347.0833333332998</v>
      </c>
    </row>
    <row r="384" spans="1:5">
      <c r="A384" s="79"/>
      <c r="B384" s="104" t="str">
        <f>Dat_02!A384</f>
        <v>15/06/2025</v>
      </c>
      <c r="C384" s="105">
        <f>Dat_02!O384</f>
        <v>-2290.7208333333001</v>
      </c>
      <c r="D384" s="105">
        <f>Dat_02!D384</f>
        <v>3285</v>
      </c>
      <c r="E384" s="105">
        <f>Dat_02!G384</f>
        <v>-3330.2083333332998</v>
      </c>
    </row>
    <row r="385" spans="1:5">
      <c r="A385" s="79"/>
      <c r="B385" s="104" t="str">
        <f>Dat_02!A385</f>
        <v>16/06/2025</v>
      </c>
      <c r="C385" s="105">
        <f>Dat_02!O385</f>
        <v>-1728.5666666666998</v>
      </c>
      <c r="D385" s="105">
        <f>Dat_02!D385</f>
        <v>1859.5833333333001</v>
      </c>
      <c r="E385" s="105">
        <f>Dat_02!G385</f>
        <v>-3540.2083333332998</v>
      </c>
    </row>
    <row r="386" spans="1:5">
      <c r="A386" s="79"/>
      <c r="B386" s="104" t="str">
        <f>Dat_02!A386</f>
        <v>17/06/2025</v>
      </c>
      <c r="C386" s="105">
        <f>Dat_02!O386</f>
        <v>-1479.2208333332997</v>
      </c>
      <c r="D386" s="105">
        <f>Dat_02!D386</f>
        <v>1794.1666666666999</v>
      </c>
      <c r="E386" s="105">
        <f>Dat_02!G386</f>
        <v>-3626.4583333332998</v>
      </c>
    </row>
    <row r="387" spans="1:5">
      <c r="A387" s="79"/>
      <c r="B387" s="104" t="str">
        <f>Dat_02!A387</f>
        <v>18/06/2025</v>
      </c>
      <c r="C387" s="105">
        <f>Dat_02!O387</f>
        <v>-1444.0125</v>
      </c>
      <c r="D387" s="105">
        <f>Dat_02!D387</f>
        <v>2037.9166666666999</v>
      </c>
      <c r="E387" s="105">
        <f>Dat_02!G387</f>
        <v>-2931.875</v>
      </c>
    </row>
    <row r="388" spans="1:5">
      <c r="A388" s="79"/>
      <c r="B388" s="104" t="str">
        <f>Dat_02!A388</f>
        <v>19/06/2025</v>
      </c>
      <c r="C388" s="105">
        <f>Dat_02!O388</f>
        <v>-830.92626811589992</v>
      </c>
      <c r="D388" s="105">
        <f>Dat_02!D388</f>
        <v>2397.125</v>
      </c>
      <c r="E388" s="105">
        <f>Dat_02!G388</f>
        <v>-3120</v>
      </c>
    </row>
    <row r="389" spans="1:5">
      <c r="A389" s="79"/>
      <c r="B389" s="104" t="str">
        <f>Dat_02!A389</f>
        <v>20/06/2025</v>
      </c>
      <c r="C389" s="105">
        <f>Dat_02!O389</f>
        <v>-907.53749999999991</v>
      </c>
      <c r="D389" s="105">
        <f>Dat_02!D389</f>
        <v>2151.25</v>
      </c>
      <c r="E389" s="105">
        <f>Dat_02!G389</f>
        <v>-3585.4166666667002</v>
      </c>
    </row>
    <row r="390" spans="1:5">
      <c r="A390" s="79"/>
      <c r="B390" s="104" t="str">
        <f>Dat_02!A390</f>
        <v>21/06/2025</v>
      </c>
      <c r="C390" s="105">
        <f>Dat_02!O390</f>
        <v>-1511.6999999999998</v>
      </c>
      <c r="D390" s="105">
        <f>Dat_02!D390</f>
        <v>2667.8333333332998</v>
      </c>
      <c r="E390" s="105">
        <f>Dat_02!G390</f>
        <v>-3742.0833333332998</v>
      </c>
    </row>
    <row r="391" spans="1:5">
      <c r="A391" s="79"/>
      <c r="B391" s="104" t="str">
        <f>Dat_02!A391</f>
        <v>22/06/2025</v>
      </c>
      <c r="C391" s="105">
        <f>Dat_02!O391</f>
        <v>-1958.6749999999997</v>
      </c>
      <c r="D391" s="105">
        <f>Dat_02!D391</f>
        <v>2790.625</v>
      </c>
      <c r="E391" s="105">
        <f>Dat_02!G391</f>
        <v>-3873.125</v>
      </c>
    </row>
    <row r="392" spans="1:5">
      <c r="A392" s="79"/>
      <c r="B392" s="104" t="str">
        <f>Dat_02!A392</f>
        <v>23/06/2025</v>
      </c>
      <c r="C392" s="105">
        <f>Dat_02!O392</f>
        <v>-1629.5500000000002</v>
      </c>
      <c r="D392" s="105">
        <f>Dat_02!D392</f>
        <v>2193.3333333332998</v>
      </c>
      <c r="E392" s="105">
        <f>Dat_02!G392</f>
        <v>-3951</v>
      </c>
    </row>
    <row r="393" spans="1:5">
      <c r="A393" s="79"/>
      <c r="B393" s="104" t="str">
        <f>Dat_02!A393</f>
        <v>24/06/2025</v>
      </c>
      <c r="C393" s="105">
        <f>Dat_02!O393</f>
        <v>-1736.7125000000001</v>
      </c>
      <c r="D393" s="105">
        <f>Dat_02!D393</f>
        <v>2880.625</v>
      </c>
      <c r="E393" s="105">
        <f>Dat_02!G393</f>
        <v>-4198.9583333333003</v>
      </c>
    </row>
    <row r="394" spans="1:5">
      <c r="A394" s="79"/>
      <c r="B394" s="104" t="str">
        <f>Dat_02!A394</f>
        <v>25/06/2025</v>
      </c>
      <c r="C394" s="105">
        <f>Dat_02!O394</f>
        <v>-2425.7125000000001</v>
      </c>
      <c r="D394" s="105">
        <f>Dat_02!D394</f>
        <v>2231.875</v>
      </c>
      <c r="E394" s="105">
        <f>Dat_02!G394</f>
        <v>-4736.25</v>
      </c>
    </row>
    <row r="395" spans="1:5">
      <c r="A395" s="79"/>
      <c r="B395" s="104" t="str">
        <f>Dat_02!A395</f>
        <v>26/06/2025</v>
      </c>
      <c r="C395" s="105">
        <f>Dat_02!O395</f>
        <v>-2289.5416666666997</v>
      </c>
      <c r="D395" s="105">
        <f>Dat_02!D395</f>
        <v>2662.5</v>
      </c>
      <c r="E395" s="105">
        <f>Dat_02!G395</f>
        <v>-4378.125</v>
      </c>
    </row>
    <row r="396" spans="1:5">
      <c r="A396" s="79"/>
      <c r="B396" s="104" t="str">
        <f>Dat_02!A396</f>
        <v>27/06/2025</v>
      </c>
      <c r="C396" s="105">
        <f>Dat_02!O396</f>
        <v>-2348.4291666667</v>
      </c>
      <c r="D396" s="105">
        <f>Dat_02!D396</f>
        <v>1744.1666666666999</v>
      </c>
      <c r="E396" s="105">
        <f>Dat_02!G396</f>
        <v>-3899.5833333332998</v>
      </c>
    </row>
    <row r="397" spans="1:5">
      <c r="A397" s="79"/>
      <c r="B397" s="104" t="str">
        <f>Dat_02!A397</f>
        <v>28/06/2025</v>
      </c>
      <c r="C397" s="105">
        <f>Dat_02!O397</f>
        <v>-2702.3242424242003</v>
      </c>
      <c r="D397" s="105">
        <f>Dat_02!D397</f>
        <v>2709.375</v>
      </c>
      <c r="E397" s="105">
        <f>Dat_02!G397</f>
        <v>-4582.7083333333003</v>
      </c>
    </row>
    <row r="398" spans="1:5">
      <c r="A398" s="79"/>
      <c r="B398" s="104" t="str">
        <f>Dat_02!A398</f>
        <v>29/06/2025</v>
      </c>
      <c r="C398" s="105">
        <f>Dat_02!O398</f>
        <v>-2557.4434523809</v>
      </c>
      <c r="D398" s="105">
        <f>Dat_02!D398</f>
        <v>2623.5416666667002</v>
      </c>
      <c r="E398" s="105">
        <f>Dat_02!G398</f>
        <v>-4438.5416666666997</v>
      </c>
    </row>
    <row r="399" spans="1:5">
      <c r="A399" s="79"/>
      <c r="B399" s="104" t="str">
        <f>Dat_02!A399</f>
        <v>30/06/2025</v>
      </c>
      <c r="C399" s="105">
        <f>Dat_02!O399</f>
        <v>-1958.1458333332998</v>
      </c>
      <c r="D399" s="105">
        <f>Dat_02!D399</f>
        <v>2111.6666666667002</v>
      </c>
      <c r="E399" s="105">
        <f>Dat_02!G399</f>
        <v>-3905.5</v>
      </c>
    </row>
    <row r="400" spans="1:5">
      <c r="A400" s="79"/>
      <c r="B400" s="104">
        <f>Dat_02!A400</f>
        <v>0</v>
      </c>
      <c r="C400" s="105">
        <f>Dat_02!O400</f>
        <v>0</v>
      </c>
      <c r="D400" s="105">
        <f>Dat_02!D400</f>
        <v>0</v>
      </c>
      <c r="E400" s="105">
        <f>Dat_02!G400</f>
        <v>0</v>
      </c>
    </row>
    <row r="401" spans="1:5">
      <c r="A401" s="79"/>
      <c r="B401" s="104">
        <f>Dat_02!A401</f>
        <v>0</v>
      </c>
      <c r="C401" s="105">
        <f>Dat_02!O401</f>
        <v>0</v>
      </c>
      <c r="D401" s="105">
        <f>Dat_02!D401</f>
        <v>0</v>
      </c>
      <c r="E401" s="105">
        <f>Dat_02!G401</f>
        <v>0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  <row r="426" spans="1:1">
      <c r="A426" s="79"/>
    </row>
    <row r="427" spans="1:1">
      <c r="A427" s="79"/>
    </row>
    <row r="428" spans="1:1">
      <c r="A428" s="79"/>
    </row>
    <row r="429" spans="1:1">
      <c r="A429" s="79"/>
    </row>
    <row r="430" spans="1:1">
      <c r="A430" s="79"/>
    </row>
    <row r="431" spans="1:1">
      <c r="A431" s="79"/>
    </row>
    <row r="432" spans="1:1">
      <c r="A432" s="79"/>
    </row>
    <row r="433" spans="1:1">
      <c r="A433" s="79"/>
    </row>
    <row r="434" spans="1:1">
      <c r="A434" s="79"/>
    </row>
    <row r="435" spans="1:1">
      <c r="A435" s="79"/>
    </row>
    <row r="436" spans="1:1">
      <c r="A436" s="79"/>
    </row>
    <row r="437" spans="1:1">
      <c r="A437" s="79"/>
    </row>
    <row r="438" spans="1:1">
      <c r="A438" s="79"/>
    </row>
    <row r="439" spans="1:1">
      <c r="A439" s="79"/>
    </row>
    <row r="440" spans="1:1">
      <c r="A440" s="79"/>
    </row>
    <row r="441" spans="1:1">
      <c r="A441" s="79"/>
    </row>
    <row r="442" spans="1:1">
      <c r="A442" s="79"/>
    </row>
    <row r="443" spans="1:1">
      <c r="A443" s="79"/>
    </row>
    <row r="444" spans="1:1">
      <c r="A444" s="79"/>
    </row>
    <row r="445" spans="1:1">
      <c r="A445" s="79"/>
    </row>
    <row r="446" spans="1:1">
      <c r="A446" s="79"/>
    </row>
    <row r="447" spans="1:1">
      <c r="A447" s="79"/>
    </row>
    <row r="448" spans="1:1">
      <c r="A448" s="79"/>
    </row>
    <row r="449" spans="1:1">
      <c r="A449" s="79"/>
    </row>
    <row r="450" spans="1:1">
      <c r="A450" s="79"/>
    </row>
    <row r="451" spans="1:1">
      <c r="A451" s="79"/>
    </row>
    <row r="452" spans="1:1">
      <c r="A452" s="79"/>
    </row>
    <row r="453" spans="1:1">
      <c r="A453" s="79"/>
    </row>
    <row r="454" spans="1:1">
      <c r="A454" s="79"/>
    </row>
    <row r="455" spans="1:1">
      <c r="A455" s="79"/>
    </row>
    <row r="456" spans="1:1">
      <c r="A456" s="79"/>
    </row>
    <row r="457" spans="1:1">
      <c r="A457" s="79"/>
    </row>
    <row r="458" spans="1:1">
      <c r="A458" s="79"/>
    </row>
    <row r="459" spans="1:1">
      <c r="A459" s="79"/>
    </row>
    <row r="460" spans="1:1">
      <c r="A460" s="79"/>
    </row>
    <row r="461" spans="1:1">
      <c r="A461" s="79"/>
    </row>
    <row r="462" spans="1:1">
      <c r="A462" s="79"/>
    </row>
    <row r="463" spans="1:1">
      <c r="A463" s="79"/>
    </row>
    <row r="464" spans="1:1">
      <c r="A464" s="79"/>
    </row>
    <row r="465" spans="1:1">
      <c r="A465" s="79"/>
    </row>
    <row r="466" spans="1:1">
      <c r="A466" s="79"/>
    </row>
    <row r="467" spans="1:1">
      <c r="A467" s="79"/>
    </row>
    <row r="468" spans="1:1">
      <c r="A468" s="79"/>
    </row>
    <row r="469" spans="1:1">
      <c r="A469" s="79"/>
    </row>
    <row r="470" spans="1:1">
      <c r="A470" s="79"/>
    </row>
    <row r="471" spans="1:1">
      <c r="A471" s="79"/>
    </row>
    <row r="472" spans="1:1">
      <c r="A472" s="79"/>
    </row>
    <row r="473" spans="1:1">
      <c r="A473" s="79"/>
    </row>
    <row r="474" spans="1:1">
      <c r="A474" s="79"/>
    </row>
    <row r="475" spans="1:1">
      <c r="A475" s="79"/>
    </row>
    <row r="476" spans="1:1">
      <c r="A476" s="79"/>
    </row>
    <row r="477" spans="1:1">
      <c r="A477" s="79"/>
    </row>
    <row r="478" spans="1:1">
      <c r="A478" s="79"/>
    </row>
    <row r="479" spans="1:1">
      <c r="A479" s="79"/>
    </row>
    <row r="480" spans="1:1">
      <c r="A480" s="79"/>
    </row>
    <row r="481" spans="1:1">
      <c r="A481" s="79"/>
    </row>
    <row r="482" spans="1:1">
      <c r="A482" s="79"/>
    </row>
    <row r="483" spans="1:1">
      <c r="A483" s="79"/>
    </row>
    <row r="484" spans="1:1">
      <c r="A484" s="79"/>
    </row>
    <row r="485" spans="1:1">
      <c r="A485" s="79"/>
    </row>
    <row r="486" spans="1:1">
      <c r="A486" s="79"/>
    </row>
    <row r="487" spans="1:1">
      <c r="A487" s="79"/>
    </row>
    <row r="488" spans="1:1">
      <c r="A488" s="79"/>
    </row>
    <row r="489" spans="1:1">
      <c r="A489" s="79"/>
    </row>
    <row r="490" spans="1:1">
      <c r="A490" s="79"/>
    </row>
    <row r="491" spans="1:1">
      <c r="A491" s="79"/>
    </row>
    <row r="492" spans="1:1">
      <c r="A492" s="79"/>
    </row>
    <row r="493" spans="1:1">
      <c r="A493" s="79"/>
    </row>
    <row r="494" spans="1:1">
      <c r="A494" s="79"/>
    </row>
    <row r="495" spans="1:1">
      <c r="A495" s="79"/>
    </row>
    <row r="496" spans="1:1">
      <c r="A496" s="79"/>
    </row>
    <row r="497" spans="1:1">
      <c r="A497" s="79"/>
    </row>
    <row r="498" spans="1:1">
      <c r="A498" s="79"/>
    </row>
    <row r="499" spans="1:1">
      <c r="A499" s="79"/>
    </row>
    <row r="500" spans="1:1">
      <c r="A500" s="79"/>
    </row>
    <row r="501" spans="1:1">
      <c r="A501" s="79"/>
    </row>
    <row r="502" spans="1:1">
      <c r="A502" s="79"/>
    </row>
    <row r="503" spans="1:1">
      <c r="A503" s="79"/>
    </row>
    <row r="504" spans="1:1">
      <c r="A504" s="79"/>
    </row>
    <row r="505" spans="1:1">
      <c r="A505" s="79"/>
    </row>
    <row r="506" spans="1:1">
      <c r="A506" s="79"/>
    </row>
    <row r="507" spans="1:1">
      <c r="A507" s="79"/>
    </row>
    <row r="508" spans="1:1">
      <c r="A508" s="79"/>
    </row>
    <row r="509" spans="1:1">
      <c r="A509" s="79"/>
    </row>
    <row r="510" spans="1:1">
      <c r="A510" s="79"/>
    </row>
    <row r="511" spans="1:1">
      <c r="A511" s="79"/>
    </row>
    <row r="512" spans="1:1">
      <c r="A512" s="79"/>
    </row>
    <row r="513" spans="1:1">
      <c r="A513" s="79"/>
    </row>
    <row r="514" spans="1:1">
      <c r="A514" s="79"/>
    </row>
    <row r="515" spans="1:1">
      <c r="A515" s="79"/>
    </row>
    <row r="516" spans="1:1">
      <c r="A516" s="79"/>
    </row>
    <row r="517" spans="1:1">
      <c r="A517" s="79"/>
    </row>
    <row r="518" spans="1:1">
      <c r="A518" s="79"/>
    </row>
    <row r="519" spans="1:1">
      <c r="A519" s="79"/>
    </row>
    <row r="520" spans="1:1">
      <c r="A520" s="79"/>
    </row>
    <row r="521" spans="1:1">
      <c r="A521" s="79"/>
    </row>
    <row r="522" spans="1:1">
      <c r="A522" s="79"/>
    </row>
    <row r="523" spans="1:1">
      <c r="A523" s="79"/>
    </row>
    <row r="524" spans="1:1">
      <c r="A524" s="79"/>
    </row>
    <row r="525" spans="1:1">
      <c r="A525" s="79"/>
    </row>
    <row r="526" spans="1:1">
      <c r="A526" s="79"/>
    </row>
    <row r="527" spans="1:1">
      <c r="A527" s="79"/>
    </row>
    <row r="528" spans="1:1">
      <c r="A528" s="79"/>
    </row>
    <row r="529" spans="1:1">
      <c r="A529" s="79"/>
    </row>
    <row r="530" spans="1:1">
      <c r="A530" s="79"/>
    </row>
    <row r="531" spans="1:1">
      <c r="A531" s="79"/>
    </row>
    <row r="532" spans="1:1">
      <c r="A532" s="79"/>
    </row>
    <row r="533" spans="1:1">
      <c r="A533" s="79"/>
    </row>
    <row r="534" spans="1:1">
      <c r="A534" s="79"/>
    </row>
    <row r="535" spans="1:1">
      <c r="A535" s="79"/>
    </row>
    <row r="536" spans="1:1">
      <c r="A536" s="79"/>
    </row>
    <row r="537" spans="1:1">
      <c r="A537" s="79"/>
    </row>
    <row r="538" spans="1:1">
      <c r="A538" s="79"/>
    </row>
    <row r="539" spans="1:1">
      <c r="A539" s="79"/>
    </row>
    <row r="540" spans="1:1">
      <c r="A540" s="79"/>
    </row>
    <row r="541" spans="1:1">
      <c r="A541" s="79"/>
    </row>
    <row r="542" spans="1:1">
      <c r="A542" s="79"/>
    </row>
    <row r="543" spans="1:1">
      <c r="A543" s="79"/>
    </row>
    <row r="544" spans="1:1">
      <c r="A544" s="79"/>
    </row>
    <row r="545" spans="1:1">
      <c r="A545" s="79"/>
    </row>
    <row r="546" spans="1:1">
      <c r="A546" s="79"/>
    </row>
    <row r="547" spans="1:1">
      <c r="A547" s="79"/>
    </row>
    <row r="548" spans="1:1">
      <c r="A548" s="79"/>
    </row>
    <row r="549" spans="1:1">
      <c r="A549" s="79"/>
    </row>
    <row r="550" spans="1:1">
      <c r="A550" s="79"/>
    </row>
    <row r="551" spans="1:1">
      <c r="A551" s="79"/>
    </row>
    <row r="552" spans="1:1">
      <c r="A552" s="79"/>
    </row>
    <row r="553" spans="1:1">
      <c r="A553" s="79"/>
    </row>
    <row r="554" spans="1:1">
      <c r="A554" s="79"/>
    </row>
    <row r="555" spans="1:1">
      <c r="A555" s="79"/>
    </row>
    <row r="556" spans="1:1">
      <c r="A556" s="79"/>
    </row>
    <row r="557" spans="1:1">
      <c r="A557" s="79"/>
    </row>
    <row r="558" spans="1:1">
      <c r="A558" s="79"/>
    </row>
    <row r="559" spans="1:1">
      <c r="A559" s="79"/>
    </row>
    <row r="560" spans="1:1">
      <c r="A560" s="79"/>
    </row>
    <row r="561" spans="1:1">
      <c r="A561" s="79"/>
    </row>
    <row r="562" spans="1:1">
      <c r="A562" s="79"/>
    </row>
    <row r="563" spans="1:1">
      <c r="A563" s="79"/>
    </row>
    <row r="564" spans="1:1">
      <c r="A564" s="79"/>
    </row>
    <row r="565" spans="1:1">
      <c r="A565" s="79"/>
    </row>
    <row r="566" spans="1:1">
      <c r="A566" s="79"/>
    </row>
    <row r="567" spans="1:1">
      <c r="A567" s="79"/>
    </row>
    <row r="568" spans="1:1">
      <c r="A568" s="79"/>
    </row>
    <row r="569" spans="1:1">
      <c r="A569" s="79"/>
    </row>
    <row r="570" spans="1:1">
      <c r="A570" s="79"/>
    </row>
    <row r="571" spans="1:1">
      <c r="A571" s="79"/>
    </row>
    <row r="572" spans="1:1">
      <c r="A572" s="79"/>
    </row>
    <row r="573" spans="1:1">
      <c r="A573" s="79"/>
    </row>
    <row r="574" spans="1:1">
      <c r="A574" s="79"/>
    </row>
    <row r="575" spans="1:1">
      <c r="A575" s="79"/>
    </row>
    <row r="576" spans="1:1">
      <c r="A576" s="79"/>
    </row>
    <row r="577" spans="1:1">
      <c r="A577" s="79"/>
    </row>
    <row r="578" spans="1:1">
      <c r="A578" s="79"/>
    </row>
    <row r="579" spans="1:1">
      <c r="A579" s="79"/>
    </row>
    <row r="580" spans="1:1">
      <c r="A580" s="79"/>
    </row>
    <row r="581" spans="1:1">
      <c r="A581" s="79"/>
    </row>
    <row r="582" spans="1:1">
      <c r="A582" s="79"/>
    </row>
    <row r="583" spans="1:1">
      <c r="A583" s="79"/>
    </row>
    <row r="584" spans="1:1">
      <c r="A584" s="79"/>
    </row>
    <row r="585" spans="1:1">
      <c r="A585" s="79"/>
    </row>
    <row r="586" spans="1:1">
      <c r="A586" s="79"/>
    </row>
    <row r="587" spans="1:1">
      <c r="A587" s="79"/>
    </row>
    <row r="588" spans="1:1">
      <c r="A588" s="79"/>
    </row>
    <row r="589" spans="1:1">
      <c r="A589" s="79"/>
    </row>
    <row r="590" spans="1:1">
      <c r="A590" s="79"/>
    </row>
    <row r="591" spans="1:1">
      <c r="A591" s="79"/>
    </row>
    <row r="592" spans="1:1">
      <c r="A592" s="79"/>
    </row>
    <row r="593" spans="1:1">
      <c r="A593" s="79"/>
    </row>
    <row r="594" spans="1:1">
      <c r="A594" s="79"/>
    </row>
    <row r="595" spans="1:1">
      <c r="A595" s="79"/>
    </row>
    <row r="596" spans="1:1">
      <c r="A596" s="79"/>
    </row>
    <row r="597" spans="1:1">
      <c r="A597" s="79"/>
    </row>
    <row r="598" spans="1:1">
      <c r="A598" s="79"/>
    </row>
    <row r="599" spans="1:1">
      <c r="A599" s="79"/>
    </row>
    <row r="600" spans="1:1">
      <c r="A600" s="79"/>
    </row>
    <row r="601" spans="1:1">
      <c r="A601" s="79"/>
    </row>
    <row r="602" spans="1:1">
      <c r="A602" s="79"/>
    </row>
    <row r="603" spans="1:1">
      <c r="A603" s="79"/>
    </row>
    <row r="604" spans="1:1">
      <c r="A604" s="79"/>
    </row>
    <row r="605" spans="1:1">
      <c r="A605" s="79"/>
    </row>
    <row r="606" spans="1:1">
      <c r="A606" s="79"/>
    </row>
    <row r="607" spans="1:1">
      <c r="A607" s="79"/>
    </row>
    <row r="608" spans="1:1">
      <c r="A608" s="79"/>
    </row>
    <row r="609" spans="1:1">
      <c r="A609" s="79"/>
    </row>
    <row r="610" spans="1:1">
      <c r="A610" s="79"/>
    </row>
    <row r="611" spans="1:1">
      <c r="A611" s="79"/>
    </row>
    <row r="612" spans="1:1">
      <c r="A612" s="79"/>
    </row>
    <row r="613" spans="1:1">
      <c r="A613" s="79"/>
    </row>
    <row r="614" spans="1:1">
      <c r="A614" s="79"/>
    </row>
    <row r="615" spans="1:1">
      <c r="A615" s="79"/>
    </row>
    <row r="616" spans="1:1">
      <c r="A616" s="79"/>
    </row>
    <row r="617" spans="1:1">
      <c r="A617" s="79"/>
    </row>
    <row r="618" spans="1:1">
      <c r="A618" s="79"/>
    </row>
    <row r="619" spans="1:1">
      <c r="A619" s="79"/>
    </row>
    <row r="620" spans="1:1">
      <c r="A620" s="79"/>
    </row>
    <row r="621" spans="1:1">
      <c r="A621" s="79"/>
    </row>
    <row r="622" spans="1:1">
      <c r="A622" s="79"/>
    </row>
    <row r="623" spans="1:1">
      <c r="A623" s="79"/>
    </row>
    <row r="624" spans="1:1">
      <c r="A624" s="79"/>
    </row>
    <row r="625" spans="1:1">
      <c r="A625" s="79"/>
    </row>
    <row r="626" spans="1:1">
      <c r="A626" s="79"/>
    </row>
    <row r="627" spans="1:1">
      <c r="A627" s="79"/>
    </row>
    <row r="628" spans="1:1">
      <c r="A628" s="79"/>
    </row>
    <row r="629" spans="1:1">
      <c r="A629" s="79"/>
    </row>
    <row r="630" spans="1:1">
      <c r="A630" s="79"/>
    </row>
    <row r="631" spans="1:1">
      <c r="A631" s="79"/>
    </row>
    <row r="632" spans="1:1">
      <c r="A632" s="79"/>
    </row>
    <row r="633" spans="1:1">
      <c r="A633" s="79"/>
    </row>
    <row r="634" spans="1:1">
      <c r="A634" s="79"/>
    </row>
    <row r="635" spans="1:1">
      <c r="A635" s="79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18.5703125" customWidth="1"/>
    <col min="2" max="4" width="21.5703125" customWidth="1"/>
    <col min="5" max="5" width="15.5703125" customWidth="1"/>
    <col min="6" max="6" width="18.5703125" customWidth="1"/>
    <col min="7" max="9" width="21.5703125" customWidth="1"/>
    <col min="10" max="13" width="15.5703125" customWidth="1"/>
  </cols>
  <sheetData>
    <row r="1" spans="1:13">
      <c r="A1" s="82" t="s">
        <v>28</v>
      </c>
      <c r="B1" s="82" t="s">
        <v>29</v>
      </c>
    </row>
    <row r="2" spans="1:13">
      <c r="A2" s="81" t="s">
        <v>419</v>
      </c>
      <c r="B2" s="81" t="s">
        <v>450</v>
      </c>
    </row>
    <row r="4" spans="1:13">
      <c r="A4" s="111" t="s">
        <v>35</v>
      </c>
      <c r="B4" s="125" t="s">
        <v>64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>
      <c r="A5" s="111" t="s">
        <v>36</v>
      </c>
      <c r="B5" s="127" t="s">
        <v>65</v>
      </c>
      <c r="C5" s="128"/>
      <c r="D5" s="129"/>
      <c r="E5" s="127" t="s">
        <v>30</v>
      </c>
      <c r="F5" s="128"/>
      <c r="G5" s="129"/>
      <c r="H5" s="127" t="s">
        <v>31</v>
      </c>
      <c r="I5" s="128"/>
      <c r="J5" s="129"/>
      <c r="K5" s="127" t="s">
        <v>32</v>
      </c>
      <c r="L5" s="128"/>
      <c r="M5" s="128"/>
    </row>
    <row r="6" spans="1:13">
      <c r="A6" s="82" t="s">
        <v>37</v>
      </c>
      <c r="B6" s="114" t="s">
        <v>33</v>
      </c>
      <c r="C6" s="114" t="s">
        <v>34</v>
      </c>
      <c r="D6" s="116" t="s">
        <v>6</v>
      </c>
      <c r="E6" s="114" t="s">
        <v>33</v>
      </c>
      <c r="F6" s="114" t="s">
        <v>34</v>
      </c>
      <c r="G6" s="116" t="s">
        <v>6</v>
      </c>
      <c r="H6" s="114" t="s">
        <v>33</v>
      </c>
      <c r="I6" s="114" t="s">
        <v>34</v>
      </c>
      <c r="J6" s="116" t="s">
        <v>6</v>
      </c>
      <c r="K6" s="114" t="s">
        <v>33</v>
      </c>
      <c r="L6" s="114" t="s">
        <v>34</v>
      </c>
      <c r="M6" s="116" t="s">
        <v>6</v>
      </c>
    </row>
    <row r="7" spans="1:13">
      <c r="A7" s="111" t="s">
        <v>28</v>
      </c>
      <c r="B7" s="83"/>
      <c r="C7" s="83"/>
      <c r="D7" s="117"/>
      <c r="E7" s="83"/>
      <c r="F7" s="83"/>
      <c r="G7" s="117"/>
      <c r="H7" s="83"/>
      <c r="I7" s="83"/>
      <c r="J7" s="117"/>
      <c r="K7" s="83"/>
      <c r="L7" s="83"/>
      <c r="M7" s="117"/>
    </row>
    <row r="8" spans="1:13">
      <c r="A8" s="81" t="s">
        <v>67</v>
      </c>
      <c r="B8" s="118">
        <v>6.0000000000000002E-5</v>
      </c>
      <c r="C8" s="118">
        <v>-40.622900000000001</v>
      </c>
      <c r="D8" s="119">
        <v>-40.622839999999997</v>
      </c>
      <c r="E8" s="118">
        <v>690.96275900000001</v>
      </c>
      <c r="F8" s="118">
        <v>-852.58096</v>
      </c>
      <c r="G8" s="119">
        <v>-161.618201</v>
      </c>
      <c r="H8" s="118">
        <v>80.125200000000007</v>
      </c>
      <c r="I8" s="118">
        <v>-118.34618399999999</v>
      </c>
      <c r="J8" s="119">
        <v>-38.220984000000001</v>
      </c>
      <c r="K8" s="118">
        <v>639.89128200000005</v>
      </c>
      <c r="L8" s="118">
        <v>-888.47707000000003</v>
      </c>
      <c r="M8" s="119">
        <v>-248.58578800000001</v>
      </c>
    </row>
    <row r="9" spans="1:13">
      <c r="A9" s="81" t="s">
        <v>68</v>
      </c>
      <c r="B9" s="118">
        <v>0</v>
      </c>
      <c r="C9" s="118">
        <v>-34.299900000000001</v>
      </c>
      <c r="D9" s="119">
        <v>-34.299900000000001</v>
      </c>
      <c r="E9" s="118">
        <v>402.90586500000001</v>
      </c>
      <c r="F9" s="118">
        <v>-1307.6572639999999</v>
      </c>
      <c r="G9" s="119">
        <v>-904.75139899999999</v>
      </c>
      <c r="H9" s="118">
        <v>34.896096</v>
      </c>
      <c r="I9" s="118">
        <v>-114.82236</v>
      </c>
      <c r="J9" s="119">
        <v>-79.926264000000003</v>
      </c>
      <c r="K9" s="118">
        <v>615.35582099999999</v>
      </c>
      <c r="L9" s="118">
        <v>-716.99852099999998</v>
      </c>
      <c r="M9" s="119">
        <v>-101.6427</v>
      </c>
    </row>
    <row r="10" spans="1:13">
      <c r="A10" s="81" t="s">
        <v>69</v>
      </c>
      <c r="B10" s="118">
        <v>9.0000000000000006E-5</v>
      </c>
      <c r="C10" s="118">
        <v>-27.324590000000001</v>
      </c>
      <c r="D10" s="119">
        <v>-27.3245</v>
      </c>
      <c r="E10" s="118">
        <v>284.336051</v>
      </c>
      <c r="F10" s="118">
        <v>-1343.510894</v>
      </c>
      <c r="G10" s="119">
        <v>-1059.174843</v>
      </c>
      <c r="H10" s="118">
        <v>12.48244</v>
      </c>
      <c r="I10" s="118">
        <v>-265.078532</v>
      </c>
      <c r="J10" s="119">
        <v>-252.596092</v>
      </c>
      <c r="K10" s="118">
        <v>1029.7705100000001</v>
      </c>
      <c r="L10" s="118">
        <v>-523.74064299999998</v>
      </c>
      <c r="M10" s="119">
        <v>506.02986700000002</v>
      </c>
    </row>
    <row r="11" spans="1:13">
      <c r="A11" s="81" t="s">
        <v>70</v>
      </c>
      <c r="B11" s="118">
        <v>8.8999999999999995E-4</v>
      </c>
      <c r="C11" s="118">
        <v>-13.5341</v>
      </c>
      <c r="D11" s="119">
        <v>-13.53321</v>
      </c>
      <c r="E11" s="118">
        <v>316.41576900000001</v>
      </c>
      <c r="F11" s="118">
        <v>-1201.5170149999999</v>
      </c>
      <c r="G11" s="119">
        <v>-885.10124599999995</v>
      </c>
      <c r="H11" s="118">
        <v>17.632511999999998</v>
      </c>
      <c r="I11" s="118">
        <v>-285.38935199999997</v>
      </c>
      <c r="J11" s="119">
        <v>-267.75684000000001</v>
      </c>
      <c r="K11" s="118">
        <v>721.09444299999996</v>
      </c>
      <c r="L11" s="118">
        <v>-745.61331700000005</v>
      </c>
      <c r="M11" s="119">
        <v>-24.518874</v>
      </c>
    </row>
    <row r="12" spans="1:13">
      <c r="A12" s="81" t="s">
        <v>71</v>
      </c>
      <c r="B12" s="118">
        <v>5.77E-3</v>
      </c>
      <c r="C12" s="118">
        <v>-6.7190700000000003</v>
      </c>
      <c r="D12" s="119">
        <v>-6.7133000000000003</v>
      </c>
      <c r="E12" s="118">
        <v>958.64929099999995</v>
      </c>
      <c r="F12" s="118">
        <v>-504.46948800000001</v>
      </c>
      <c r="G12" s="119">
        <v>454.17980299999999</v>
      </c>
      <c r="H12" s="118">
        <v>13.04748</v>
      </c>
      <c r="I12" s="118">
        <v>-317.01585599999999</v>
      </c>
      <c r="J12" s="119">
        <v>-303.96837599999998</v>
      </c>
      <c r="K12" s="118">
        <v>156.09849800000001</v>
      </c>
      <c r="L12" s="118">
        <v>-1292.3758909999999</v>
      </c>
      <c r="M12" s="119">
        <v>-1136.2773930000001</v>
      </c>
    </row>
    <row r="13" spans="1:13">
      <c r="A13" s="81" t="s">
        <v>72</v>
      </c>
      <c r="B13" s="118">
        <v>1.64E-3</v>
      </c>
      <c r="C13" s="118">
        <v>-10.62561</v>
      </c>
      <c r="D13" s="119">
        <v>-10.62397</v>
      </c>
      <c r="E13" s="118">
        <v>829.80644700000005</v>
      </c>
      <c r="F13" s="118">
        <v>-279.86347699999999</v>
      </c>
      <c r="G13" s="119">
        <v>549.94296999999995</v>
      </c>
      <c r="H13" s="118">
        <v>26.463671999999999</v>
      </c>
      <c r="I13" s="118">
        <v>-229.285944</v>
      </c>
      <c r="J13" s="119">
        <v>-202.822272</v>
      </c>
      <c r="K13" s="118">
        <v>44.346770999999997</v>
      </c>
      <c r="L13" s="118">
        <v>-1613.75873</v>
      </c>
      <c r="M13" s="119">
        <v>-1569.411959</v>
      </c>
    </row>
    <row r="14" spans="1:13">
      <c r="A14" s="81" t="s">
        <v>74</v>
      </c>
      <c r="B14" s="118">
        <v>5.8E-4</v>
      </c>
      <c r="C14" s="118">
        <v>-18.943349999999999</v>
      </c>
      <c r="D14" s="119">
        <v>-18.942769999999999</v>
      </c>
      <c r="E14" s="118">
        <v>1215.6321820000001</v>
      </c>
      <c r="F14" s="118">
        <v>-177.00683699999999</v>
      </c>
      <c r="G14" s="119">
        <v>1038.6253449999999</v>
      </c>
      <c r="H14" s="118">
        <v>14.061384</v>
      </c>
      <c r="I14" s="118">
        <v>-322.81675200000001</v>
      </c>
      <c r="J14" s="119">
        <v>-308.75536799999998</v>
      </c>
      <c r="K14" s="118">
        <v>25.276952000000001</v>
      </c>
      <c r="L14" s="118">
        <v>-1699.058254</v>
      </c>
      <c r="M14" s="119">
        <v>-1673.7813020000001</v>
      </c>
    </row>
    <row r="15" spans="1:13">
      <c r="A15" s="81" t="s">
        <v>105</v>
      </c>
      <c r="B15" s="118">
        <v>1.24E-3</v>
      </c>
      <c r="C15" s="118">
        <v>-1.85162</v>
      </c>
      <c r="D15" s="119">
        <v>-1.8503799999999999</v>
      </c>
      <c r="E15" s="118">
        <v>1489.189388</v>
      </c>
      <c r="F15" s="118">
        <v>-101.887649</v>
      </c>
      <c r="G15" s="119">
        <v>1387.301739</v>
      </c>
      <c r="H15" s="118">
        <v>9.6079600000000003</v>
      </c>
      <c r="I15" s="118">
        <v>-299.88434799999999</v>
      </c>
      <c r="J15" s="119">
        <v>-290.276388</v>
      </c>
      <c r="K15" s="118">
        <v>25.837529</v>
      </c>
      <c r="L15" s="118">
        <v>-1520.7861129999999</v>
      </c>
      <c r="M15" s="119">
        <v>-1494.948584</v>
      </c>
    </row>
    <row r="16" spans="1:13">
      <c r="A16" s="81" t="s">
        <v>137</v>
      </c>
      <c r="B16" s="118">
        <v>7.6000000000000004E-4</v>
      </c>
      <c r="C16" s="118">
        <v>-26.31531</v>
      </c>
      <c r="D16" s="119">
        <v>-26.314550000000001</v>
      </c>
      <c r="E16" s="118">
        <v>844.69935899999996</v>
      </c>
      <c r="F16" s="118">
        <v>-201.26059699999999</v>
      </c>
      <c r="G16" s="119">
        <v>643.438762</v>
      </c>
      <c r="H16" s="118">
        <v>12.983328</v>
      </c>
      <c r="I16" s="118">
        <v>-324.52315199999998</v>
      </c>
      <c r="J16" s="119">
        <v>-311.53982400000001</v>
      </c>
      <c r="K16" s="118">
        <v>51.170502999999997</v>
      </c>
      <c r="L16" s="118">
        <v>-1488.54117</v>
      </c>
      <c r="M16" s="119">
        <v>-1437.3706669999999</v>
      </c>
    </row>
    <row r="17" spans="1:13">
      <c r="A17" s="81" t="s">
        <v>169</v>
      </c>
      <c r="B17" s="118">
        <v>2.9099999999999998E-3</v>
      </c>
      <c r="C17" s="118">
        <v>-9.4032099999999996</v>
      </c>
      <c r="D17" s="119">
        <v>-9.4002999999999997</v>
      </c>
      <c r="E17" s="118">
        <v>743.13826400000005</v>
      </c>
      <c r="F17" s="118">
        <v>-366.66464100000002</v>
      </c>
      <c r="G17" s="119">
        <v>376.47362299999998</v>
      </c>
      <c r="H17" s="118">
        <v>17.032247999999999</v>
      </c>
      <c r="I17" s="118">
        <v>-287.79235199999999</v>
      </c>
      <c r="J17" s="119">
        <v>-270.76010400000001</v>
      </c>
      <c r="K17" s="118">
        <v>220.33352600000001</v>
      </c>
      <c r="L17" s="118">
        <v>-1205.9159320000001</v>
      </c>
      <c r="M17" s="119">
        <v>-985.58240599999999</v>
      </c>
    </row>
    <row r="18" spans="1:13">
      <c r="A18" s="81" t="s">
        <v>200</v>
      </c>
      <c r="B18" s="118">
        <v>9.7000000000000005E-4</v>
      </c>
      <c r="C18" s="118">
        <v>-18.371169999999999</v>
      </c>
      <c r="D18" s="119">
        <v>-18.370200000000001</v>
      </c>
      <c r="E18" s="118">
        <v>1004.907045</v>
      </c>
      <c r="F18" s="118">
        <v>-340.41214400000001</v>
      </c>
      <c r="G18" s="119">
        <v>664.49490100000003</v>
      </c>
      <c r="H18" s="118">
        <v>23.496911999999998</v>
      </c>
      <c r="I18" s="118">
        <v>-257.46616799999998</v>
      </c>
      <c r="J18" s="119">
        <v>-233.969256</v>
      </c>
      <c r="K18" s="118">
        <v>257.90600000000001</v>
      </c>
      <c r="L18" s="118">
        <v>-1059.614853</v>
      </c>
      <c r="M18" s="119">
        <v>-801.70885299999998</v>
      </c>
    </row>
    <row r="19" spans="1:13">
      <c r="A19" s="81" t="s">
        <v>232</v>
      </c>
      <c r="B19" s="118">
        <v>7.7999999999999999E-4</v>
      </c>
      <c r="C19" s="118">
        <v>-27.60398</v>
      </c>
      <c r="D19" s="119">
        <v>-27.603200000000001</v>
      </c>
      <c r="E19" s="118">
        <v>1325.716766</v>
      </c>
      <c r="F19" s="118">
        <v>-416.17502100000002</v>
      </c>
      <c r="G19" s="119">
        <v>909.54174499999999</v>
      </c>
      <c r="H19" s="118">
        <v>94.470624000000001</v>
      </c>
      <c r="I19" s="118">
        <v>-73.661184000000006</v>
      </c>
      <c r="J19" s="119">
        <v>20.809439999999999</v>
      </c>
      <c r="K19" s="118">
        <v>104.379732</v>
      </c>
      <c r="L19" s="118">
        <v>-1601.5475590000001</v>
      </c>
      <c r="M19" s="119">
        <v>-1497.167827</v>
      </c>
    </row>
    <row r="20" spans="1:13">
      <c r="A20" s="81" t="s">
        <v>293</v>
      </c>
      <c r="B20" s="118">
        <v>1.9000000000000001E-4</v>
      </c>
      <c r="C20" s="118">
        <v>-34.26191</v>
      </c>
      <c r="D20" s="119">
        <v>-34.261719999999997</v>
      </c>
      <c r="E20" s="118">
        <v>645.720507</v>
      </c>
      <c r="F20" s="118">
        <v>-1085.385376</v>
      </c>
      <c r="G20" s="119">
        <v>-439.66486900000001</v>
      </c>
      <c r="H20" s="118">
        <v>45.186120000000003</v>
      </c>
      <c r="I20" s="118">
        <v>-135.38599199999999</v>
      </c>
      <c r="J20" s="119">
        <v>-90.199871999999999</v>
      </c>
      <c r="K20" s="118">
        <v>483.41217499999999</v>
      </c>
      <c r="L20" s="118">
        <v>-1017.297557</v>
      </c>
      <c r="M20" s="119">
        <v>-533.88538200000005</v>
      </c>
    </row>
    <row r="21" spans="1:13">
      <c r="A21" s="81" t="s">
        <v>295</v>
      </c>
      <c r="B21" s="118">
        <v>3.4000000000000002E-4</v>
      </c>
      <c r="C21" s="118">
        <v>-27.504940000000001</v>
      </c>
      <c r="D21" s="119">
        <v>-27.5046</v>
      </c>
      <c r="E21" s="118">
        <v>401.53195499999998</v>
      </c>
      <c r="F21" s="118">
        <v>-1025.215815</v>
      </c>
      <c r="G21" s="119">
        <v>-623.68385999999998</v>
      </c>
      <c r="H21" s="118">
        <v>28.450223999999999</v>
      </c>
      <c r="I21" s="118">
        <v>-176.40871200000001</v>
      </c>
      <c r="J21" s="119">
        <v>-147.95848799999999</v>
      </c>
      <c r="K21" s="118">
        <v>431.86469099999999</v>
      </c>
      <c r="L21" s="118">
        <v>-814.85565299999996</v>
      </c>
      <c r="M21" s="119">
        <v>-382.99096200000002</v>
      </c>
    </row>
    <row r="22" spans="1:13">
      <c r="A22" s="81" t="s">
        <v>327</v>
      </c>
      <c r="B22" s="118">
        <v>2.0000000000000002E-5</v>
      </c>
      <c r="C22" s="118">
        <v>-19.902909999999999</v>
      </c>
      <c r="D22" s="119">
        <v>-19.902889999999999</v>
      </c>
      <c r="E22" s="118">
        <v>197.30682200000001</v>
      </c>
      <c r="F22" s="118">
        <v>-1388.3616500000001</v>
      </c>
      <c r="G22" s="119">
        <v>-1191.054828</v>
      </c>
      <c r="H22" s="118">
        <v>27.75384</v>
      </c>
      <c r="I22" s="118">
        <v>-197.13952800000001</v>
      </c>
      <c r="J22" s="119">
        <v>-169.38568799999999</v>
      </c>
      <c r="K22" s="118">
        <v>619.26746900000001</v>
      </c>
      <c r="L22" s="118">
        <v>-775.70723099999998</v>
      </c>
      <c r="M22" s="119">
        <v>-156.439762</v>
      </c>
    </row>
    <row r="23" spans="1:13">
      <c r="A23" s="81" t="s">
        <v>356</v>
      </c>
      <c r="B23" s="118">
        <v>1E-4</v>
      </c>
      <c r="C23" s="118">
        <v>-11.22458</v>
      </c>
      <c r="D23" s="119">
        <v>-11.22448</v>
      </c>
      <c r="E23" s="118">
        <v>270.260783</v>
      </c>
      <c r="F23" s="118">
        <v>-1041.5678889999999</v>
      </c>
      <c r="G23" s="119">
        <v>-771.30710599999998</v>
      </c>
      <c r="H23" s="118">
        <v>22.624487999999999</v>
      </c>
      <c r="I23" s="118">
        <v>-239.879448</v>
      </c>
      <c r="J23" s="119">
        <v>-217.25496000000001</v>
      </c>
      <c r="K23" s="118">
        <v>639.38506500000005</v>
      </c>
      <c r="L23" s="118">
        <v>-720.71529799999996</v>
      </c>
      <c r="M23" s="119">
        <v>-81.330233000000007</v>
      </c>
    </row>
    <row r="24" spans="1:13">
      <c r="A24" s="81" t="s">
        <v>388</v>
      </c>
      <c r="B24" s="118">
        <v>5.7499999999999999E-3</v>
      </c>
      <c r="C24" s="118">
        <v>-6.8442699999999999</v>
      </c>
      <c r="D24" s="119">
        <v>-6.8385199999999999</v>
      </c>
      <c r="E24" s="118">
        <v>450.91379599999999</v>
      </c>
      <c r="F24" s="118">
        <v>-734.08765100000005</v>
      </c>
      <c r="G24" s="119">
        <v>-283.173855</v>
      </c>
      <c r="H24" s="118">
        <v>1.496016</v>
      </c>
      <c r="I24" s="118">
        <v>-446.16247199999998</v>
      </c>
      <c r="J24" s="119">
        <v>-444.66645599999998</v>
      </c>
      <c r="K24" s="118">
        <v>501.35270300000002</v>
      </c>
      <c r="L24" s="118">
        <v>-768.25792999999999</v>
      </c>
      <c r="M24" s="119">
        <v>-266.90522700000002</v>
      </c>
    </row>
    <row r="25" spans="1:13">
      <c r="A25" s="81" t="s">
        <v>419</v>
      </c>
      <c r="B25" s="118">
        <v>1.6900000000000001E-3</v>
      </c>
      <c r="C25" s="118">
        <v>-13.89072</v>
      </c>
      <c r="D25" s="119">
        <v>-13.88903</v>
      </c>
      <c r="E25" s="118">
        <v>712.90956800000004</v>
      </c>
      <c r="F25" s="118">
        <v>-121.3129</v>
      </c>
      <c r="G25" s="119">
        <v>591.59666800000002</v>
      </c>
      <c r="H25" s="118">
        <v>7.2023039999999998</v>
      </c>
      <c r="I25" s="118">
        <v>-402.22720800000002</v>
      </c>
      <c r="J25" s="119">
        <v>-395.02490399999999</v>
      </c>
      <c r="K25" s="118">
        <v>147.81205800000001</v>
      </c>
      <c r="L25" s="118">
        <v>-1333.0220810000001</v>
      </c>
      <c r="M25" s="119">
        <v>-1185.2100230000001</v>
      </c>
    </row>
    <row r="26" spans="1:13">
      <c r="A26" s="81" t="s">
        <v>452</v>
      </c>
      <c r="B26" s="118">
        <v>0</v>
      </c>
      <c r="C26" s="118">
        <v>-5.9985999999999997</v>
      </c>
      <c r="D26" s="119">
        <v>-5.9985999999999997</v>
      </c>
      <c r="E26" s="118">
        <v>282.23779999999999</v>
      </c>
      <c r="F26" s="118">
        <v>-112.9906</v>
      </c>
      <c r="G26" s="119">
        <v>169.24719999999999</v>
      </c>
      <c r="H26" s="118">
        <v>0.1</v>
      </c>
      <c r="I26" s="118">
        <v>-151.12</v>
      </c>
      <c r="J26" s="119">
        <v>-151.02000000000001</v>
      </c>
      <c r="K26" s="118">
        <v>85.072500000000005</v>
      </c>
      <c r="L26" s="118">
        <v>-597.35019999999997</v>
      </c>
      <c r="M26" s="119">
        <v>-512.27769999999998</v>
      </c>
    </row>
    <row r="33" spans="1:7">
      <c r="A33" s="78" t="s">
        <v>25</v>
      </c>
    </row>
    <row r="34" spans="1:7">
      <c r="A34" s="44"/>
      <c r="B34" s="44" t="s">
        <v>8</v>
      </c>
      <c r="C34" s="44" t="s">
        <v>9</v>
      </c>
      <c r="D34" s="44" t="s">
        <v>6</v>
      </c>
    </row>
    <row r="35" spans="1:7">
      <c r="A35" s="45" t="s">
        <v>2</v>
      </c>
      <c r="B35" s="46">
        <f>VLOOKUP($B$55,$A$8:$M$31,2,FALSE)</f>
        <v>1.6900000000000001E-3</v>
      </c>
      <c r="C35" s="46">
        <f>VLOOKUP($B$55,$A$8:$M$31,3,FALSE)</f>
        <v>-13.89072</v>
      </c>
      <c r="D35" s="46">
        <f>B35+C35</f>
        <v>-13.88903</v>
      </c>
    </row>
    <row r="36" spans="1:7">
      <c r="A36" s="45" t="s">
        <v>3</v>
      </c>
      <c r="B36" s="46">
        <f>VLOOKUP($B$55,$A$8:$M$31,5,FALSE)</f>
        <v>712.90956800000004</v>
      </c>
      <c r="C36" s="46">
        <f>VLOOKUP($B$55,$A$8:$M$31,6,FALSE)</f>
        <v>-121.3129</v>
      </c>
      <c r="D36" s="46">
        <f t="shared" ref="D36:D39" si="0">B36+C36</f>
        <v>591.59666800000002</v>
      </c>
    </row>
    <row r="37" spans="1:7">
      <c r="A37" s="45" t="s">
        <v>4</v>
      </c>
      <c r="B37" s="46">
        <f>VLOOKUP($B$55,$A$8:$M$31,8,FALSE)</f>
        <v>7.2023039999999998</v>
      </c>
      <c r="C37" s="46">
        <f>VLOOKUP($B$55,$A$8:$M$31,9,FALSE)</f>
        <v>-402.22720800000002</v>
      </c>
      <c r="D37" s="46">
        <f t="shared" si="0"/>
        <v>-395.02490399999999</v>
      </c>
    </row>
    <row r="38" spans="1:7">
      <c r="A38" s="45" t="s">
        <v>5</v>
      </c>
      <c r="B38" s="46">
        <f>VLOOKUP($B$55,$A$8:$M$31,11,FALSE)</f>
        <v>147.81205800000001</v>
      </c>
      <c r="C38" s="46">
        <f>VLOOKUP($B$55,$A$8:$M$31,12,FALSE)</f>
        <v>-1333.0220810000001</v>
      </c>
      <c r="D38" s="46">
        <f t="shared" si="0"/>
        <v>-1185.2100230000001</v>
      </c>
    </row>
    <row r="39" spans="1:7">
      <c r="A39" s="43" t="s">
        <v>1</v>
      </c>
      <c r="B39" s="47">
        <f>SUM(B35:B38)</f>
        <v>867.92562000000009</v>
      </c>
      <c r="C39" s="47">
        <f>SUM(C35:C38)</f>
        <v>-1870.4529090000001</v>
      </c>
      <c r="D39" s="47">
        <f t="shared" si="0"/>
        <v>-1002.527289</v>
      </c>
      <c r="E39" s="79">
        <f>ABS(D39)</f>
        <v>1002.527289</v>
      </c>
    </row>
    <row r="41" spans="1:7">
      <c r="A41" s="78" t="s">
        <v>26</v>
      </c>
    </row>
    <row r="42" spans="1:7">
      <c r="A42" s="54"/>
      <c r="B42" s="54"/>
      <c r="C42" s="51" t="s">
        <v>2</v>
      </c>
      <c r="D42" s="51" t="s">
        <v>3</v>
      </c>
      <c r="E42" s="51" t="s">
        <v>4</v>
      </c>
      <c r="F42" s="51" t="s">
        <v>5</v>
      </c>
      <c r="G42" s="51" t="s">
        <v>6</v>
      </c>
    </row>
    <row r="43" spans="1:7">
      <c r="A43" s="55" t="str">
        <f>UPPER(LEFT(TEXT(B43,"mmm"),1))</f>
        <v>J</v>
      </c>
      <c r="B43" s="109" t="str">
        <f>TEXT(EDATE(B44,-1),"mmmm aaaa")</f>
        <v>junio 2024</v>
      </c>
      <c r="C43" s="52">
        <f>VLOOKUP($B43,$A$8:$M$31,4,FALSE)</f>
        <v>-10.62397</v>
      </c>
      <c r="D43" s="52">
        <f>VLOOKUP($B43,$A$8:$M$31,7,FALSE)</f>
        <v>549.94296999999995</v>
      </c>
      <c r="E43" s="52">
        <f>VLOOKUP($B43,$A$8:$M$31,10,FALSE)</f>
        <v>-202.822272</v>
      </c>
      <c r="F43" s="52">
        <f>VLOOKUP($B43,$A$8:$M$31,13,FALSE)</f>
        <v>-1569.411959</v>
      </c>
      <c r="G43" s="56">
        <f>SUM(C43:F43)</f>
        <v>-1232.9152309999999</v>
      </c>
    </row>
    <row r="44" spans="1:7">
      <c r="A44" s="55" t="str">
        <f>UPPER(LEFT(TEXT(B44,"mmm"),1))</f>
        <v>J</v>
      </c>
      <c r="B44" s="109" t="str">
        <f>TEXT(EDATE(B45,-1),"mmmm aaaa")</f>
        <v>julio 2024</v>
      </c>
      <c r="C44" s="52">
        <f t="shared" ref="C44:C55" si="1">VLOOKUP($B44,$A$8:$M$31,4,FALSE)</f>
        <v>-18.942769999999999</v>
      </c>
      <c r="D44" s="52">
        <f t="shared" ref="D44:D55" si="2">VLOOKUP($B44,$A$8:$M$31,7,FALSE)</f>
        <v>1038.6253449999999</v>
      </c>
      <c r="E44" s="52">
        <f t="shared" ref="E44:E55" si="3">VLOOKUP($B44,$A$8:$M$31,10,FALSE)</f>
        <v>-308.75536799999998</v>
      </c>
      <c r="F44" s="52">
        <f t="shared" ref="F44:F55" si="4">VLOOKUP($B44,$A$8:$M$31,13,FALSE)</f>
        <v>-1673.7813020000001</v>
      </c>
      <c r="G44" s="56">
        <f t="shared" ref="G44:G55" si="5">SUM(C44:F44)</f>
        <v>-962.85409500000014</v>
      </c>
    </row>
    <row r="45" spans="1:7">
      <c r="A45" s="55" t="str">
        <f t="shared" ref="A45:A54" si="6">UPPER(LEFT(TEXT(B45,"mmm"),1))</f>
        <v>A</v>
      </c>
      <c r="B45" s="109" t="str">
        <f t="shared" ref="B45:B53" si="7">TEXT(EDATE(B46,-1),"mmmm aaaa")</f>
        <v>agosto 2024</v>
      </c>
      <c r="C45" s="52">
        <f t="shared" si="1"/>
        <v>-1.8503799999999999</v>
      </c>
      <c r="D45" s="52">
        <f t="shared" si="2"/>
        <v>1387.301739</v>
      </c>
      <c r="E45" s="52">
        <f t="shared" si="3"/>
        <v>-290.276388</v>
      </c>
      <c r="F45" s="52">
        <f t="shared" si="4"/>
        <v>-1494.948584</v>
      </c>
      <c r="G45" s="56">
        <f t="shared" si="5"/>
        <v>-399.77361300000007</v>
      </c>
    </row>
    <row r="46" spans="1:7">
      <c r="A46" s="55" t="str">
        <f t="shared" si="6"/>
        <v>S</v>
      </c>
      <c r="B46" s="109" t="str">
        <f t="shared" si="7"/>
        <v>septiembre 2024</v>
      </c>
      <c r="C46" s="52">
        <f t="shared" si="1"/>
        <v>-26.314550000000001</v>
      </c>
      <c r="D46" s="52">
        <f t="shared" si="2"/>
        <v>643.438762</v>
      </c>
      <c r="E46" s="52">
        <f t="shared" si="3"/>
        <v>-311.53982400000001</v>
      </c>
      <c r="F46" s="52">
        <f t="shared" si="4"/>
        <v>-1437.3706669999999</v>
      </c>
      <c r="G46" s="56">
        <f t="shared" si="5"/>
        <v>-1131.7862789999999</v>
      </c>
    </row>
    <row r="47" spans="1:7">
      <c r="A47" s="55" t="str">
        <f t="shared" si="6"/>
        <v>O</v>
      </c>
      <c r="B47" s="109" t="str">
        <f t="shared" si="7"/>
        <v>octubre 2024</v>
      </c>
      <c r="C47" s="52">
        <f t="shared" si="1"/>
        <v>-9.4002999999999997</v>
      </c>
      <c r="D47" s="52">
        <f t="shared" si="2"/>
        <v>376.47362299999998</v>
      </c>
      <c r="E47" s="52">
        <f t="shared" si="3"/>
        <v>-270.76010400000001</v>
      </c>
      <c r="F47" s="52">
        <f t="shared" si="4"/>
        <v>-985.58240599999999</v>
      </c>
      <c r="G47" s="56">
        <f t="shared" si="5"/>
        <v>-889.2691870000001</v>
      </c>
    </row>
    <row r="48" spans="1:7">
      <c r="A48" s="55" t="str">
        <f t="shared" si="6"/>
        <v>N</v>
      </c>
      <c r="B48" s="109" t="str">
        <f t="shared" si="7"/>
        <v>noviembre 2024</v>
      </c>
      <c r="C48" s="52">
        <f t="shared" si="1"/>
        <v>-18.370200000000001</v>
      </c>
      <c r="D48" s="52">
        <f t="shared" si="2"/>
        <v>664.49490100000003</v>
      </c>
      <c r="E48" s="52">
        <f t="shared" si="3"/>
        <v>-233.969256</v>
      </c>
      <c r="F48" s="52">
        <f t="shared" si="4"/>
        <v>-801.70885299999998</v>
      </c>
      <c r="G48" s="56">
        <f t="shared" si="5"/>
        <v>-389.55340799999988</v>
      </c>
    </row>
    <row r="49" spans="1:9">
      <c r="A49" s="55" t="str">
        <f t="shared" si="6"/>
        <v>D</v>
      </c>
      <c r="B49" s="109" t="str">
        <f t="shared" si="7"/>
        <v>diciembre 2024</v>
      </c>
      <c r="C49" s="52">
        <f t="shared" si="1"/>
        <v>-27.603200000000001</v>
      </c>
      <c r="D49" s="52">
        <f t="shared" si="2"/>
        <v>909.54174499999999</v>
      </c>
      <c r="E49" s="52">
        <f t="shared" si="3"/>
        <v>20.809439999999999</v>
      </c>
      <c r="F49" s="52">
        <f t="shared" si="4"/>
        <v>-1497.167827</v>
      </c>
      <c r="G49" s="56">
        <f t="shared" si="5"/>
        <v>-594.41984200000002</v>
      </c>
    </row>
    <row r="50" spans="1:9">
      <c r="A50" s="55" t="str">
        <f t="shared" si="6"/>
        <v>E</v>
      </c>
      <c r="B50" s="109" t="str">
        <f t="shared" si="7"/>
        <v>enero 2025</v>
      </c>
      <c r="C50" s="52">
        <f t="shared" si="1"/>
        <v>-34.261719999999997</v>
      </c>
      <c r="D50" s="52">
        <f t="shared" si="2"/>
        <v>-439.66486900000001</v>
      </c>
      <c r="E50" s="52">
        <f t="shared" si="3"/>
        <v>-90.199871999999999</v>
      </c>
      <c r="F50" s="52">
        <f t="shared" si="4"/>
        <v>-533.88538200000005</v>
      </c>
      <c r="G50" s="56">
        <f t="shared" si="5"/>
        <v>-1098.0118430000002</v>
      </c>
    </row>
    <row r="51" spans="1:9">
      <c r="A51" s="55" t="str">
        <f t="shared" si="6"/>
        <v>F</v>
      </c>
      <c r="B51" s="109" t="str">
        <f t="shared" si="7"/>
        <v>febrero 2025</v>
      </c>
      <c r="C51" s="52">
        <f>VLOOKUP($B51,$A$8:$M$31,4,FALSE)</f>
        <v>-27.5046</v>
      </c>
      <c r="D51" s="52">
        <f>VLOOKUP($B51,$A$8:$M$31,7,FALSE)</f>
        <v>-623.68385999999998</v>
      </c>
      <c r="E51" s="52">
        <f>VLOOKUP($B51,$A$8:$M$31,10,FALSE)</f>
        <v>-147.95848799999999</v>
      </c>
      <c r="F51" s="52">
        <f>VLOOKUP($B51,$A$8:$M$31,13,FALSE)</f>
        <v>-382.99096200000002</v>
      </c>
      <c r="G51" s="56">
        <f t="shared" si="5"/>
        <v>-1182.1379099999999</v>
      </c>
    </row>
    <row r="52" spans="1:9">
      <c r="A52" s="55" t="str">
        <f t="shared" si="6"/>
        <v>M</v>
      </c>
      <c r="B52" s="109" t="str">
        <f t="shared" si="7"/>
        <v>marzo 2025</v>
      </c>
      <c r="C52" s="52">
        <f t="shared" si="1"/>
        <v>-19.902889999999999</v>
      </c>
      <c r="D52" s="52">
        <f t="shared" si="2"/>
        <v>-1191.054828</v>
      </c>
      <c r="E52" s="52">
        <f t="shared" si="3"/>
        <v>-169.38568799999999</v>
      </c>
      <c r="F52" s="52">
        <f t="shared" si="4"/>
        <v>-156.439762</v>
      </c>
      <c r="G52" s="56">
        <f t="shared" si="5"/>
        <v>-1536.7831680000002</v>
      </c>
    </row>
    <row r="53" spans="1:9">
      <c r="A53" s="55" t="str">
        <f t="shared" si="6"/>
        <v>A</v>
      </c>
      <c r="B53" s="109" t="str">
        <f t="shared" si="7"/>
        <v>abril 2025</v>
      </c>
      <c r="C53" s="52">
        <f t="shared" si="1"/>
        <v>-11.22448</v>
      </c>
      <c r="D53" s="52">
        <f t="shared" si="2"/>
        <v>-771.30710599999998</v>
      </c>
      <c r="E53" s="52">
        <f t="shared" si="3"/>
        <v>-217.25496000000001</v>
      </c>
      <c r="F53" s="52">
        <f t="shared" si="4"/>
        <v>-81.330233000000007</v>
      </c>
      <c r="G53" s="56">
        <f t="shared" si="5"/>
        <v>-1081.116779</v>
      </c>
    </row>
    <row r="54" spans="1:9">
      <c r="A54" s="55" t="str">
        <f t="shared" si="6"/>
        <v>M</v>
      </c>
      <c r="B54" s="109" t="str">
        <f>TEXT(EDATE(B55,-1),"mmmm aaaa")</f>
        <v>mayo 2025</v>
      </c>
      <c r="C54" s="52">
        <f t="shared" si="1"/>
        <v>-6.8385199999999999</v>
      </c>
      <c r="D54" s="52">
        <f t="shared" si="2"/>
        <v>-283.173855</v>
      </c>
      <c r="E54" s="52">
        <f t="shared" si="3"/>
        <v>-444.66645599999998</v>
      </c>
      <c r="F54" s="52">
        <f t="shared" si="4"/>
        <v>-266.90522700000002</v>
      </c>
      <c r="G54" s="56">
        <f t="shared" si="5"/>
        <v>-1001.5840579999999</v>
      </c>
    </row>
    <row r="55" spans="1:9">
      <c r="A55" s="57" t="str">
        <f>UPPER(LEFT(B55,1))</f>
        <v>J</v>
      </c>
      <c r="B55" s="113" t="str">
        <f>A2</f>
        <v>Junio 2025</v>
      </c>
      <c r="C55" s="58">
        <f t="shared" si="1"/>
        <v>-13.88903</v>
      </c>
      <c r="D55" s="58">
        <f t="shared" si="2"/>
        <v>591.59666800000002</v>
      </c>
      <c r="E55" s="58">
        <f t="shared" si="3"/>
        <v>-395.02490399999999</v>
      </c>
      <c r="F55" s="58">
        <f t="shared" si="4"/>
        <v>-1185.2100230000001</v>
      </c>
      <c r="G55" s="58">
        <f t="shared" si="5"/>
        <v>-1002.5272890000001</v>
      </c>
    </row>
    <row r="57" spans="1:9" ht="22.5">
      <c r="B57" s="42" t="s">
        <v>11</v>
      </c>
      <c r="C57" s="42" t="s">
        <v>12</v>
      </c>
      <c r="D57" s="42" t="s">
        <v>13</v>
      </c>
      <c r="E57" s="92"/>
      <c r="F57" s="92"/>
      <c r="G57" s="42" t="s">
        <v>16</v>
      </c>
      <c r="H57" s="42" t="s">
        <v>17</v>
      </c>
      <c r="I57" s="42" t="s">
        <v>13</v>
      </c>
    </row>
    <row r="58" spans="1:9">
      <c r="B58" s="93">
        <f>VLOOKUP(TEXT(B2,"aaaamm")+0,A62:D100,2,FALSE)</f>
        <v>8.4722222221999992</v>
      </c>
      <c r="C58" s="93">
        <f>VLOOKUP(TEXT(B2,"aaaamm")+0,A62:D100,3,FALSE)</f>
        <v>74.305555555599994</v>
      </c>
      <c r="D58" s="93">
        <f>VLOOKUP(TEXT(B2,"aaaamm")+0,A62:D100,4,FALSE)</f>
        <v>17.222222222199999</v>
      </c>
      <c r="E58" s="93"/>
      <c r="F58" s="93"/>
      <c r="G58" s="93">
        <f>VLOOKUP(TEXT(B2,"aaaamm")+0,F62:I100,2,FALSE)</f>
        <v>18.888888888899999</v>
      </c>
      <c r="H58" s="93">
        <f>VLOOKUP(TEXT(B2,"aaaamm")+0,F62:I100,3,FALSE)</f>
        <v>0</v>
      </c>
      <c r="I58" s="93">
        <f>VLOOKUP(TEXT(B2,"aaaamm")+0,F62:I100,4,FALSE)</f>
        <v>81.111111111100001</v>
      </c>
    </row>
    <row r="60" spans="1:9">
      <c r="A60" s="85" t="s">
        <v>35</v>
      </c>
      <c r="B60" s="115" t="s">
        <v>38</v>
      </c>
      <c r="C60" s="115" t="s">
        <v>39</v>
      </c>
      <c r="D60" s="115" t="s">
        <v>40</v>
      </c>
      <c r="F60" s="85" t="s">
        <v>35</v>
      </c>
      <c r="G60" s="115" t="s">
        <v>41</v>
      </c>
      <c r="H60" s="115" t="s">
        <v>42</v>
      </c>
      <c r="I60" s="115" t="s">
        <v>40</v>
      </c>
    </row>
    <row r="61" spans="1:9">
      <c r="A61" s="85" t="s">
        <v>28</v>
      </c>
      <c r="B61" s="86"/>
      <c r="C61" s="86"/>
      <c r="D61" s="86"/>
      <c r="F61" s="85" t="s">
        <v>28</v>
      </c>
      <c r="G61" s="86"/>
      <c r="H61" s="86"/>
      <c r="I61" s="86"/>
    </row>
    <row r="62" spans="1:9">
      <c r="A62" s="87">
        <v>202406</v>
      </c>
      <c r="B62" s="120">
        <v>11.8055555556</v>
      </c>
      <c r="C62" s="120">
        <v>56.805555555600002</v>
      </c>
      <c r="D62" s="120">
        <v>31.388888888899999</v>
      </c>
      <c r="F62" s="87">
        <v>202406</v>
      </c>
      <c r="G62" s="120">
        <v>14.722222222199999</v>
      </c>
      <c r="H62" s="120">
        <v>0</v>
      </c>
      <c r="I62" s="120">
        <v>85.277777777799997</v>
      </c>
    </row>
    <row r="63" spans="1:9">
      <c r="A63" s="87">
        <v>202407</v>
      </c>
      <c r="B63" s="120">
        <v>5.6451612902999999</v>
      </c>
      <c r="C63" s="120">
        <v>69.354838709700005</v>
      </c>
      <c r="D63" s="120">
        <v>25</v>
      </c>
      <c r="F63" s="87">
        <v>202407</v>
      </c>
      <c r="G63" s="120">
        <v>9.2741935483999995</v>
      </c>
      <c r="H63" s="120">
        <v>0</v>
      </c>
      <c r="I63" s="120">
        <v>90.725806451599993</v>
      </c>
    </row>
    <row r="64" spans="1:9">
      <c r="A64" s="87">
        <v>202408</v>
      </c>
      <c r="B64" s="120">
        <v>3.8978494624</v>
      </c>
      <c r="C64" s="120">
        <v>79.569892473099998</v>
      </c>
      <c r="D64" s="120">
        <v>16.532258064499999</v>
      </c>
      <c r="F64" s="87">
        <v>202408</v>
      </c>
      <c r="G64" s="120">
        <v>0.94086021509999995</v>
      </c>
      <c r="H64" s="120">
        <v>0</v>
      </c>
      <c r="I64" s="120">
        <v>99.059139784899997</v>
      </c>
    </row>
    <row r="65" spans="1:9">
      <c r="A65" s="87">
        <v>202409</v>
      </c>
      <c r="B65" s="120">
        <v>16.527777777800001</v>
      </c>
      <c r="C65" s="120">
        <v>59.444444444399998</v>
      </c>
      <c r="D65" s="120">
        <v>24.027777777800001</v>
      </c>
      <c r="F65" s="87">
        <v>202409</v>
      </c>
      <c r="G65" s="120">
        <v>8.3333333333000006</v>
      </c>
      <c r="H65" s="120">
        <v>0</v>
      </c>
      <c r="I65" s="120">
        <v>91.666666666699996</v>
      </c>
    </row>
    <row r="66" spans="1:9">
      <c r="A66" s="87">
        <v>202410</v>
      </c>
      <c r="B66" s="120">
        <v>14.899328859100001</v>
      </c>
      <c r="C66" s="120">
        <v>34.630872483200001</v>
      </c>
      <c r="D66" s="120">
        <v>50.469798657699997</v>
      </c>
      <c r="F66" s="87">
        <v>202410</v>
      </c>
      <c r="G66" s="120">
        <v>5.9060402685</v>
      </c>
      <c r="H66" s="120">
        <v>0.53691275169999997</v>
      </c>
      <c r="I66" s="120">
        <v>93.557046979899994</v>
      </c>
    </row>
    <row r="67" spans="1:9">
      <c r="A67" s="87">
        <v>202411</v>
      </c>
      <c r="B67" s="120">
        <v>18.888888888899999</v>
      </c>
      <c r="C67" s="120">
        <v>36.388888888899999</v>
      </c>
      <c r="D67" s="120">
        <v>44.722222222200003</v>
      </c>
      <c r="F67" s="87">
        <v>202411</v>
      </c>
      <c r="G67" s="120">
        <v>1.5277777777999999</v>
      </c>
      <c r="H67" s="120">
        <v>0.27777777780000001</v>
      </c>
      <c r="I67" s="120">
        <v>98.194444444400006</v>
      </c>
    </row>
    <row r="68" spans="1:9">
      <c r="A68" s="87">
        <v>202412</v>
      </c>
      <c r="B68" s="120">
        <v>16.3978494624</v>
      </c>
      <c r="C68" s="120">
        <v>56.317204301099999</v>
      </c>
      <c r="D68" s="120">
        <v>27.2849462366</v>
      </c>
      <c r="F68" s="87">
        <v>202412</v>
      </c>
      <c r="G68" s="120">
        <v>2.9569892473000001</v>
      </c>
      <c r="H68" s="120">
        <v>0</v>
      </c>
      <c r="I68" s="120">
        <v>97.043010752699999</v>
      </c>
    </row>
    <row r="69" spans="1:9">
      <c r="A69" s="87">
        <v>202501</v>
      </c>
      <c r="B69" s="120">
        <v>35.887096774200003</v>
      </c>
      <c r="C69" s="120">
        <v>18.951612903200001</v>
      </c>
      <c r="D69" s="120">
        <v>45.161290322600003</v>
      </c>
      <c r="F69" s="87">
        <v>202501</v>
      </c>
      <c r="G69" s="120">
        <v>3.3602150538000002</v>
      </c>
      <c r="H69" s="120">
        <v>2.2849462366000002</v>
      </c>
      <c r="I69" s="120">
        <v>94.354838709700005</v>
      </c>
    </row>
    <row r="70" spans="1:9">
      <c r="A70" s="87">
        <v>202502</v>
      </c>
      <c r="B70" s="120">
        <v>47.916666666700003</v>
      </c>
      <c r="C70" s="120">
        <v>9.2261904761999993</v>
      </c>
      <c r="D70" s="120">
        <v>42.857142857100001</v>
      </c>
      <c r="F70" s="87">
        <v>202502</v>
      </c>
      <c r="G70" s="120">
        <v>0</v>
      </c>
      <c r="H70" s="120">
        <v>0.89285714289999996</v>
      </c>
      <c r="I70" s="120">
        <v>99.107142857100001</v>
      </c>
    </row>
    <row r="71" spans="1:9">
      <c r="A71" s="87">
        <v>202503</v>
      </c>
      <c r="B71" s="120">
        <v>68.909825033600001</v>
      </c>
      <c r="C71" s="120">
        <v>3.0955585463999999</v>
      </c>
      <c r="D71" s="120">
        <v>27.994616419900002</v>
      </c>
      <c r="F71" s="87">
        <v>202503</v>
      </c>
      <c r="G71" s="120">
        <v>6.1911170928999999</v>
      </c>
      <c r="H71" s="120">
        <v>1.8842530283000001</v>
      </c>
      <c r="I71" s="120">
        <v>91.924629878900006</v>
      </c>
    </row>
    <row r="72" spans="1:9">
      <c r="A72" s="87">
        <v>202504</v>
      </c>
      <c r="B72" s="120">
        <v>53.75</v>
      </c>
      <c r="C72" s="120">
        <v>8.1944444444000002</v>
      </c>
      <c r="D72" s="120">
        <v>38.055555555600002</v>
      </c>
      <c r="F72" s="87">
        <v>202504</v>
      </c>
      <c r="G72" s="120">
        <v>5.6944444444000002</v>
      </c>
      <c r="H72" s="120">
        <v>4.3055555555999998</v>
      </c>
      <c r="I72" s="120">
        <v>90</v>
      </c>
    </row>
    <row r="73" spans="1:9">
      <c r="A73" s="87">
        <v>202505</v>
      </c>
      <c r="B73" s="120">
        <v>38.306451612899998</v>
      </c>
      <c r="C73" s="120">
        <v>8.7365591398000007</v>
      </c>
      <c r="D73" s="120">
        <v>52.956989247300001</v>
      </c>
      <c r="F73" s="87">
        <v>202505</v>
      </c>
      <c r="G73" s="120">
        <v>51.344086021499997</v>
      </c>
      <c r="H73" s="120">
        <v>0.94086021509999995</v>
      </c>
      <c r="I73" s="120">
        <v>47.7150537634</v>
      </c>
    </row>
    <row r="74" spans="1:9">
      <c r="A74" s="87">
        <v>202506</v>
      </c>
      <c r="B74" s="120">
        <v>8.4722222221999992</v>
      </c>
      <c r="C74" s="120">
        <v>74.305555555599994</v>
      </c>
      <c r="D74" s="120">
        <v>17.222222222199999</v>
      </c>
      <c r="F74" s="87">
        <v>202506</v>
      </c>
      <c r="G74" s="120">
        <v>18.888888888899999</v>
      </c>
      <c r="H74" s="120">
        <v>0</v>
      </c>
      <c r="I74" s="120">
        <v>81.111111111100001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5.5703125" customWidth="1"/>
    <col min="6" max="6" width="15.7109375" customWidth="1"/>
    <col min="7" max="7" width="14.7109375" customWidth="1"/>
    <col min="8" max="8" width="11.42578125" style="84"/>
    <col min="9" max="13" width="15.5703125" customWidth="1"/>
    <col min="14" max="15" width="15.7109375" customWidth="1"/>
  </cols>
  <sheetData>
    <row r="1" spans="1:15">
      <c r="A1" s="85" t="s">
        <v>35</v>
      </c>
      <c r="B1" s="136" t="s">
        <v>43</v>
      </c>
      <c r="C1" s="126"/>
      <c r="D1" s="126"/>
      <c r="E1" s="126"/>
      <c r="F1" s="84"/>
      <c r="I1" s="85" t="s">
        <v>35</v>
      </c>
      <c r="J1" s="136" t="s">
        <v>45</v>
      </c>
      <c r="K1" s="126"/>
      <c r="L1" s="126"/>
      <c r="M1" s="126"/>
    </row>
    <row r="2" spans="1:15">
      <c r="A2" s="88" t="s">
        <v>44</v>
      </c>
      <c r="B2" s="137" t="s">
        <v>3</v>
      </c>
      <c r="C2" s="129"/>
      <c r="D2" s="137" t="s">
        <v>5</v>
      </c>
      <c r="E2" s="129"/>
      <c r="F2" s="134" t="s">
        <v>48</v>
      </c>
      <c r="G2" s="134" t="s">
        <v>49</v>
      </c>
      <c r="I2" s="85" t="s">
        <v>36</v>
      </c>
      <c r="J2" s="137" t="s">
        <v>3</v>
      </c>
      <c r="K2" s="129"/>
      <c r="L2" s="137" t="s">
        <v>5</v>
      </c>
      <c r="M2" s="129"/>
      <c r="N2" s="130" t="s">
        <v>46</v>
      </c>
      <c r="O2" s="132" t="s">
        <v>47</v>
      </c>
    </row>
    <row r="3" spans="1:15">
      <c r="A3" s="88" t="s">
        <v>37</v>
      </c>
      <c r="B3" s="115" t="s">
        <v>8</v>
      </c>
      <c r="C3" s="115" t="s">
        <v>9</v>
      </c>
      <c r="D3" s="115" t="s">
        <v>8</v>
      </c>
      <c r="E3" s="115" t="s">
        <v>9</v>
      </c>
      <c r="F3" s="135"/>
      <c r="G3" s="135"/>
      <c r="I3" s="88" t="s">
        <v>37</v>
      </c>
      <c r="J3" s="115" t="s">
        <v>8</v>
      </c>
      <c r="K3" s="115" t="s">
        <v>9</v>
      </c>
      <c r="L3" s="115" t="s">
        <v>8</v>
      </c>
      <c r="M3" s="115" t="s">
        <v>9</v>
      </c>
      <c r="N3" s="131"/>
      <c r="O3" s="133"/>
    </row>
    <row r="4" spans="1:15">
      <c r="A4" s="88" t="s">
        <v>7</v>
      </c>
      <c r="B4" s="86"/>
      <c r="C4" s="86"/>
      <c r="D4" s="86"/>
      <c r="E4" s="86"/>
      <c r="F4" s="94"/>
      <c r="G4" s="94"/>
      <c r="I4" s="85" t="s">
        <v>7</v>
      </c>
      <c r="J4" s="86"/>
      <c r="K4" s="86"/>
      <c r="L4" s="86"/>
      <c r="M4" s="86"/>
      <c r="N4" s="94"/>
      <c r="O4" s="94"/>
    </row>
    <row r="5" spans="1:15">
      <c r="A5" s="89" t="s">
        <v>75</v>
      </c>
      <c r="B5" s="90">
        <v>2988.9583333332998</v>
      </c>
      <c r="C5" s="90">
        <v>2418.6666666667002</v>
      </c>
      <c r="D5" s="90">
        <v>2872.6666666667002</v>
      </c>
      <c r="E5" s="90">
        <v>3220.6666666667002</v>
      </c>
      <c r="F5" s="90">
        <f>-C5</f>
        <v>-2418.6666666667002</v>
      </c>
      <c r="G5" s="90">
        <f>-E5</f>
        <v>-3220.6666666667002</v>
      </c>
      <c r="H5" s="84" t="str">
        <f>IF(TEXT(I5,"d")+0=15,UPPER(LEFT(TEXT(I5,"mmm"),1)),"")</f>
        <v/>
      </c>
      <c r="I5" s="91" t="s">
        <v>75</v>
      </c>
      <c r="J5" s="90">
        <v>300.0588235294</v>
      </c>
      <c r="K5" s="90">
        <v>-2345.3458333333001</v>
      </c>
      <c r="L5" s="90">
        <v>778.74583333329997</v>
      </c>
      <c r="M5" s="90">
        <v>-1846.6166666667</v>
      </c>
      <c r="N5" s="90">
        <f>IFERROR(J5+0,0)+IFERROR(K5+0,0)</f>
        <v>-2045.2870098039002</v>
      </c>
      <c r="O5" s="90">
        <f>IFERROR(L5+0,0)+IFERROR(M5+0,0)</f>
        <v>-1067.8708333334</v>
      </c>
    </row>
    <row r="6" spans="1:15">
      <c r="A6" s="89" t="s">
        <v>76</v>
      </c>
      <c r="B6" s="90">
        <v>2906.7083333332998</v>
      </c>
      <c r="C6" s="90">
        <v>2494.5833333332998</v>
      </c>
      <c r="D6" s="90">
        <v>2734.375</v>
      </c>
      <c r="E6" s="90">
        <v>3473.3333333332998</v>
      </c>
      <c r="F6" s="90">
        <f t="shared" ref="F6:F69" si="0">-C6</f>
        <v>-2494.5833333332998</v>
      </c>
      <c r="G6" s="90">
        <f t="shared" ref="G6:G69" si="1">-E6</f>
        <v>-3473.3333333332998</v>
      </c>
      <c r="H6" s="84" t="str">
        <f t="shared" ref="H6:H69" si="2">IF(TEXT(I6,"d")+0=15,UPPER(LEFT(TEXT(I6,"mmm"),1)),"")</f>
        <v/>
      </c>
      <c r="I6" s="91" t="s">
        <v>76</v>
      </c>
      <c r="J6" s="90">
        <v>1286.0434782609</v>
      </c>
      <c r="K6" s="90">
        <v>-3310.4166666667002</v>
      </c>
      <c r="L6" s="90">
        <v>1046.2913043478</v>
      </c>
      <c r="M6" s="90">
        <v>-2073.5416666667002</v>
      </c>
      <c r="N6" s="90">
        <f t="shared" ref="N6:N8" si="3">IFERROR(J6+0,0)+IFERROR(K6+0,0)</f>
        <v>-2024.3731884058002</v>
      </c>
      <c r="O6" s="90">
        <f t="shared" ref="O6:O8" si="4">IFERROR(L6+0,0)+IFERROR(M6+0,0)</f>
        <v>-1027.2503623189002</v>
      </c>
    </row>
    <row r="7" spans="1:15">
      <c r="A7" s="89" t="s">
        <v>77</v>
      </c>
      <c r="B7" s="90">
        <v>2578.4166666667002</v>
      </c>
      <c r="C7" s="90">
        <v>1572.9166666666999</v>
      </c>
      <c r="D7" s="90">
        <v>1910.5</v>
      </c>
      <c r="E7" s="90">
        <v>3433.8333333332998</v>
      </c>
      <c r="F7" s="90">
        <f t="shared" si="0"/>
        <v>-1572.9166666666999</v>
      </c>
      <c r="G7" s="90">
        <f t="shared" si="1"/>
        <v>-3433.8333333332998</v>
      </c>
      <c r="H7" s="84" t="str">
        <f t="shared" si="2"/>
        <v/>
      </c>
      <c r="I7" s="91" t="s">
        <v>77</v>
      </c>
      <c r="J7" s="90">
        <v>1268.6318181818001</v>
      </c>
      <c r="K7" s="90">
        <v>-1037.6619047618999</v>
      </c>
      <c r="L7" s="90">
        <v>388.2708333333</v>
      </c>
      <c r="M7" s="90">
        <v>-1896.875</v>
      </c>
      <c r="N7" s="90">
        <f t="shared" si="3"/>
        <v>230.96991341990019</v>
      </c>
      <c r="O7" s="90">
        <f t="shared" si="4"/>
        <v>-1508.6041666666999</v>
      </c>
    </row>
    <row r="8" spans="1:15">
      <c r="A8" s="89" t="s">
        <v>78</v>
      </c>
      <c r="B8" s="90">
        <v>1764.25</v>
      </c>
      <c r="C8" s="90">
        <v>500</v>
      </c>
      <c r="D8" s="90">
        <v>1146.0833333333001</v>
      </c>
      <c r="E8" s="90">
        <v>3541.8333333332998</v>
      </c>
      <c r="F8" s="90">
        <f t="shared" si="0"/>
        <v>-500</v>
      </c>
      <c r="G8" s="90">
        <f t="shared" si="1"/>
        <v>-3541.8333333332998</v>
      </c>
      <c r="H8" s="84" t="str">
        <f t="shared" si="2"/>
        <v/>
      </c>
      <c r="I8" s="91" t="s">
        <v>78</v>
      </c>
      <c r="J8" s="90">
        <v>1660.8625</v>
      </c>
      <c r="K8" s="90">
        <v>-220.9</v>
      </c>
      <c r="L8" s="90">
        <v>370.78333333329999</v>
      </c>
      <c r="M8" s="90">
        <v>-1674.2249999999999</v>
      </c>
      <c r="N8" s="90">
        <f t="shared" si="3"/>
        <v>1439.9624999999999</v>
      </c>
      <c r="O8" s="90">
        <f t="shared" si="4"/>
        <v>-1303.4416666666998</v>
      </c>
    </row>
    <row r="9" spans="1:15">
      <c r="A9" s="89" t="s">
        <v>79</v>
      </c>
      <c r="B9" s="90">
        <v>1037.5</v>
      </c>
      <c r="C9" s="90">
        <v>370.8333333333</v>
      </c>
      <c r="D9" s="90">
        <v>1034.375</v>
      </c>
      <c r="E9" s="90">
        <v>3916.2916666667002</v>
      </c>
      <c r="F9" s="90">
        <f t="shared" si="0"/>
        <v>-370.8333333333</v>
      </c>
      <c r="G9" s="90">
        <f t="shared" si="1"/>
        <v>-3916.2916666667002</v>
      </c>
      <c r="H9" s="84" t="str">
        <f t="shared" si="2"/>
        <v/>
      </c>
      <c r="I9" s="91" t="s">
        <v>79</v>
      </c>
      <c r="J9" s="90">
        <v>1416.6666666666999</v>
      </c>
      <c r="K9" s="90">
        <v>-116.1666666667</v>
      </c>
      <c r="L9" s="90">
        <v>349.4217391304</v>
      </c>
      <c r="M9" s="90">
        <v>-1854.3708333333</v>
      </c>
      <c r="N9" s="90">
        <f t="shared" ref="N9:N72" si="5">IFERROR(J9+0,0)+IFERROR(K9+0,0)</f>
        <v>1300.5</v>
      </c>
      <c r="O9" s="90">
        <f t="shared" ref="O9:O72" si="6">IFERROR(L9+0,0)+IFERROR(M9+0,0)</f>
        <v>-1504.9490942028999</v>
      </c>
    </row>
    <row r="10" spans="1:15">
      <c r="A10" s="89" t="s">
        <v>80</v>
      </c>
      <c r="B10" s="90">
        <v>1456.25</v>
      </c>
      <c r="C10" s="90">
        <v>500</v>
      </c>
      <c r="D10" s="90">
        <v>2151.875</v>
      </c>
      <c r="E10" s="90">
        <v>3894.375</v>
      </c>
      <c r="F10" s="90">
        <f t="shared" si="0"/>
        <v>-500</v>
      </c>
      <c r="G10" s="90">
        <f t="shared" si="1"/>
        <v>-3894.375</v>
      </c>
      <c r="H10" s="84" t="str">
        <f t="shared" si="2"/>
        <v/>
      </c>
      <c r="I10" s="91" t="s">
        <v>80</v>
      </c>
      <c r="J10" s="90">
        <v>1463.1624999999999</v>
      </c>
      <c r="K10" s="90">
        <v>-160.17692307690001</v>
      </c>
      <c r="L10" s="90">
        <v>66.831578947400004</v>
      </c>
      <c r="M10" s="90">
        <v>-2658.9666666666999</v>
      </c>
      <c r="N10" s="90">
        <f t="shared" si="5"/>
        <v>1302.9855769230999</v>
      </c>
      <c r="O10" s="90">
        <f t="shared" si="6"/>
        <v>-2592.1350877192999</v>
      </c>
    </row>
    <row r="11" spans="1:15">
      <c r="A11" s="89" t="s">
        <v>81</v>
      </c>
      <c r="B11" s="90">
        <v>1468.75</v>
      </c>
      <c r="C11" s="90">
        <v>500</v>
      </c>
      <c r="D11" s="90">
        <v>2581.875</v>
      </c>
      <c r="E11" s="90">
        <v>3920.3333333332998</v>
      </c>
      <c r="F11" s="90">
        <f t="shared" si="0"/>
        <v>-500</v>
      </c>
      <c r="G11" s="90">
        <f t="shared" si="1"/>
        <v>-3920.3333333332998</v>
      </c>
      <c r="H11" s="84" t="str">
        <f t="shared" si="2"/>
        <v/>
      </c>
      <c r="I11" s="91" t="s">
        <v>81</v>
      </c>
      <c r="J11" s="90">
        <v>1564.5125</v>
      </c>
      <c r="K11" s="90">
        <v>-421.93333333330003</v>
      </c>
      <c r="L11" s="90">
        <v>554.17916666669998</v>
      </c>
      <c r="M11" s="90">
        <v>-2831.3249999999998</v>
      </c>
      <c r="N11" s="90">
        <f t="shared" si="5"/>
        <v>1142.5791666667001</v>
      </c>
      <c r="O11" s="90">
        <f t="shared" si="6"/>
        <v>-2277.1458333332998</v>
      </c>
    </row>
    <row r="12" spans="1:15">
      <c r="A12" s="89" t="s">
        <v>82</v>
      </c>
      <c r="B12" s="90">
        <v>1450</v>
      </c>
      <c r="C12" s="90">
        <v>500</v>
      </c>
      <c r="D12" s="90">
        <v>2602.5</v>
      </c>
      <c r="E12" s="90">
        <v>3518.5416666667002</v>
      </c>
      <c r="F12" s="90">
        <f t="shared" si="0"/>
        <v>-500</v>
      </c>
      <c r="G12" s="90">
        <f t="shared" si="1"/>
        <v>-3518.5416666667002</v>
      </c>
      <c r="H12" s="84" t="str">
        <f t="shared" si="2"/>
        <v/>
      </c>
      <c r="I12" s="91" t="s">
        <v>82</v>
      </c>
      <c r="J12" s="90">
        <v>1464.3291666667001</v>
      </c>
      <c r="K12" s="90">
        <v>-299.9166666667</v>
      </c>
      <c r="L12" s="90">
        <v>500.88260869570001</v>
      </c>
      <c r="M12" s="90">
        <v>-2498.2375000000002</v>
      </c>
      <c r="N12" s="90">
        <f t="shared" si="5"/>
        <v>1164.4125000000001</v>
      </c>
      <c r="O12" s="90">
        <f t="shared" si="6"/>
        <v>-1997.3548913043001</v>
      </c>
    </row>
    <row r="13" spans="1:15">
      <c r="A13" s="89" t="s">
        <v>83</v>
      </c>
      <c r="B13" s="90">
        <v>1481.25</v>
      </c>
      <c r="C13" s="90">
        <v>1456.25</v>
      </c>
      <c r="D13" s="90">
        <v>3046.9583333332998</v>
      </c>
      <c r="E13" s="90">
        <v>3617.7083333332998</v>
      </c>
      <c r="F13" s="90">
        <f t="shared" si="0"/>
        <v>-1456.25</v>
      </c>
      <c r="G13" s="90">
        <f t="shared" si="1"/>
        <v>-3617.7083333332998</v>
      </c>
      <c r="H13" s="84" t="str">
        <f t="shared" si="2"/>
        <v/>
      </c>
      <c r="I13" s="91" t="s">
        <v>83</v>
      </c>
      <c r="J13" s="90">
        <v>1151.1434782609001</v>
      </c>
      <c r="K13" s="90">
        <v>-721.81333333329997</v>
      </c>
      <c r="L13" s="90">
        <v>323.90499999999997</v>
      </c>
      <c r="M13" s="90">
        <v>-3492.3</v>
      </c>
      <c r="N13" s="90">
        <f t="shared" si="5"/>
        <v>429.33014492760014</v>
      </c>
      <c r="O13" s="90">
        <f t="shared" si="6"/>
        <v>-3168.3950000000004</v>
      </c>
    </row>
    <row r="14" spans="1:15">
      <c r="A14" s="89" t="s">
        <v>84</v>
      </c>
      <c r="B14" s="90">
        <v>1483.3333333333001</v>
      </c>
      <c r="C14" s="90">
        <v>1506.25</v>
      </c>
      <c r="D14" s="90">
        <v>2791.3333333332998</v>
      </c>
      <c r="E14" s="90">
        <v>2772.25</v>
      </c>
      <c r="F14" s="90">
        <f t="shared" si="0"/>
        <v>-1506.25</v>
      </c>
      <c r="G14" s="90">
        <f t="shared" si="1"/>
        <v>-2772.25</v>
      </c>
      <c r="H14" s="84" t="str">
        <f t="shared" si="2"/>
        <v/>
      </c>
      <c r="I14" s="91" t="s">
        <v>84</v>
      </c>
      <c r="J14" s="90">
        <v>1447.9583333333001</v>
      </c>
      <c r="K14" s="90">
        <v>-100.57</v>
      </c>
      <c r="L14" s="90">
        <v>194.52916666670001</v>
      </c>
      <c r="M14" s="90">
        <v>-2291.7249999999999</v>
      </c>
      <c r="N14" s="90">
        <f t="shared" si="5"/>
        <v>1347.3883333333001</v>
      </c>
      <c r="O14" s="90">
        <f t="shared" si="6"/>
        <v>-2097.1958333333</v>
      </c>
    </row>
    <row r="15" spans="1:15">
      <c r="A15" s="89" t="s">
        <v>85</v>
      </c>
      <c r="B15" s="90">
        <v>1389.5833333333001</v>
      </c>
      <c r="C15" s="90">
        <v>1381.25</v>
      </c>
      <c r="D15" s="90">
        <v>2265</v>
      </c>
      <c r="E15" s="90">
        <v>2988.75</v>
      </c>
      <c r="F15" s="90">
        <f t="shared" si="0"/>
        <v>-1381.25</v>
      </c>
      <c r="G15" s="90">
        <f t="shared" si="1"/>
        <v>-2988.75</v>
      </c>
      <c r="H15" s="84" t="str">
        <f t="shared" si="2"/>
        <v/>
      </c>
      <c r="I15" s="91" t="s">
        <v>85</v>
      </c>
      <c r="J15" s="90">
        <v>1379.7291666666999</v>
      </c>
      <c r="K15" s="90">
        <v>-636.58749999999998</v>
      </c>
      <c r="L15" s="90">
        <v>178.93913043480001</v>
      </c>
      <c r="M15" s="90">
        <v>-2300.2874999999999</v>
      </c>
      <c r="N15" s="90">
        <f t="shared" si="5"/>
        <v>743.14166666669996</v>
      </c>
      <c r="O15" s="90">
        <f t="shared" si="6"/>
        <v>-2121.3483695651998</v>
      </c>
    </row>
    <row r="16" spans="1:15">
      <c r="A16" s="89" t="s">
        <v>86</v>
      </c>
      <c r="B16" s="90">
        <v>1450</v>
      </c>
      <c r="C16" s="90">
        <v>1441.6666666666999</v>
      </c>
      <c r="D16" s="90">
        <v>2173.125</v>
      </c>
      <c r="E16" s="90">
        <v>2951.25</v>
      </c>
      <c r="F16" s="90">
        <f t="shared" si="0"/>
        <v>-1441.6666666666999</v>
      </c>
      <c r="G16" s="90">
        <f t="shared" si="1"/>
        <v>-2951.25</v>
      </c>
      <c r="H16" s="84" t="str">
        <f t="shared" si="2"/>
        <v/>
      </c>
      <c r="I16" s="91" t="s">
        <v>86</v>
      </c>
      <c r="J16" s="90">
        <v>1378.1</v>
      </c>
      <c r="K16" s="90">
        <v>-335.11363636359999</v>
      </c>
      <c r="L16" s="90">
        <v>182.35333333329999</v>
      </c>
      <c r="M16" s="90">
        <v>-2442.0666666666998</v>
      </c>
      <c r="N16" s="90">
        <f t="shared" si="5"/>
        <v>1042.9863636363998</v>
      </c>
      <c r="O16" s="90">
        <f t="shared" si="6"/>
        <v>-2259.7133333334</v>
      </c>
    </row>
    <row r="17" spans="1:15">
      <c r="A17" s="89" t="s">
        <v>87</v>
      </c>
      <c r="B17" s="90">
        <v>1450</v>
      </c>
      <c r="C17" s="90">
        <v>1500</v>
      </c>
      <c r="D17" s="90">
        <v>2240.4166666667002</v>
      </c>
      <c r="E17" s="90">
        <v>3295.5416666667002</v>
      </c>
      <c r="F17" s="90">
        <f t="shared" si="0"/>
        <v>-1500</v>
      </c>
      <c r="G17" s="90">
        <f t="shared" si="1"/>
        <v>-3295.5416666667002</v>
      </c>
      <c r="H17" s="84" t="str">
        <f t="shared" si="2"/>
        <v/>
      </c>
      <c r="I17" s="91" t="s">
        <v>87</v>
      </c>
      <c r="J17" s="90">
        <v>1376.3958333333001</v>
      </c>
      <c r="K17" s="90">
        <v>-85.088888888900001</v>
      </c>
      <c r="L17" s="90">
        <v>344.5090909091</v>
      </c>
      <c r="M17" s="90">
        <v>-2345.5333333333001</v>
      </c>
      <c r="N17" s="90">
        <f t="shared" si="5"/>
        <v>1291.3069444444</v>
      </c>
      <c r="O17" s="90">
        <f t="shared" si="6"/>
        <v>-2001.0242424242001</v>
      </c>
    </row>
    <row r="18" spans="1:15">
      <c r="A18" s="89" t="s">
        <v>88</v>
      </c>
      <c r="B18" s="90">
        <v>1672.9166666666999</v>
      </c>
      <c r="C18" s="90">
        <v>1720.0833333333001</v>
      </c>
      <c r="D18" s="90">
        <v>2452.5</v>
      </c>
      <c r="E18" s="90">
        <v>3724.125</v>
      </c>
      <c r="F18" s="90">
        <f t="shared" si="0"/>
        <v>-1720.0833333333001</v>
      </c>
      <c r="G18" s="90">
        <f t="shared" si="1"/>
        <v>-3724.125</v>
      </c>
      <c r="H18" s="84" t="str">
        <f t="shared" si="2"/>
        <v/>
      </c>
      <c r="I18" s="91" t="s">
        <v>88</v>
      </c>
      <c r="J18" s="90">
        <v>1363.05</v>
      </c>
      <c r="K18" s="90">
        <v>-772.1176470588</v>
      </c>
      <c r="L18" s="90">
        <v>330.66500000000002</v>
      </c>
      <c r="M18" s="90">
        <v>-2627.7666666667001</v>
      </c>
      <c r="N18" s="90">
        <f t="shared" si="5"/>
        <v>590.93235294119995</v>
      </c>
      <c r="O18" s="90">
        <f t="shared" si="6"/>
        <v>-2297.1016666667001</v>
      </c>
    </row>
    <row r="19" spans="1:15">
      <c r="A19" s="89" t="s">
        <v>89</v>
      </c>
      <c r="B19" s="90">
        <v>2252.0833333332998</v>
      </c>
      <c r="C19" s="90">
        <v>2497</v>
      </c>
      <c r="D19" s="90">
        <v>2492.75</v>
      </c>
      <c r="E19" s="90">
        <v>3323.9166666667002</v>
      </c>
      <c r="F19" s="90">
        <f t="shared" si="0"/>
        <v>-2497</v>
      </c>
      <c r="G19" s="90">
        <f t="shared" si="1"/>
        <v>-3323.9166666667002</v>
      </c>
      <c r="H19" s="84" t="str">
        <f t="shared" si="2"/>
        <v>J</v>
      </c>
      <c r="I19" s="91" t="s">
        <v>89</v>
      </c>
      <c r="J19" s="90">
        <v>2293.4250000000002</v>
      </c>
      <c r="K19" s="90">
        <v>-504.33478260869998</v>
      </c>
      <c r="L19" s="90">
        <v>563.00416666670003</v>
      </c>
      <c r="M19" s="90">
        <v>-2034.2583333333</v>
      </c>
      <c r="N19" s="90">
        <f t="shared" si="5"/>
        <v>1789.0902173913003</v>
      </c>
      <c r="O19" s="90">
        <f t="shared" si="6"/>
        <v>-1471.2541666666</v>
      </c>
    </row>
    <row r="20" spans="1:15">
      <c r="A20" s="89" t="s">
        <v>90</v>
      </c>
      <c r="B20" s="90">
        <v>2276.9166666667002</v>
      </c>
      <c r="C20" s="90">
        <v>2322.75</v>
      </c>
      <c r="D20" s="90">
        <v>2980.125</v>
      </c>
      <c r="E20" s="90">
        <v>3206.5</v>
      </c>
      <c r="F20" s="90">
        <f t="shared" si="0"/>
        <v>-2322.75</v>
      </c>
      <c r="G20" s="90">
        <f t="shared" si="1"/>
        <v>-3206.5</v>
      </c>
      <c r="H20" s="84" t="str">
        <f t="shared" si="2"/>
        <v/>
      </c>
      <c r="I20" s="91" t="s">
        <v>90</v>
      </c>
      <c r="J20" s="90">
        <v>2173.3874999999998</v>
      </c>
      <c r="K20" s="90">
        <v>-1079.7375</v>
      </c>
      <c r="L20" s="90">
        <v>711.4</v>
      </c>
      <c r="M20" s="90">
        <v>-2285.9875000000002</v>
      </c>
      <c r="N20" s="90">
        <f t="shared" si="5"/>
        <v>1093.6499999999999</v>
      </c>
      <c r="O20" s="90">
        <f t="shared" si="6"/>
        <v>-1574.5875000000001</v>
      </c>
    </row>
    <row r="21" spans="1:15">
      <c r="A21" s="89" t="s">
        <v>91</v>
      </c>
      <c r="B21" s="90">
        <v>2347.9166666667002</v>
      </c>
      <c r="C21" s="90">
        <v>1950</v>
      </c>
      <c r="D21" s="90">
        <v>2280.9166666667002</v>
      </c>
      <c r="E21" s="90">
        <v>3570.5833333332998</v>
      </c>
      <c r="F21" s="90">
        <f t="shared" si="0"/>
        <v>-1950</v>
      </c>
      <c r="G21" s="90">
        <f t="shared" si="1"/>
        <v>-3570.5833333332998</v>
      </c>
      <c r="H21" s="84" t="str">
        <f t="shared" si="2"/>
        <v/>
      </c>
      <c r="I21" s="91" t="s">
        <v>91</v>
      </c>
      <c r="J21" s="90">
        <v>1143.2049999999999</v>
      </c>
      <c r="K21" s="90">
        <v>-1114.1458333333001</v>
      </c>
      <c r="L21" s="90">
        <v>132.82499999999999</v>
      </c>
      <c r="M21" s="90">
        <v>-2357.4291666667</v>
      </c>
      <c r="N21" s="90">
        <f t="shared" si="5"/>
        <v>29.059166666699866</v>
      </c>
      <c r="O21" s="90">
        <f t="shared" si="6"/>
        <v>-2224.6041666667002</v>
      </c>
    </row>
    <row r="22" spans="1:15">
      <c r="A22" s="89" t="s">
        <v>92</v>
      </c>
      <c r="B22" s="90">
        <v>2318.75</v>
      </c>
      <c r="C22" s="90">
        <v>2361.125</v>
      </c>
      <c r="D22" s="90">
        <v>2485.6666666667002</v>
      </c>
      <c r="E22" s="90">
        <v>4001.25</v>
      </c>
      <c r="F22" s="90">
        <f t="shared" si="0"/>
        <v>-2361.125</v>
      </c>
      <c r="G22" s="90">
        <f t="shared" si="1"/>
        <v>-4001.25</v>
      </c>
      <c r="H22" s="84" t="str">
        <f t="shared" si="2"/>
        <v/>
      </c>
      <c r="I22" s="91" t="s">
        <v>92</v>
      </c>
      <c r="J22" s="90">
        <v>2100.9666666666999</v>
      </c>
      <c r="K22" s="90">
        <v>-494.95</v>
      </c>
      <c r="L22" s="90">
        <v>327.56666666669997</v>
      </c>
      <c r="M22" s="90">
        <v>-2787.8791666666998</v>
      </c>
      <c r="N22" s="90">
        <f t="shared" si="5"/>
        <v>1606.0166666666998</v>
      </c>
      <c r="O22" s="90">
        <f t="shared" si="6"/>
        <v>-2460.3125</v>
      </c>
    </row>
    <row r="23" spans="1:15">
      <c r="A23" s="89" t="s">
        <v>93</v>
      </c>
      <c r="B23" s="90">
        <v>2200</v>
      </c>
      <c r="C23" s="90">
        <v>2107.5833333332998</v>
      </c>
      <c r="D23" s="90">
        <v>3060.5416666667002</v>
      </c>
      <c r="E23" s="90">
        <v>3964.1666666667002</v>
      </c>
      <c r="F23" s="90">
        <f t="shared" si="0"/>
        <v>-2107.5833333332998</v>
      </c>
      <c r="G23" s="90">
        <f t="shared" si="1"/>
        <v>-3964.1666666667002</v>
      </c>
      <c r="H23" s="84" t="str">
        <f t="shared" si="2"/>
        <v/>
      </c>
      <c r="I23" s="91" t="s">
        <v>93</v>
      </c>
      <c r="J23" s="90">
        <v>2335.2874999999999</v>
      </c>
      <c r="K23" s="90">
        <v>-270.17894736839997</v>
      </c>
      <c r="L23" s="90">
        <v>428.10588235289998</v>
      </c>
      <c r="M23" s="90">
        <v>-2832.8291666667001</v>
      </c>
      <c r="N23" s="90">
        <f t="shared" si="5"/>
        <v>2065.1085526316001</v>
      </c>
      <c r="O23" s="90">
        <f t="shared" si="6"/>
        <v>-2404.7232843137999</v>
      </c>
    </row>
    <row r="24" spans="1:15">
      <c r="A24" s="89" t="s">
        <v>94</v>
      </c>
      <c r="B24" s="90">
        <v>2264.5833333332998</v>
      </c>
      <c r="C24" s="90">
        <v>2476.5416666667002</v>
      </c>
      <c r="D24" s="90">
        <v>2605.1666666667002</v>
      </c>
      <c r="E24" s="90">
        <v>3750.625</v>
      </c>
      <c r="F24" s="90">
        <f t="shared" si="0"/>
        <v>-2476.5416666667002</v>
      </c>
      <c r="G24" s="90">
        <f t="shared" si="1"/>
        <v>-3750.625</v>
      </c>
      <c r="H24" s="84" t="str">
        <f t="shared" si="2"/>
        <v/>
      </c>
      <c r="I24" s="91" t="s">
        <v>94</v>
      </c>
      <c r="J24" s="90">
        <v>1436.5875000000001</v>
      </c>
      <c r="K24" s="90">
        <v>-1444.5391304348</v>
      </c>
      <c r="L24" s="90">
        <v>211.16</v>
      </c>
      <c r="M24" s="90">
        <v>-2488.8916666667001</v>
      </c>
      <c r="N24" s="90">
        <f t="shared" si="5"/>
        <v>-7.9516304347998812</v>
      </c>
      <c r="O24" s="90">
        <f t="shared" si="6"/>
        <v>-2277.7316666667002</v>
      </c>
    </row>
    <row r="25" spans="1:15">
      <c r="A25" s="89" t="s">
        <v>95</v>
      </c>
      <c r="B25" s="90">
        <v>2356.25</v>
      </c>
      <c r="C25" s="90">
        <v>2162.5</v>
      </c>
      <c r="D25" s="90">
        <v>2230.7083333332998</v>
      </c>
      <c r="E25" s="90">
        <v>3861.25</v>
      </c>
      <c r="F25" s="90">
        <f t="shared" si="0"/>
        <v>-2162.5</v>
      </c>
      <c r="G25" s="90">
        <f t="shared" si="1"/>
        <v>-3861.25</v>
      </c>
      <c r="H25" s="84" t="str">
        <f t="shared" si="2"/>
        <v/>
      </c>
      <c r="I25" s="91" t="s">
        <v>95</v>
      </c>
      <c r="J25" s="90">
        <v>1367.0727272726999</v>
      </c>
      <c r="K25" s="90">
        <v>-1471.2041666667001</v>
      </c>
      <c r="L25" s="90">
        <v>207.8928571429</v>
      </c>
      <c r="M25" s="90">
        <v>-2298.5916666666999</v>
      </c>
      <c r="N25" s="90">
        <f t="shared" si="5"/>
        <v>-104.13143939400015</v>
      </c>
      <c r="O25" s="90">
        <f t="shared" si="6"/>
        <v>-2090.6988095237998</v>
      </c>
    </row>
    <row r="26" spans="1:15">
      <c r="A26" s="89" t="s">
        <v>96</v>
      </c>
      <c r="B26" s="90">
        <v>2197.9166666667002</v>
      </c>
      <c r="C26" s="90">
        <v>2222.9166666667002</v>
      </c>
      <c r="D26" s="90">
        <v>1770.8333333333001</v>
      </c>
      <c r="E26" s="90">
        <v>3597.9166666667002</v>
      </c>
      <c r="F26" s="90">
        <f t="shared" si="0"/>
        <v>-2222.9166666667002</v>
      </c>
      <c r="G26" s="90">
        <f t="shared" si="1"/>
        <v>-3597.9166666667002</v>
      </c>
      <c r="H26" s="84" t="str">
        <f t="shared" si="2"/>
        <v/>
      </c>
      <c r="I26" s="91" t="s">
        <v>96</v>
      </c>
      <c r="J26" s="90">
        <v>1046.5250000000001</v>
      </c>
      <c r="K26" s="90">
        <v>-1705.0789473683999</v>
      </c>
      <c r="L26" s="90">
        <v>335.66521739130002</v>
      </c>
      <c r="M26" s="90">
        <v>-2456.9041666666999</v>
      </c>
      <c r="N26" s="90">
        <f t="shared" si="5"/>
        <v>-658.5539473683998</v>
      </c>
      <c r="O26" s="90">
        <f t="shared" si="6"/>
        <v>-2121.2389492754</v>
      </c>
    </row>
    <row r="27" spans="1:15">
      <c r="A27" s="89" t="s">
        <v>97</v>
      </c>
      <c r="B27" s="90">
        <v>2243.75</v>
      </c>
      <c r="C27" s="90">
        <v>2233.3333333332998</v>
      </c>
      <c r="D27" s="90">
        <v>2525.4166666667002</v>
      </c>
      <c r="E27" s="90">
        <v>3471.4583333332998</v>
      </c>
      <c r="F27" s="90">
        <f t="shared" si="0"/>
        <v>-2233.3333333332998</v>
      </c>
      <c r="G27" s="90">
        <f t="shared" si="1"/>
        <v>-3471.4583333332998</v>
      </c>
      <c r="H27" s="84" t="str">
        <f t="shared" si="2"/>
        <v/>
      </c>
      <c r="I27" s="91" t="s">
        <v>97</v>
      </c>
      <c r="J27" s="90">
        <v>808.13636363640001</v>
      </c>
      <c r="K27" s="90">
        <v>-2000.0208333333001</v>
      </c>
      <c r="L27" s="90">
        <v>550.39166666669996</v>
      </c>
      <c r="M27" s="90">
        <v>-2417.1750000000002</v>
      </c>
      <c r="N27" s="90">
        <f t="shared" si="5"/>
        <v>-1191.8844696968999</v>
      </c>
      <c r="O27" s="90">
        <f t="shared" si="6"/>
        <v>-1866.7833333333001</v>
      </c>
    </row>
    <row r="28" spans="1:15">
      <c r="A28" s="89" t="s">
        <v>98</v>
      </c>
      <c r="B28" s="90">
        <v>2327.0833333332998</v>
      </c>
      <c r="C28" s="90">
        <v>1391.4166666666999</v>
      </c>
      <c r="D28" s="90">
        <v>1927.5</v>
      </c>
      <c r="E28" s="90">
        <v>3516.4583333332998</v>
      </c>
      <c r="F28" s="90">
        <f t="shared" si="0"/>
        <v>-1391.4166666666999</v>
      </c>
      <c r="G28" s="90">
        <f t="shared" si="1"/>
        <v>-3516.4583333332998</v>
      </c>
      <c r="H28" s="84" t="str">
        <f t="shared" si="2"/>
        <v/>
      </c>
      <c r="I28" s="91" t="s">
        <v>98</v>
      </c>
      <c r="J28" s="90">
        <v>585.84444444439998</v>
      </c>
      <c r="K28" s="90">
        <v>-936.92916666669998</v>
      </c>
      <c r="L28" s="90">
        <v>92.974999999999994</v>
      </c>
      <c r="M28" s="90">
        <v>-2285.8958333332998</v>
      </c>
      <c r="N28" s="90">
        <f t="shared" si="5"/>
        <v>-351.0847222223</v>
      </c>
      <c r="O28" s="90">
        <f t="shared" si="6"/>
        <v>-2192.9208333332999</v>
      </c>
    </row>
    <row r="29" spans="1:15">
      <c r="A29" s="89" t="s">
        <v>99</v>
      </c>
      <c r="B29" s="90">
        <v>2035.4166666666999</v>
      </c>
      <c r="C29" s="90">
        <v>977.08333333329995</v>
      </c>
      <c r="D29" s="90">
        <v>1974.7916666666999</v>
      </c>
      <c r="E29" s="90">
        <v>3737.75</v>
      </c>
      <c r="F29" s="90">
        <f t="shared" si="0"/>
        <v>-977.08333333329995</v>
      </c>
      <c r="G29" s="90">
        <f t="shared" si="1"/>
        <v>-3737.75</v>
      </c>
      <c r="H29" s="84" t="str">
        <f t="shared" si="2"/>
        <v/>
      </c>
      <c r="I29" s="91" t="s">
        <v>99</v>
      </c>
      <c r="J29" s="90">
        <v>1967.9583333333001</v>
      </c>
      <c r="K29" s="90">
        <v>-655.78095238100002</v>
      </c>
      <c r="L29" s="90">
        <v>162</v>
      </c>
      <c r="M29" s="90">
        <v>-2505.125</v>
      </c>
      <c r="N29" s="90">
        <f t="shared" si="5"/>
        <v>1312.1773809523002</v>
      </c>
      <c r="O29" s="90">
        <f t="shared" si="6"/>
        <v>-2343.125</v>
      </c>
    </row>
    <row r="30" spans="1:15">
      <c r="A30" s="89" t="s">
        <v>100</v>
      </c>
      <c r="B30" s="90">
        <v>1889.5833333333001</v>
      </c>
      <c r="C30" s="90">
        <v>1200</v>
      </c>
      <c r="D30" s="90">
        <v>1925.8333333333001</v>
      </c>
      <c r="E30" s="90">
        <v>4051.7916666667002</v>
      </c>
      <c r="F30" s="90">
        <f t="shared" si="0"/>
        <v>-1200</v>
      </c>
      <c r="G30" s="90">
        <f t="shared" si="1"/>
        <v>-4051.7916666667002</v>
      </c>
      <c r="H30" s="84" t="str">
        <f t="shared" si="2"/>
        <v/>
      </c>
      <c r="I30" s="91" t="s">
        <v>100</v>
      </c>
      <c r="J30" s="90">
        <v>2400.5749999999998</v>
      </c>
      <c r="K30" s="90">
        <v>-948.23333333330004</v>
      </c>
      <c r="L30" s="90">
        <v>339.80909090910001</v>
      </c>
      <c r="M30" s="90">
        <v>-2914.5124999999998</v>
      </c>
      <c r="N30" s="90">
        <f t="shared" si="5"/>
        <v>1452.3416666666999</v>
      </c>
      <c r="O30" s="90">
        <f t="shared" si="6"/>
        <v>-2574.7034090908996</v>
      </c>
    </row>
    <row r="31" spans="1:15">
      <c r="A31" s="89" t="s">
        <v>101</v>
      </c>
      <c r="B31" s="90">
        <v>2113.3333333332998</v>
      </c>
      <c r="C31" s="90">
        <v>1362.125</v>
      </c>
      <c r="D31" s="90">
        <v>2542.5</v>
      </c>
      <c r="E31" s="90">
        <v>3975.2083333332998</v>
      </c>
      <c r="F31" s="90">
        <f t="shared" si="0"/>
        <v>-1362.125</v>
      </c>
      <c r="G31" s="90">
        <f t="shared" si="1"/>
        <v>-3975.2083333332998</v>
      </c>
      <c r="H31" s="84" t="str">
        <f t="shared" si="2"/>
        <v/>
      </c>
      <c r="I31" s="91" t="s">
        <v>101</v>
      </c>
      <c r="J31" s="90">
        <v>2323.8833333333</v>
      </c>
      <c r="K31" s="90">
        <v>-317.64999999999998</v>
      </c>
      <c r="L31" s="90">
        <v>224.65</v>
      </c>
      <c r="M31" s="90">
        <v>-2975.8916666667001</v>
      </c>
      <c r="N31" s="90">
        <f t="shared" si="5"/>
        <v>2006.2333333332999</v>
      </c>
      <c r="O31" s="90">
        <f t="shared" si="6"/>
        <v>-2751.2416666667</v>
      </c>
    </row>
    <row r="32" spans="1:15">
      <c r="A32" s="89" t="s">
        <v>102</v>
      </c>
      <c r="B32" s="90">
        <v>2158.3333333332998</v>
      </c>
      <c r="C32" s="90">
        <v>1200</v>
      </c>
      <c r="D32" s="90">
        <v>2666.25</v>
      </c>
      <c r="E32" s="90">
        <v>4008.75</v>
      </c>
      <c r="F32" s="90">
        <f t="shared" si="0"/>
        <v>-1200</v>
      </c>
      <c r="G32" s="90">
        <f t="shared" si="1"/>
        <v>-4008.75</v>
      </c>
      <c r="H32" s="84" t="str">
        <f t="shared" si="2"/>
        <v/>
      </c>
      <c r="I32" s="91" t="s">
        <v>102</v>
      </c>
      <c r="J32" s="90">
        <v>2166.3666666667</v>
      </c>
      <c r="K32" s="90">
        <v>-453.57916666670002</v>
      </c>
      <c r="L32" s="90">
        <v>282.25789473679998</v>
      </c>
      <c r="M32" s="90">
        <v>-3269.8333333332998</v>
      </c>
      <c r="N32" s="90">
        <f t="shared" si="5"/>
        <v>1712.7874999999999</v>
      </c>
      <c r="O32" s="90">
        <f t="shared" si="6"/>
        <v>-2987.5754385964997</v>
      </c>
    </row>
    <row r="33" spans="1:15">
      <c r="A33" s="89" t="s">
        <v>103</v>
      </c>
      <c r="B33" s="90">
        <v>1962.5</v>
      </c>
      <c r="C33" s="90">
        <v>2032.2083333333001</v>
      </c>
      <c r="D33" s="90">
        <v>2415.875</v>
      </c>
      <c r="E33" s="90">
        <v>3810.4166666667002</v>
      </c>
      <c r="F33" s="90">
        <f t="shared" si="0"/>
        <v>-2032.2083333333001</v>
      </c>
      <c r="G33" s="90">
        <f t="shared" si="1"/>
        <v>-3810.4166666667002</v>
      </c>
      <c r="H33" s="84" t="str">
        <f t="shared" si="2"/>
        <v/>
      </c>
      <c r="I33" s="91" t="s">
        <v>103</v>
      </c>
      <c r="J33" s="90">
        <v>2208.9916666667</v>
      </c>
      <c r="K33" s="90">
        <v>-540.69583333330002</v>
      </c>
      <c r="L33" s="90">
        <v>343.83913043479998</v>
      </c>
      <c r="M33" s="90">
        <v>-2766.2333333332999</v>
      </c>
      <c r="N33" s="90">
        <f t="shared" si="5"/>
        <v>1668.2958333334</v>
      </c>
      <c r="O33" s="90">
        <f t="shared" si="6"/>
        <v>-2422.3942028984998</v>
      </c>
    </row>
    <row r="34" spans="1:15">
      <c r="A34" s="89" t="s">
        <v>73</v>
      </c>
      <c r="B34" s="90">
        <v>2077.0833333332998</v>
      </c>
      <c r="C34" s="90">
        <v>2385.625</v>
      </c>
      <c r="D34" s="90">
        <v>2818.7083333332998</v>
      </c>
      <c r="E34" s="90">
        <v>3706.4583333332998</v>
      </c>
      <c r="F34" s="90">
        <f t="shared" si="0"/>
        <v>-2385.625</v>
      </c>
      <c r="G34" s="90">
        <f t="shared" si="1"/>
        <v>-3706.4583333332998</v>
      </c>
      <c r="H34" s="84" t="str">
        <f t="shared" si="2"/>
        <v/>
      </c>
      <c r="I34" s="91" t="s">
        <v>73</v>
      </c>
      <c r="J34" s="90">
        <v>2190.5875000000001</v>
      </c>
      <c r="K34" s="90">
        <v>-595.9</v>
      </c>
      <c r="L34" s="90">
        <v>298.19473684209999</v>
      </c>
      <c r="M34" s="90">
        <v>-2587.5541666667</v>
      </c>
      <c r="N34" s="90">
        <f t="shared" si="5"/>
        <v>1594.6875</v>
      </c>
      <c r="O34" s="90">
        <f t="shared" si="6"/>
        <v>-2289.3594298245998</v>
      </c>
    </row>
    <row r="35" spans="1:15">
      <c r="A35" s="89" t="s">
        <v>106</v>
      </c>
      <c r="B35" s="90">
        <v>2200</v>
      </c>
      <c r="C35" s="90">
        <v>2132.5833333332998</v>
      </c>
      <c r="D35" s="90">
        <v>2363.25</v>
      </c>
      <c r="E35" s="90">
        <v>3856.875</v>
      </c>
      <c r="F35" s="90">
        <f t="shared" si="0"/>
        <v>-2132.5833333332998</v>
      </c>
      <c r="G35" s="90">
        <f t="shared" si="1"/>
        <v>-3856.875</v>
      </c>
      <c r="H35" s="84" t="str">
        <f t="shared" si="2"/>
        <v/>
      </c>
      <c r="I35" s="91" t="s">
        <v>106</v>
      </c>
      <c r="J35" s="90">
        <v>963.79583333330004</v>
      </c>
      <c r="K35" s="90">
        <v>-1334.2541666667</v>
      </c>
      <c r="L35" s="90">
        <v>198.08888888889999</v>
      </c>
      <c r="M35" s="90">
        <v>-2884.2041666667001</v>
      </c>
      <c r="N35" s="90">
        <f t="shared" si="5"/>
        <v>-370.45833333339999</v>
      </c>
      <c r="O35" s="90">
        <f t="shared" si="6"/>
        <v>-2686.1152777778002</v>
      </c>
    </row>
    <row r="36" spans="1:15">
      <c r="A36" s="89" t="s">
        <v>107</v>
      </c>
      <c r="B36" s="90">
        <v>2325</v>
      </c>
      <c r="C36" s="90">
        <v>2344.3333333332998</v>
      </c>
      <c r="D36" s="90">
        <v>2785.7083333332998</v>
      </c>
      <c r="E36" s="90">
        <v>3810.9583333332998</v>
      </c>
      <c r="F36" s="90">
        <f t="shared" si="0"/>
        <v>-2344.3333333332998</v>
      </c>
      <c r="G36" s="90">
        <f t="shared" si="1"/>
        <v>-3810.9583333332998</v>
      </c>
      <c r="H36" s="84" t="str">
        <f>IF(TEXT(I36,"d")+0=15,UPPER(LEFT(TEXT(I36,"mmm"),1)),"")</f>
        <v/>
      </c>
      <c r="I36" s="91" t="s">
        <v>107</v>
      </c>
      <c r="J36" s="90">
        <v>1038.825</v>
      </c>
      <c r="K36" s="90">
        <v>-1661.3391304347999</v>
      </c>
      <c r="L36" s="90">
        <v>232.71250000000001</v>
      </c>
      <c r="M36" s="90">
        <v>-3095.875</v>
      </c>
      <c r="N36" s="90">
        <f t="shared" si="5"/>
        <v>-622.51413043479988</v>
      </c>
      <c r="O36" s="90">
        <f t="shared" si="6"/>
        <v>-2863.1624999999999</v>
      </c>
    </row>
    <row r="37" spans="1:15">
      <c r="A37" s="89" t="s">
        <v>108</v>
      </c>
      <c r="B37" s="90">
        <v>2241.2916666667002</v>
      </c>
      <c r="C37" s="90">
        <v>2346.6666666667002</v>
      </c>
      <c r="D37" s="90">
        <v>2188.125</v>
      </c>
      <c r="E37" s="90">
        <v>4016.25</v>
      </c>
      <c r="F37" s="90">
        <f t="shared" si="0"/>
        <v>-2346.6666666667002</v>
      </c>
      <c r="G37" s="90">
        <f t="shared" si="1"/>
        <v>-4016.25</v>
      </c>
      <c r="H37" s="84" t="str">
        <f t="shared" si="2"/>
        <v/>
      </c>
      <c r="I37" s="91" t="s">
        <v>108</v>
      </c>
      <c r="J37" s="90">
        <v>1572.2434782609</v>
      </c>
      <c r="K37" s="90">
        <v>-834.40416666670001</v>
      </c>
      <c r="L37" s="90">
        <v>187.3</v>
      </c>
      <c r="M37" s="90">
        <v>-2966.6</v>
      </c>
      <c r="N37" s="90">
        <f t="shared" si="5"/>
        <v>737.83931159420001</v>
      </c>
      <c r="O37" s="90">
        <f t="shared" si="6"/>
        <v>-2779.2999999999997</v>
      </c>
    </row>
    <row r="38" spans="1:15">
      <c r="A38" s="89" t="s">
        <v>109</v>
      </c>
      <c r="B38" s="90">
        <v>2041.6666666666999</v>
      </c>
      <c r="C38" s="90">
        <v>2357.7916666667002</v>
      </c>
      <c r="D38" s="90">
        <v>2805.2083333332998</v>
      </c>
      <c r="E38" s="90">
        <v>3619.5833333332998</v>
      </c>
      <c r="F38" s="90">
        <f t="shared" si="0"/>
        <v>-2357.7916666667002</v>
      </c>
      <c r="G38" s="90">
        <f t="shared" si="1"/>
        <v>-3619.5833333332998</v>
      </c>
      <c r="H38" s="84" t="str">
        <f t="shared" si="2"/>
        <v/>
      </c>
      <c r="I38" s="91" t="s">
        <v>109</v>
      </c>
      <c r="J38" s="90">
        <v>2419.9333333333002</v>
      </c>
      <c r="K38" s="90">
        <v>-384.85</v>
      </c>
      <c r="L38" s="90">
        <v>498.26818181819999</v>
      </c>
      <c r="M38" s="90">
        <v>-3281.3416666666999</v>
      </c>
      <c r="N38" s="90">
        <f t="shared" si="5"/>
        <v>2035.0833333333003</v>
      </c>
      <c r="O38" s="90">
        <f t="shared" si="6"/>
        <v>-2783.0734848484999</v>
      </c>
    </row>
    <row r="39" spans="1:15">
      <c r="A39" s="89" t="s">
        <v>110</v>
      </c>
      <c r="B39" s="90">
        <v>2020.8333333333001</v>
      </c>
      <c r="C39" s="90">
        <v>2332.4166666667002</v>
      </c>
      <c r="D39" s="90">
        <v>2291.875</v>
      </c>
      <c r="E39" s="90">
        <v>4318.125</v>
      </c>
      <c r="F39" s="90">
        <f t="shared" si="0"/>
        <v>-2332.4166666667002</v>
      </c>
      <c r="G39" s="90">
        <f t="shared" si="1"/>
        <v>-4318.125</v>
      </c>
      <c r="H39" s="84" t="str">
        <f t="shared" si="2"/>
        <v/>
      </c>
      <c r="I39" s="91" t="s">
        <v>110</v>
      </c>
      <c r="J39" s="90">
        <v>2252.2291666667002</v>
      </c>
      <c r="K39" s="90">
        <v>-712.375</v>
      </c>
      <c r="L39" s="90">
        <v>191</v>
      </c>
      <c r="M39" s="90">
        <v>-2782.4416666666998</v>
      </c>
      <c r="N39" s="90">
        <f t="shared" si="5"/>
        <v>1539.8541666667002</v>
      </c>
      <c r="O39" s="90">
        <f t="shared" si="6"/>
        <v>-2591.4416666666998</v>
      </c>
    </row>
    <row r="40" spans="1:15">
      <c r="A40" s="89" t="s">
        <v>111</v>
      </c>
      <c r="B40" s="90">
        <v>1777.0833333333001</v>
      </c>
      <c r="C40" s="90">
        <v>2497</v>
      </c>
      <c r="D40" s="90">
        <v>3225.25</v>
      </c>
      <c r="E40" s="90">
        <v>3264.5833333332998</v>
      </c>
      <c r="F40" s="90">
        <f t="shared" si="0"/>
        <v>-2497</v>
      </c>
      <c r="G40" s="90">
        <f t="shared" si="1"/>
        <v>-3264.5833333332998</v>
      </c>
      <c r="H40" s="84" t="str">
        <f t="shared" si="2"/>
        <v/>
      </c>
      <c r="I40" s="91" t="s">
        <v>111</v>
      </c>
      <c r="J40" s="90">
        <v>2331.0374999999999</v>
      </c>
      <c r="K40" s="90">
        <v>-702.23333333330004</v>
      </c>
      <c r="L40" s="90">
        <v>826.87826086960001</v>
      </c>
      <c r="M40" s="90">
        <v>-1951.5666666667</v>
      </c>
      <c r="N40" s="90">
        <f t="shared" si="5"/>
        <v>1628.8041666667</v>
      </c>
      <c r="O40" s="90">
        <f t="shared" si="6"/>
        <v>-1124.6884057971001</v>
      </c>
    </row>
    <row r="41" spans="1:15">
      <c r="A41" s="89" t="s">
        <v>112</v>
      </c>
      <c r="B41" s="90">
        <v>1781.25</v>
      </c>
      <c r="C41" s="90">
        <v>2207.2083333332998</v>
      </c>
      <c r="D41" s="90">
        <v>2678.75</v>
      </c>
      <c r="E41" s="90">
        <v>3597.5</v>
      </c>
      <c r="F41" s="90">
        <f t="shared" si="0"/>
        <v>-2207.2083333332998</v>
      </c>
      <c r="G41" s="90">
        <f t="shared" si="1"/>
        <v>-3597.5</v>
      </c>
      <c r="H41" s="84" t="str">
        <f t="shared" si="2"/>
        <v/>
      </c>
      <c r="I41" s="91" t="s">
        <v>112</v>
      </c>
      <c r="J41" s="90">
        <v>2121.1416666667001</v>
      </c>
      <c r="K41" s="90">
        <v>-688.9</v>
      </c>
      <c r="L41" s="90">
        <v>871.47500000000002</v>
      </c>
      <c r="M41" s="90">
        <v>-2343.5333333333001</v>
      </c>
      <c r="N41" s="90">
        <f t="shared" si="5"/>
        <v>1432.2416666667</v>
      </c>
      <c r="O41" s="90">
        <f t="shared" si="6"/>
        <v>-1472.0583333333002</v>
      </c>
    </row>
    <row r="42" spans="1:15">
      <c r="A42" s="89" t="s">
        <v>113</v>
      </c>
      <c r="B42" s="90">
        <v>2100</v>
      </c>
      <c r="C42" s="90">
        <v>1454.5</v>
      </c>
      <c r="D42" s="90">
        <v>2671.875</v>
      </c>
      <c r="E42" s="90">
        <v>3948.5416666667002</v>
      </c>
      <c r="F42" s="90">
        <f t="shared" si="0"/>
        <v>-1454.5</v>
      </c>
      <c r="G42" s="90">
        <f t="shared" si="1"/>
        <v>-3948.5416666667002</v>
      </c>
      <c r="H42" s="84" t="str">
        <f t="shared" si="2"/>
        <v/>
      </c>
      <c r="I42" s="91" t="s">
        <v>113</v>
      </c>
      <c r="J42" s="90">
        <v>1951.375</v>
      </c>
      <c r="K42" s="90">
        <v>-1078.952173913</v>
      </c>
      <c r="L42" s="90">
        <v>263.28571428570001</v>
      </c>
      <c r="M42" s="90">
        <v>-2316.8166666666998</v>
      </c>
      <c r="N42" s="90">
        <f t="shared" si="5"/>
        <v>872.42282608699998</v>
      </c>
      <c r="O42" s="90">
        <f t="shared" si="6"/>
        <v>-2053.5309523809997</v>
      </c>
    </row>
    <row r="43" spans="1:15">
      <c r="A43" s="89" t="s">
        <v>114</v>
      </c>
      <c r="B43" s="90">
        <v>2314.5833333332998</v>
      </c>
      <c r="C43" s="90">
        <v>1500</v>
      </c>
      <c r="D43" s="90">
        <v>2328.75</v>
      </c>
      <c r="E43" s="90">
        <v>4052.5</v>
      </c>
      <c r="F43" s="90">
        <f t="shared" si="0"/>
        <v>-1500</v>
      </c>
      <c r="G43" s="90">
        <f t="shared" si="1"/>
        <v>-4052.5</v>
      </c>
      <c r="H43" s="84" t="str">
        <f t="shared" si="2"/>
        <v/>
      </c>
      <c r="I43" s="91" t="s">
        <v>114</v>
      </c>
      <c r="J43" s="90">
        <v>2042.8541666666999</v>
      </c>
      <c r="K43" s="90">
        <v>-447.76249999999999</v>
      </c>
      <c r="L43" s="90">
        <v>230.32083333329999</v>
      </c>
      <c r="M43" s="90">
        <v>-3075.2291666667002</v>
      </c>
      <c r="N43" s="90">
        <f t="shared" si="5"/>
        <v>1595.0916666666999</v>
      </c>
      <c r="O43" s="90">
        <f t="shared" si="6"/>
        <v>-2844.9083333334002</v>
      </c>
    </row>
    <row r="44" spans="1:15">
      <c r="A44" s="89" t="s">
        <v>115</v>
      </c>
      <c r="B44" s="90">
        <v>2314.5833333332998</v>
      </c>
      <c r="C44" s="90">
        <v>1500</v>
      </c>
      <c r="D44" s="90">
        <v>2091.6666666667002</v>
      </c>
      <c r="E44" s="90">
        <v>4290</v>
      </c>
      <c r="F44" s="90">
        <f t="shared" si="0"/>
        <v>-1500</v>
      </c>
      <c r="G44" s="90">
        <f t="shared" si="1"/>
        <v>-4290</v>
      </c>
      <c r="H44" s="84" t="str">
        <f t="shared" si="2"/>
        <v/>
      </c>
      <c r="I44" s="91" t="s">
        <v>115</v>
      </c>
      <c r="J44" s="90">
        <v>2170.2083333332998</v>
      </c>
      <c r="K44" s="90">
        <v>-544.01904761900005</v>
      </c>
      <c r="L44" s="90">
        <v>259.5208333333</v>
      </c>
      <c r="M44" s="90">
        <v>-2667.2708333332998</v>
      </c>
      <c r="N44" s="90">
        <f t="shared" si="5"/>
        <v>1626.1892857142998</v>
      </c>
      <c r="O44" s="90">
        <f t="shared" si="6"/>
        <v>-2407.75</v>
      </c>
    </row>
    <row r="45" spans="1:15">
      <c r="A45" s="89" t="s">
        <v>116</v>
      </c>
      <c r="B45" s="90">
        <v>2339.5833333332998</v>
      </c>
      <c r="C45" s="90">
        <v>1500</v>
      </c>
      <c r="D45" s="90">
        <v>2593.125</v>
      </c>
      <c r="E45" s="90">
        <v>4126.25</v>
      </c>
      <c r="F45" s="90">
        <f t="shared" si="0"/>
        <v>-1500</v>
      </c>
      <c r="G45" s="90">
        <f t="shared" si="1"/>
        <v>-4126.25</v>
      </c>
      <c r="H45" s="84" t="str">
        <f t="shared" si="2"/>
        <v/>
      </c>
      <c r="I45" s="91" t="s">
        <v>116</v>
      </c>
      <c r="J45" s="90">
        <v>1853.1047619047999</v>
      </c>
      <c r="K45" s="90">
        <v>-905.29411764710005</v>
      </c>
      <c r="L45" s="90">
        <v>482.42083333329998</v>
      </c>
      <c r="M45" s="90">
        <v>-2721.6916666666998</v>
      </c>
      <c r="N45" s="90">
        <f t="shared" si="5"/>
        <v>947.81064425769989</v>
      </c>
      <c r="O45" s="90">
        <f t="shared" si="6"/>
        <v>-2239.2708333333999</v>
      </c>
    </row>
    <row r="46" spans="1:15">
      <c r="A46" s="89" t="s">
        <v>117</v>
      </c>
      <c r="B46" s="90">
        <v>2371.25</v>
      </c>
      <c r="C46" s="90">
        <v>2308.0416666667002</v>
      </c>
      <c r="D46" s="90">
        <v>2529.375</v>
      </c>
      <c r="E46" s="90">
        <v>3776.875</v>
      </c>
      <c r="F46" s="90">
        <f t="shared" si="0"/>
        <v>-2308.0416666667002</v>
      </c>
      <c r="G46" s="90">
        <f t="shared" si="1"/>
        <v>-3776.875</v>
      </c>
      <c r="H46" s="84" t="str">
        <f t="shared" si="2"/>
        <v/>
      </c>
      <c r="I46" s="91" t="s">
        <v>117</v>
      </c>
      <c r="J46" s="90">
        <v>1886.7874999999999</v>
      </c>
      <c r="K46" s="90">
        <v>-1046.7625</v>
      </c>
      <c r="L46" s="90">
        <v>512.63043478259999</v>
      </c>
      <c r="M46" s="90">
        <v>-2837.4749999999999</v>
      </c>
      <c r="N46" s="90">
        <f t="shared" si="5"/>
        <v>840.02499999999986</v>
      </c>
      <c r="O46" s="90">
        <f t="shared" si="6"/>
        <v>-2324.8445652174</v>
      </c>
    </row>
    <row r="47" spans="1:15">
      <c r="A47" s="89" t="s">
        <v>118</v>
      </c>
      <c r="B47" s="90">
        <v>2626.5416666667002</v>
      </c>
      <c r="C47" s="90">
        <v>3459.0833333332998</v>
      </c>
      <c r="D47" s="90">
        <v>2798.7083333332998</v>
      </c>
      <c r="E47" s="90">
        <v>3614.7916666667002</v>
      </c>
      <c r="F47" s="90">
        <f t="shared" si="0"/>
        <v>-3459.0833333332998</v>
      </c>
      <c r="G47" s="90">
        <f t="shared" si="1"/>
        <v>-3614.7916666667002</v>
      </c>
      <c r="H47" s="84" t="str">
        <f t="shared" si="2"/>
        <v/>
      </c>
      <c r="I47" s="91" t="s">
        <v>118</v>
      </c>
      <c r="J47" s="90">
        <v>2813.4791666667002</v>
      </c>
      <c r="K47" s="90">
        <v>-793.53750000000002</v>
      </c>
      <c r="L47" s="90">
        <v>374.13809523809999</v>
      </c>
      <c r="M47" s="90">
        <v>-2794.3208333333</v>
      </c>
      <c r="N47" s="90">
        <f t="shared" si="5"/>
        <v>2019.9416666667003</v>
      </c>
      <c r="O47" s="90">
        <f t="shared" si="6"/>
        <v>-2420.1827380952</v>
      </c>
    </row>
    <row r="48" spans="1:15">
      <c r="A48" s="89" t="s">
        <v>119</v>
      </c>
      <c r="B48" s="90">
        <v>2466</v>
      </c>
      <c r="C48" s="90">
        <v>3450.5416666667002</v>
      </c>
      <c r="D48" s="90">
        <v>2971.875</v>
      </c>
      <c r="E48" s="90">
        <v>3702.7083333332998</v>
      </c>
      <c r="F48" s="90">
        <f t="shared" si="0"/>
        <v>-3450.5416666667002</v>
      </c>
      <c r="G48" s="90">
        <f t="shared" si="1"/>
        <v>-3702.7083333332998</v>
      </c>
      <c r="H48" s="84" t="str">
        <f t="shared" si="2"/>
        <v/>
      </c>
      <c r="I48" s="91" t="s">
        <v>119</v>
      </c>
      <c r="J48" s="90">
        <v>2435.3083333333002</v>
      </c>
      <c r="K48" s="90">
        <v>-866.85416666670005</v>
      </c>
      <c r="L48" s="90">
        <v>434.74444444440002</v>
      </c>
      <c r="M48" s="90">
        <v>-2537.0208333332998</v>
      </c>
      <c r="N48" s="90">
        <f t="shared" si="5"/>
        <v>1568.4541666666</v>
      </c>
      <c r="O48" s="90">
        <f t="shared" si="6"/>
        <v>-2102.2763888888999</v>
      </c>
    </row>
    <row r="49" spans="1:15">
      <c r="A49" s="89" t="s">
        <v>120</v>
      </c>
      <c r="B49" s="90">
        <v>2774.6666666667002</v>
      </c>
      <c r="C49" s="90">
        <v>2518.5416666667002</v>
      </c>
      <c r="D49" s="90">
        <v>2503.75</v>
      </c>
      <c r="E49" s="90">
        <v>3747.5</v>
      </c>
      <c r="F49" s="90">
        <f t="shared" si="0"/>
        <v>-2518.5416666667002</v>
      </c>
      <c r="G49" s="90">
        <f t="shared" si="1"/>
        <v>-3747.5</v>
      </c>
      <c r="H49" s="84" t="str">
        <f t="shared" si="2"/>
        <v>J</v>
      </c>
      <c r="I49" s="91" t="s">
        <v>120</v>
      </c>
      <c r="J49" s="90">
        <v>2230.9958333333002</v>
      </c>
      <c r="K49" s="90">
        <v>-1004.55</v>
      </c>
      <c r="L49" s="90">
        <v>446.9375</v>
      </c>
      <c r="M49" s="90">
        <v>-2802.0875000000001</v>
      </c>
      <c r="N49" s="90">
        <f t="shared" si="5"/>
        <v>1226.4458333333002</v>
      </c>
      <c r="O49" s="90">
        <f t="shared" si="6"/>
        <v>-2355.15</v>
      </c>
    </row>
    <row r="50" spans="1:15">
      <c r="A50" s="89" t="s">
        <v>121</v>
      </c>
      <c r="B50" s="90">
        <v>2313.8333333332998</v>
      </c>
      <c r="C50" s="90">
        <v>2892.2083333332998</v>
      </c>
      <c r="D50" s="90">
        <v>2487.75</v>
      </c>
      <c r="E50" s="90">
        <v>4011.6666666667002</v>
      </c>
      <c r="F50" s="90">
        <f t="shared" si="0"/>
        <v>-2892.2083333332998</v>
      </c>
      <c r="G50" s="90">
        <f t="shared" si="1"/>
        <v>-4011.6666666667002</v>
      </c>
      <c r="H50" s="84" t="str">
        <f t="shared" si="2"/>
        <v/>
      </c>
      <c r="I50" s="91" t="s">
        <v>121</v>
      </c>
      <c r="J50" s="90">
        <v>2772.4666666666999</v>
      </c>
      <c r="K50" s="90">
        <v>-515.30833333329997</v>
      </c>
      <c r="L50" s="90">
        <v>249.47272727270001</v>
      </c>
      <c r="M50" s="90">
        <v>-2584.1916666666998</v>
      </c>
      <c r="N50" s="90">
        <f t="shared" si="5"/>
        <v>2257.1583333334002</v>
      </c>
      <c r="O50" s="90">
        <f t="shared" si="6"/>
        <v>-2334.7189393939998</v>
      </c>
    </row>
    <row r="51" spans="1:15">
      <c r="A51" s="89" t="s">
        <v>122</v>
      </c>
      <c r="B51" s="90">
        <v>2605.5833333332998</v>
      </c>
      <c r="C51" s="90">
        <v>2861.5416666667002</v>
      </c>
      <c r="D51" s="90">
        <v>2059.1666666667002</v>
      </c>
      <c r="E51" s="90">
        <v>4125</v>
      </c>
      <c r="F51" s="90">
        <f t="shared" si="0"/>
        <v>-2861.5416666667002</v>
      </c>
      <c r="G51" s="90">
        <f t="shared" si="1"/>
        <v>-4125</v>
      </c>
      <c r="H51" s="84" t="str">
        <f t="shared" si="2"/>
        <v/>
      </c>
      <c r="I51" s="91" t="s">
        <v>122</v>
      </c>
      <c r="J51" s="90">
        <v>2297.5875000000001</v>
      </c>
      <c r="K51" s="90">
        <v>-459.26666666670002</v>
      </c>
      <c r="L51" s="90">
        <v>347.61818181820001</v>
      </c>
      <c r="M51" s="90">
        <v>-2800.4208333332999</v>
      </c>
      <c r="N51" s="90">
        <f t="shared" si="5"/>
        <v>1838.3208333333</v>
      </c>
      <c r="O51" s="90">
        <f t="shared" si="6"/>
        <v>-2452.8026515151</v>
      </c>
    </row>
    <row r="52" spans="1:15">
      <c r="A52" s="89" t="s">
        <v>123</v>
      </c>
      <c r="B52" s="90">
        <v>2563.5833333332998</v>
      </c>
      <c r="C52" s="90">
        <v>2760.1666666667002</v>
      </c>
      <c r="D52" s="90">
        <v>2343.4583333332998</v>
      </c>
      <c r="E52" s="90">
        <v>3843.125</v>
      </c>
      <c r="F52" s="90">
        <f t="shared" si="0"/>
        <v>-2760.1666666667002</v>
      </c>
      <c r="G52" s="90">
        <f t="shared" si="1"/>
        <v>-3843.125</v>
      </c>
      <c r="H52" s="84" t="str">
        <f t="shared" si="2"/>
        <v/>
      </c>
      <c r="I52" s="91" t="s">
        <v>123</v>
      </c>
      <c r="J52" s="90">
        <v>2558.4</v>
      </c>
      <c r="K52" s="90">
        <v>-437.93124999999998</v>
      </c>
      <c r="L52" s="90">
        <v>282.11304347830003</v>
      </c>
      <c r="M52" s="90">
        <v>-2177.0916666666999</v>
      </c>
      <c r="N52" s="90">
        <f t="shared" si="5"/>
        <v>2120.46875</v>
      </c>
      <c r="O52" s="90">
        <f t="shared" si="6"/>
        <v>-1894.9786231884</v>
      </c>
    </row>
    <row r="53" spans="1:15">
      <c r="A53" s="89" t="s">
        <v>124</v>
      </c>
      <c r="B53" s="90">
        <v>2385.8333333332998</v>
      </c>
      <c r="C53" s="90">
        <v>2657.2083333332998</v>
      </c>
      <c r="D53" s="90">
        <v>2795.625</v>
      </c>
      <c r="E53" s="90">
        <v>3735.4166666667002</v>
      </c>
      <c r="F53" s="90">
        <f t="shared" si="0"/>
        <v>-2657.2083333332998</v>
      </c>
      <c r="G53" s="90">
        <f t="shared" si="1"/>
        <v>-3735.4166666667002</v>
      </c>
      <c r="H53" s="84" t="str">
        <f t="shared" si="2"/>
        <v/>
      </c>
      <c r="I53" s="91" t="s">
        <v>124</v>
      </c>
      <c r="J53" s="90">
        <v>2428.6125000000002</v>
      </c>
      <c r="K53" s="90">
        <v>-395.7789473684</v>
      </c>
      <c r="L53" s="90">
        <v>253.35</v>
      </c>
      <c r="M53" s="90">
        <v>-1789.3166666667</v>
      </c>
      <c r="N53" s="90">
        <f t="shared" si="5"/>
        <v>2032.8335526316002</v>
      </c>
      <c r="O53" s="90">
        <f t="shared" si="6"/>
        <v>-1535.9666666667001</v>
      </c>
    </row>
    <row r="54" spans="1:15">
      <c r="A54" s="89" t="s">
        <v>125</v>
      </c>
      <c r="B54" s="90">
        <v>2319.8333333332998</v>
      </c>
      <c r="C54" s="90">
        <v>2775.0833333332998</v>
      </c>
      <c r="D54" s="90">
        <v>3243.1666666667002</v>
      </c>
      <c r="E54" s="90">
        <v>3050.4166666667002</v>
      </c>
      <c r="F54" s="90">
        <f t="shared" si="0"/>
        <v>-2775.0833333332998</v>
      </c>
      <c r="G54" s="90">
        <f t="shared" si="1"/>
        <v>-3050.4166666667002</v>
      </c>
      <c r="H54" s="84" t="str">
        <f t="shared" si="2"/>
        <v/>
      </c>
      <c r="I54" s="91" t="s">
        <v>125</v>
      </c>
      <c r="J54" s="90">
        <v>1566.2249999999999</v>
      </c>
      <c r="K54" s="90">
        <v>-1575.9941176471</v>
      </c>
      <c r="L54" s="90">
        <v>728.02916666670001</v>
      </c>
      <c r="M54" s="90">
        <v>-1619.3708333333</v>
      </c>
      <c r="N54" s="90">
        <f t="shared" si="5"/>
        <v>-9.7691176471000745</v>
      </c>
      <c r="O54" s="90">
        <f t="shared" si="6"/>
        <v>-891.34166666659996</v>
      </c>
    </row>
    <row r="55" spans="1:15">
      <c r="A55" s="89" t="s">
        <v>126</v>
      </c>
      <c r="B55" s="90">
        <v>1887.5</v>
      </c>
      <c r="C55" s="90">
        <v>2874.8333333332998</v>
      </c>
      <c r="D55" s="90">
        <v>3033.75</v>
      </c>
      <c r="E55" s="90">
        <v>3748.75</v>
      </c>
      <c r="F55" s="90">
        <f t="shared" si="0"/>
        <v>-2874.8333333332998</v>
      </c>
      <c r="G55" s="90">
        <f t="shared" si="1"/>
        <v>-3748.75</v>
      </c>
      <c r="H55" s="84" t="str">
        <f t="shared" si="2"/>
        <v/>
      </c>
      <c r="I55" s="91" t="s">
        <v>126</v>
      </c>
      <c r="J55" s="90">
        <v>1308.2750000000001</v>
      </c>
      <c r="K55" s="90">
        <v>-1804.15</v>
      </c>
      <c r="L55" s="90">
        <v>575.68333333329997</v>
      </c>
      <c r="M55" s="90">
        <v>-2642.8041666667</v>
      </c>
      <c r="N55" s="90">
        <f t="shared" si="5"/>
        <v>-495.875</v>
      </c>
      <c r="O55" s="90">
        <f t="shared" si="6"/>
        <v>-2067.1208333333998</v>
      </c>
    </row>
    <row r="56" spans="1:15">
      <c r="A56" s="89" t="s">
        <v>127</v>
      </c>
      <c r="B56" s="90">
        <v>2237.5</v>
      </c>
      <c r="C56" s="90">
        <v>1184.5</v>
      </c>
      <c r="D56" s="90">
        <v>1961.25</v>
      </c>
      <c r="E56" s="90">
        <v>3797.0833333332998</v>
      </c>
      <c r="F56" s="90">
        <f t="shared" si="0"/>
        <v>-1184.5</v>
      </c>
      <c r="G56" s="90">
        <f t="shared" si="1"/>
        <v>-3797.0833333332998</v>
      </c>
      <c r="H56" s="84" t="str">
        <f t="shared" si="2"/>
        <v/>
      </c>
      <c r="I56" s="91" t="s">
        <v>127</v>
      </c>
      <c r="J56" s="90">
        <v>2394.2083333332998</v>
      </c>
      <c r="K56" s="90">
        <v>-275.50625000000002</v>
      </c>
      <c r="L56" s="90">
        <v>471.03333333329999</v>
      </c>
      <c r="M56" s="90">
        <v>-2537.6750000000002</v>
      </c>
      <c r="N56" s="90">
        <f t="shared" si="5"/>
        <v>2118.7020833332999</v>
      </c>
      <c r="O56" s="90">
        <f t="shared" si="6"/>
        <v>-2066.6416666667001</v>
      </c>
    </row>
    <row r="57" spans="1:15">
      <c r="A57" s="89" t="s">
        <v>128</v>
      </c>
      <c r="B57" s="90">
        <v>2025</v>
      </c>
      <c r="C57" s="90">
        <v>812.5</v>
      </c>
      <c r="D57" s="90">
        <v>1620.4166666666999</v>
      </c>
      <c r="E57" s="90">
        <v>3991.875</v>
      </c>
      <c r="F57" s="90">
        <f t="shared" si="0"/>
        <v>-812.5</v>
      </c>
      <c r="G57" s="90">
        <f t="shared" si="1"/>
        <v>-3991.875</v>
      </c>
      <c r="H57" s="84" t="str">
        <f t="shared" si="2"/>
        <v/>
      </c>
      <c r="I57" s="91" t="s">
        <v>128</v>
      </c>
      <c r="J57" s="90">
        <v>2028.2083333333001</v>
      </c>
      <c r="K57" s="90">
        <v>-334.65714285709998</v>
      </c>
      <c r="L57" s="90">
        <v>119.7722222222</v>
      </c>
      <c r="M57" s="90">
        <v>-2704.1166666667</v>
      </c>
      <c r="N57" s="90">
        <f t="shared" si="5"/>
        <v>1693.5511904762002</v>
      </c>
      <c r="O57" s="90">
        <f t="shared" si="6"/>
        <v>-2584.3444444444999</v>
      </c>
    </row>
    <row r="58" spans="1:15">
      <c r="A58" s="89" t="s">
        <v>129</v>
      </c>
      <c r="B58" s="90">
        <v>1937.5</v>
      </c>
      <c r="C58" s="90">
        <v>812.5</v>
      </c>
      <c r="D58" s="90">
        <v>2600.625</v>
      </c>
      <c r="E58" s="90">
        <v>3866.6666666667002</v>
      </c>
      <c r="F58" s="90">
        <f t="shared" si="0"/>
        <v>-812.5</v>
      </c>
      <c r="G58" s="90">
        <f t="shared" si="1"/>
        <v>-3866.6666666667002</v>
      </c>
      <c r="H58" s="84" t="str">
        <f t="shared" si="2"/>
        <v/>
      </c>
      <c r="I58" s="91" t="s">
        <v>129</v>
      </c>
      <c r="J58" s="90">
        <v>1963.3875</v>
      </c>
      <c r="K58" s="90">
        <v>-335.27499999999998</v>
      </c>
      <c r="L58" s="90">
        <v>220.1111111111</v>
      </c>
      <c r="M58" s="90">
        <v>-2932.4041666666999</v>
      </c>
      <c r="N58" s="90">
        <f t="shared" si="5"/>
        <v>1628.1125000000002</v>
      </c>
      <c r="O58" s="90">
        <f t="shared" si="6"/>
        <v>-2712.2930555555999</v>
      </c>
    </row>
    <row r="59" spans="1:15">
      <c r="A59" s="89" t="s">
        <v>130</v>
      </c>
      <c r="B59" s="90">
        <v>2025</v>
      </c>
      <c r="C59" s="90">
        <v>812.5</v>
      </c>
      <c r="D59" s="90">
        <v>3036.6666666667002</v>
      </c>
      <c r="E59" s="90">
        <v>3789.5833333332998</v>
      </c>
      <c r="F59" s="90">
        <f t="shared" si="0"/>
        <v>-812.5</v>
      </c>
      <c r="G59" s="90">
        <f t="shared" si="1"/>
        <v>-3789.5833333332998</v>
      </c>
      <c r="H59" s="84" t="str">
        <f t="shared" si="2"/>
        <v/>
      </c>
      <c r="I59" s="91" t="s">
        <v>130</v>
      </c>
      <c r="J59" s="90">
        <v>1967.3166666667</v>
      </c>
      <c r="K59" s="90">
        <v>-248.78181818179999</v>
      </c>
      <c r="L59" s="90">
        <v>335.4411764706</v>
      </c>
      <c r="M59" s="90">
        <v>-2600.4375</v>
      </c>
      <c r="N59" s="90">
        <f t="shared" si="5"/>
        <v>1718.5348484849001</v>
      </c>
      <c r="O59" s="90">
        <f t="shared" si="6"/>
        <v>-2264.9963235293999</v>
      </c>
    </row>
    <row r="60" spans="1:15">
      <c r="A60" s="89" t="s">
        <v>131</v>
      </c>
      <c r="B60" s="90">
        <v>2025</v>
      </c>
      <c r="C60" s="90">
        <v>812.5</v>
      </c>
      <c r="D60" s="90">
        <v>3119.8333333332998</v>
      </c>
      <c r="E60" s="90">
        <v>3702.2916666667002</v>
      </c>
      <c r="F60" s="90">
        <f t="shared" si="0"/>
        <v>-812.5</v>
      </c>
      <c r="G60" s="90">
        <f t="shared" si="1"/>
        <v>-3702.2916666667002</v>
      </c>
      <c r="H60" s="84" t="str">
        <f t="shared" si="2"/>
        <v/>
      </c>
      <c r="I60" s="91" t="s">
        <v>131</v>
      </c>
      <c r="J60" s="90">
        <v>2054.1750000000002</v>
      </c>
      <c r="K60" s="90">
        <v>-289.74444444440002</v>
      </c>
      <c r="L60" s="90">
        <v>357.72608695650001</v>
      </c>
      <c r="M60" s="90">
        <v>-1874.4333333333</v>
      </c>
      <c r="N60" s="90">
        <f t="shared" si="5"/>
        <v>1764.4305555556002</v>
      </c>
      <c r="O60" s="90">
        <f t="shared" si="6"/>
        <v>-1516.7072463768</v>
      </c>
    </row>
    <row r="61" spans="1:15">
      <c r="A61" s="89" t="s">
        <v>132</v>
      </c>
      <c r="B61" s="90">
        <v>1950</v>
      </c>
      <c r="C61" s="90">
        <v>847.91666666670005</v>
      </c>
      <c r="D61" s="90">
        <v>3353.9166666667002</v>
      </c>
      <c r="E61" s="90">
        <v>3358.3333333332998</v>
      </c>
      <c r="F61" s="90">
        <f t="shared" si="0"/>
        <v>-847.91666666670005</v>
      </c>
      <c r="G61" s="90">
        <f t="shared" si="1"/>
        <v>-3358.3333333332998</v>
      </c>
      <c r="H61" s="84" t="str">
        <f t="shared" si="2"/>
        <v/>
      </c>
      <c r="I61" s="91" t="s">
        <v>132</v>
      </c>
      <c r="J61" s="90">
        <v>1766.2750000000001</v>
      </c>
      <c r="K61" s="90">
        <v>-381.75</v>
      </c>
      <c r="L61" s="90">
        <v>436.58695652170002</v>
      </c>
      <c r="M61" s="90">
        <v>-2136.0333333333001</v>
      </c>
      <c r="N61" s="90">
        <f t="shared" si="5"/>
        <v>1384.5250000000001</v>
      </c>
      <c r="O61" s="90">
        <f t="shared" si="6"/>
        <v>-1699.4463768116002</v>
      </c>
    </row>
    <row r="62" spans="1:15">
      <c r="A62" s="89" t="s">
        <v>133</v>
      </c>
      <c r="B62" s="90">
        <v>1575</v>
      </c>
      <c r="C62" s="90">
        <v>1237.5</v>
      </c>
      <c r="D62" s="90">
        <v>3298.3333333332998</v>
      </c>
      <c r="E62" s="90">
        <v>3375.0416666667002</v>
      </c>
      <c r="F62" s="90">
        <f t="shared" si="0"/>
        <v>-1237.5</v>
      </c>
      <c r="G62" s="90">
        <f t="shared" si="1"/>
        <v>-3375.0416666667002</v>
      </c>
      <c r="H62" s="84" t="str">
        <f t="shared" si="2"/>
        <v/>
      </c>
      <c r="I62" s="91" t="s">
        <v>133</v>
      </c>
      <c r="J62" s="90">
        <v>1616.8</v>
      </c>
      <c r="K62" s="90">
        <v>-658.67499999999995</v>
      </c>
      <c r="L62" s="90">
        <v>262.72083333329999</v>
      </c>
      <c r="M62" s="90">
        <v>-2523.9124999999999</v>
      </c>
      <c r="N62" s="90">
        <f t="shared" si="5"/>
        <v>958.125</v>
      </c>
      <c r="O62" s="90">
        <f t="shared" si="6"/>
        <v>-2261.1916666666998</v>
      </c>
    </row>
    <row r="63" spans="1:15">
      <c r="A63" s="89" t="s">
        <v>134</v>
      </c>
      <c r="B63" s="90">
        <v>1931.25</v>
      </c>
      <c r="C63" s="90">
        <v>812.5</v>
      </c>
      <c r="D63" s="90">
        <v>2417.75</v>
      </c>
      <c r="E63" s="90">
        <v>4239.375</v>
      </c>
      <c r="F63" s="90">
        <f t="shared" si="0"/>
        <v>-812.5</v>
      </c>
      <c r="G63" s="90">
        <f t="shared" si="1"/>
        <v>-4239.375</v>
      </c>
      <c r="H63" s="84" t="str">
        <f t="shared" si="2"/>
        <v/>
      </c>
      <c r="I63" s="91" t="s">
        <v>134</v>
      </c>
      <c r="J63" s="90">
        <v>2036.8125</v>
      </c>
      <c r="K63" s="90">
        <v>-255.04615384620001</v>
      </c>
      <c r="L63" s="90">
        <v>393.13913043479999</v>
      </c>
      <c r="M63" s="90">
        <v>-2146.1666666667002</v>
      </c>
      <c r="N63" s="90">
        <f t="shared" si="5"/>
        <v>1781.7663461538</v>
      </c>
      <c r="O63" s="90">
        <f t="shared" si="6"/>
        <v>-1753.0275362319003</v>
      </c>
    </row>
    <row r="64" spans="1:15">
      <c r="A64" s="89" t="s">
        <v>135</v>
      </c>
      <c r="B64" s="90">
        <v>1968.75</v>
      </c>
      <c r="C64" s="90">
        <v>812.5</v>
      </c>
      <c r="D64" s="90">
        <v>2825.625</v>
      </c>
      <c r="E64" s="90">
        <v>4039.7916666667002</v>
      </c>
      <c r="F64" s="90">
        <f t="shared" si="0"/>
        <v>-812.5</v>
      </c>
      <c r="G64" s="90">
        <f t="shared" si="1"/>
        <v>-4039.7916666667002</v>
      </c>
      <c r="H64" s="84" t="str">
        <f t="shared" si="2"/>
        <v/>
      </c>
      <c r="I64" s="91" t="s">
        <v>135</v>
      </c>
      <c r="J64" s="90">
        <v>1892.4208333332999</v>
      </c>
      <c r="K64" s="90">
        <v>-721.34</v>
      </c>
      <c r="L64" s="90">
        <v>745.86363636359999</v>
      </c>
      <c r="M64" s="90">
        <v>-3076.2624999999998</v>
      </c>
      <c r="N64" s="90">
        <f t="shared" si="5"/>
        <v>1171.0808333332998</v>
      </c>
      <c r="O64" s="90">
        <f t="shared" si="6"/>
        <v>-2330.3988636363997</v>
      </c>
    </row>
    <row r="65" spans="1:15">
      <c r="A65" s="89" t="s">
        <v>104</v>
      </c>
      <c r="B65" s="90">
        <v>2025</v>
      </c>
      <c r="C65" s="90">
        <v>812.5</v>
      </c>
      <c r="D65" s="90">
        <v>2546.25</v>
      </c>
      <c r="E65" s="90">
        <v>4001.875</v>
      </c>
      <c r="F65" s="90">
        <f t="shared" si="0"/>
        <v>-812.5</v>
      </c>
      <c r="G65" s="90">
        <f t="shared" si="1"/>
        <v>-4001.875</v>
      </c>
      <c r="H65" s="84" t="str">
        <f t="shared" si="2"/>
        <v/>
      </c>
      <c r="I65" s="91" t="s">
        <v>104</v>
      </c>
      <c r="J65" s="90">
        <v>1900.125</v>
      </c>
      <c r="K65" s="90">
        <v>-294.82499999999999</v>
      </c>
      <c r="L65" s="90">
        <v>422.45</v>
      </c>
      <c r="M65" s="90">
        <v>-2816</v>
      </c>
      <c r="N65" s="90">
        <f t="shared" si="5"/>
        <v>1605.3</v>
      </c>
      <c r="O65" s="90">
        <f t="shared" si="6"/>
        <v>-2393.5500000000002</v>
      </c>
    </row>
    <row r="66" spans="1:15">
      <c r="A66" s="89" t="s">
        <v>138</v>
      </c>
      <c r="B66" s="90">
        <v>2025</v>
      </c>
      <c r="C66" s="90">
        <v>812.5</v>
      </c>
      <c r="D66" s="90">
        <v>2643.75</v>
      </c>
      <c r="E66" s="90">
        <v>4004.7916666667002</v>
      </c>
      <c r="F66" s="90">
        <f t="shared" si="0"/>
        <v>-812.5</v>
      </c>
      <c r="G66" s="90">
        <f t="shared" si="1"/>
        <v>-4004.7916666667002</v>
      </c>
      <c r="H66" s="84" t="str">
        <f t="shared" si="2"/>
        <v/>
      </c>
      <c r="I66" s="91" t="s">
        <v>138</v>
      </c>
      <c r="J66" s="90">
        <v>1941.5083333333</v>
      </c>
      <c r="K66" s="90">
        <v>-600.85</v>
      </c>
      <c r="L66" s="90">
        <v>325</v>
      </c>
      <c r="M66" s="90">
        <v>-2383.5458333332999</v>
      </c>
      <c r="N66" s="90">
        <f t="shared" si="5"/>
        <v>1340.6583333333001</v>
      </c>
      <c r="O66" s="90">
        <f t="shared" si="6"/>
        <v>-2058.5458333332999</v>
      </c>
    </row>
    <row r="67" spans="1:15">
      <c r="A67" s="89" t="s">
        <v>139</v>
      </c>
      <c r="B67" s="90">
        <v>2004.1666666666999</v>
      </c>
      <c r="C67" s="90">
        <v>812.5</v>
      </c>
      <c r="D67" s="90">
        <v>2664.1666666667002</v>
      </c>
      <c r="E67" s="90">
        <v>3539.5833333332998</v>
      </c>
      <c r="F67" s="90">
        <f t="shared" si="0"/>
        <v>-812.5</v>
      </c>
      <c r="G67" s="90">
        <f t="shared" si="1"/>
        <v>-3539.5833333332998</v>
      </c>
      <c r="H67" s="84" t="str">
        <f t="shared" si="2"/>
        <v/>
      </c>
      <c r="I67" s="91" t="s">
        <v>139</v>
      </c>
      <c r="J67" s="90">
        <v>1679.0041666667</v>
      </c>
      <c r="K67" s="90">
        <v>-741.79444444440003</v>
      </c>
      <c r="L67" s="90">
        <v>344.34583333329999</v>
      </c>
      <c r="M67" s="90">
        <v>-2065.5583333333002</v>
      </c>
      <c r="N67" s="90">
        <f t="shared" si="5"/>
        <v>937.2097222223</v>
      </c>
      <c r="O67" s="90">
        <f t="shared" si="6"/>
        <v>-1721.2125000000001</v>
      </c>
    </row>
    <row r="68" spans="1:15">
      <c r="A68" s="89" t="s">
        <v>140</v>
      </c>
      <c r="B68" s="90">
        <v>2107.5833333332998</v>
      </c>
      <c r="C68" s="90">
        <v>1840.6666666666999</v>
      </c>
      <c r="D68" s="90">
        <v>3091.875</v>
      </c>
      <c r="E68" s="90">
        <v>3552.9166666667002</v>
      </c>
      <c r="F68" s="90">
        <f t="shared" si="0"/>
        <v>-1840.6666666666999</v>
      </c>
      <c r="G68" s="90">
        <f t="shared" si="1"/>
        <v>-3552.9166666667002</v>
      </c>
      <c r="H68" s="84" t="str">
        <f t="shared" si="2"/>
        <v/>
      </c>
      <c r="I68" s="91" t="s">
        <v>140</v>
      </c>
      <c r="J68" s="90">
        <v>1931.5125</v>
      </c>
      <c r="K68" s="90">
        <v>-639.20769230769997</v>
      </c>
      <c r="L68" s="90">
        <v>338.80454545449999</v>
      </c>
      <c r="M68" s="90">
        <v>-2412.5124999999998</v>
      </c>
      <c r="N68" s="90">
        <f t="shared" si="5"/>
        <v>1292.3048076923001</v>
      </c>
      <c r="O68" s="90">
        <f t="shared" si="6"/>
        <v>-2073.7079545454999</v>
      </c>
    </row>
    <row r="69" spans="1:15">
      <c r="A69" s="89" t="s">
        <v>141</v>
      </c>
      <c r="B69" s="90">
        <v>1841.6666666666999</v>
      </c>
      <c r="C69" s="90">
        <v>1439.5833333333001</v>
      </c>
      <c r="D69" s="90">
        <v>2552.1666666667002</v>
      </c>
      <c r="E69" s="90">
        <v>3538.75</v>
      </c>
      <c r="F69" s="90">
        <f t="shared" si="0"/>
        <v>-1439.5833333333001</v>
      </c>
      <c r="G69" s="90">
        <f t="shared" si="1"/>
        <v>-3538.75</v>
      </c>
      <c r="H69" s="84" t="str">
        <f t="shared" si="2"/>
        <v/>
      </c>
      <c r="I69" s="91" t="s">
        <v>141</v>
      </c>
      <c r="J69" s="90">
        <v>1966.4416666667</v>
      </c>
      <c r="K69" s="90">
        <v>-530.78461538459999</v>
      </c>
      <c r="L69" s="90">
        <v>470.76666666670002</v>
      </c>
      <c r="M69" s="90">
        <v>-2349.0083333333</v>
      </c>
      <c r="N69" s="90">
        <f t="shared" si="5"/>
        <v>1435.6570512820999</v>
      </c>
      <c r="O69" s="90">
        <f t="shared" si="6"/>
        <v>-1878.2416666665999</v>
      </c>
    </row>
    <row r="70" spans="1:15">
      <c r="A70" s="89" t="s">
        <v>142</v>
      </c>
      <c r="B70" s="90">
        <v>2646.6666666667002</v>
      </c>
      <c r="C70" s="90">
        <v>2236.75</v>
      </c>
      <c r="D70" s="90">
        <v>2602.2916666667002</v>
      </c>
      <c r="E70" s="90">
        <v>3457.9166666667002</v>
      </c>
      <c r="F70" s="90">
        <f t="shared" ref="F70:F133" si="7">-C70</f>
        <v>-2236.75</v>
      </c>
      <c r="G70" s="90">
        <f t="shared" ref="G70:G133" si="8">-E70</f>
        <v>-3457.9166666667002</v>
      </c>
      <c r="H70" s="84" t="str">
        <f t="shared" ref="H70:H133" si="9">IF(TEXT(I70,"d")+0=15,UPPER(LEFT(TEXT(I70,"mmm"),1)),"")</f>
        <v/>
      </c>
      <c r="I70" s="91" t="s">
        <v>142</v>
      </c>
      <c r="J70" s="90">
        <v>2819.5208333332998</v>
      </c>
      <c r="K70" s="90">
        <v>-482.33</v>
      </c>
      <c r="L70" s="90">
        <v>427.82173913039998</v>
      </c>
      <c r="M70" s="90">
        <v>-1950.0541666667</v>
      </c>
      <c r="N70" s="90">
        <f t="shared" si="5"/>
        <v>2337.1908333332999</v>
      </c>
      <c r="O70" s="90">
        <f t="shared" si="6"/>
        <v>-1522.2324275363001</v>
      </c>
    </row>
    <row r="71" spans="1:15">
      <c r="A71" s="89" t="s">
        <v>143</v>
      </c>
      <c r="B71" s="90">
        <v>2422.4583333332998</v>
      </c>
      <c r="C71" s="90">
        <v>2624.375</v>
      </c>
      <c r="D71" s="90">
        <v>2495.625</v>
      </c>
      <c r="E71" s="90">
        <v>3595</v>
      </c>
      <c r="F71" s="90">
        <f t="shared" si="7"/>
        <v>-2624.375</v>
      </c>
      <c r="G71" s="90">
        <f t="shared" si="8"/>
        <v>-3595</v>
      </c>
      <c r="H71" s="84" t="str">
        <f t="shared" si="9"/>
        <v/>
      </c>
      <c r="I71" s="91" t="s">
        <v>143</v>
      </c>
      <c r="J71" s="90">
        <v>2607.5833333332998</v>
      </c>
      <c r="K71" s="90">
        <v>-280.94210526320001</v>
      </c>
      <c r="L71" s="90">
        <v>293.71764705880003</v>
      </c>
      <c r="M71" s="90">
        <v>-2090.5416666667002</v>
      </c>
      <c r="N71" s="90">
        <f t="shared" si="5"/>
        <v>2326.6412280700997</v>
      </c>
      <c r="O71" s="90">
        <f t="shared" si="6"/>
        <v>-1796.8240196079</v>
      </c>
    </row>
    <row r="72" spans="1:15">
      <c r="A72" s="89" t="s">
        <v>144</v>
      </c>
      <c r="B72" s="90">
        <v>2522.0833333332998</v>
      </c>
      <c r="C72" s="90">
        <v>2681.2916666667002</v>
      </c>
      <c r="D72" s="90">
        <v>2688.75</v>
      </c>
      <c r="E72" s="90">
        <v>3574.5833333332998</v>
      </c>
      <c r="F72" s="90">
        <f t="shared" si="7"/>
        <v>-2681.2916666667002</v>
      </c>
      <c r="G72" s="90">
        <f t="shared" si="8"/>
        <v>-3574.5833333332998</v>
      </c>
      <c r="H72" s="84" t="str">
        <f t="shared" si="9"/>
        <v/>
      </c>
      <c r="I72" s="91" t="s">
        <v>144</v>
      </c>
      <c r="J72" s="90">
        <v>2585</v>
      </c>
      <c r="K72" s="90">
        <v>-280.67</v>
      </c>
      <c r="L72" s="90">
        <v>218.5043478261</v>
      </c>
      <c r="M72" s="90">
        <v>-2511.8708333333002</v>
      </c>
      <c r="N72" s="90">
        <f t="shared" si="5"/>
        <v>2304.33</v>
      </c>
      <c r="O72" s="90">
        <f t="shared" si="6"/>
        <v>-2293.3664855072002</v>
      </c>
    </row>
    <row r="73" spans="1:15">
      <c r="A73" s="89" t="s">
        <v>145</v>
      </c>
      <c r="B73" s="90">
        <v>2915.7083333332998</v>
      </c>
      <c r="C73" s="90">
        <v>2577.125</v>
      </c>
      <c r="D73" s="90">
        <v>3225</v>
      </c>
      <c r="E73" s="90">
        <v>3576.25</v>
      </c>
      <c r="F73" s="90">
        <f t="shared" si="7"/>
        <v>-2577.125</v>
      </c>
      <c r="G73" s="90">
        <f t="shared" si="8"/>
        <v>-3576.25</v>
      </c>
      <c r="H73" s="84" t="str">
        <f t="shared" si="9"/>
        <v/>
      </c>
      <c r="I73" s="91" t="s">
        <v>145</v>
      </c>
      <c r="J73" s="90">
        <v>2910.4250000000002</v>
      </c>
      <c r="K73" s="90">
        <v>-252.3333333333</v>
      </c>
      <c r="L73" s="90">
        <v>307.37727272730001</v>
      </c>
      <c r="M73" s="90">
        <v>-2578.9708333333001</v>
      </c>
      <c r="N73" s="90">
        <f t="shared" ref="N73:N136" si="10">IFERROR(J73+0,0)+IFERROR(K73+0,0)</f>
        <v>2658.0916666667003</v>
      </c>
      <c r="O73" s="90">
        <f t="shared" ref="O73:O136" si="11">IFERROR(L73+0,0)+IFERROR(M73+0,0)</f>
        <v>-2271.5935606060002</v>
      </c>
    </row>
    <row r="74" spans="1:15">
      <c r="A74" s="89" t="s">
        <v>146</v>
      </c>
      <c r="B74" s="90">
        <v>2751.5416666667002</v>
      </c>
      <c r="C74" s="90">
        <v>2671.5416666667002</v>
      </c>
      <c r="D74" s="90">
        <v>3015</v>
      </c>
      <c r="E74" s="90">
        <v>3763.75</v>
      </c>
      <c r="F74" s="90">
        <f t="shared" si="7"/>
        <v>-2671.5416666667002</v>
      </c>
      <c r="G74" s="90">
        <f t="shared" si="8"/>
        <v>-3763.75</v>
      </c>
      <c r="H74" s="84" t="str">
        <f t="shared" si="9"/>
        <v/>
      </c>
      <c r="I74" s="91" t="s">
        <v>146</v>
      </c>
      <c r="J74" s="90">
        <v>2969.625</v>
      </c>
      <c r="K74" s="90">
        <v>-250.45</v>
      </c>
      <c r="L74" s="90">
        <v>229.8869565217</v>
      </c>
      <c r="M74" s="90">
        <v>-2558.3541666667002</v>
      </c>
      <c r="N74" s="90">
        <f t="shared" si="10"/>
        <v>2719.1750000000002</v>
      </c>
      <c r="O74" s="90">
        <f t="shared" si="11"/>
        <v>-2328.4672101450001</v>
      </c>
    </row>
    <row r="75" spans="1:15">
      <c r="A75" s="89" t="s">
        <v>147</v>
      </c>
      <c r="B75" s="90">
        <v>2500</v>
      </c>
      <c r="C75" s="90">
        <v>1226.7083333333001</v>
      </c>
      <c r="D75" s="90">
        <v>2994.375</v>
      </c>
      <c r="E75" s="90">
        <v>3878.9583333332998</v>
      </c>
      <c r="F75" s="90">
        <f t="shared" si="7"/>
        <v>-1226.7083333333001</v>
      </c>
      <c r="G75" s="90">
        <f t="shared" si="8"/>
        <v>-3878.9583333332998</v>
      </c>
      <c r="H75" s="84" t="str">
        <f t="shared" si="9"/>
        <v/>
      </c>
      <c r="I75" s="91" t="s">
        <v>147</v>
      </c>
      <c r="J75" s="90">
        <v>3057.9250000000002</v>
      </c>
      <c r="K75" s="90">
        <v>-561.3125</v>
      </c>
      <c r="L75" s="90">
        <v>377.21363636360002</v>
      </c>
      <c r="M75" s="90">
        <v>-2588.1624999999999</v>
      </c>
      <c r="N75" s="90">
        <f t="shared" si="10"/>
        <v>2496.6125000000002</v>
      </c>
      <c r="O75" s="90">
        <f t="shared" si="11"/>
        <v>-2210.9488636363999</v>
      </c>
    </row>
    <row r="76" spans="1:15">
      <c r="A76" s="89" t="s">
        <v>148</v>
      </c>
      <c r="B76" s="90">
        <v>2529.9583333332998</v>
      </c>
      <c r="C76" s="90">
        <v>2187.75</v>
      </c>
      <c r="D76" s="90">
        <v>2786.25</v>
      </c>
      <c r="E76" s="90">
        <v>3717.0833333332998</v>
      </c>
      <c r="F76" s="90">
        <f t="shared" si="7"/>
        <v>-2187.75</v>
      </c>
      <c r="G76" s="90">
        <f t="shared" si="8"/>
        <v>-3717.0833333332998</v>
      </c>
      <c r="H76" s="84" t="str">
        <f t="shared" si="9"/>
        <v/>
      </c>
      <c r="I76" s="91" t="s">
        <v>148</v>
      </c>
      <c r="J76" s="90">
        <v>2489.9416666666998</v>
      </c>
      <c r="K76" s="90">
        <v>-405.99</v>
      </c>
      <c r="L76" s="90">
        <v>421.63333333330002</v>
      </c>
      <c r="M76" s="90">
        <v>-2547.2624999999998</v>
      </c>
      <c r="N76" s="90">
        <f t="shared" si="10"/>
        <v>2083.9516666666996</v>
      </c>
      <c r="O76" s="90">
        <f t="shared" si="11"/>
        <v>-2125.6291666666998</v>
      </c>
    </row>
    <row r="77" spans="1:15">
      <c r="A77" s="89" t="s">
        <v>149</v>
      </c>
      <c r="B77" s="90">
        <v>2415.7916666667002</v>
      </c>
      <c r="C77" s="90">
        <v>1209.9166666666999</v>
      </c>
      <c r="D77" s="90">
        <v>2246.4583333332998</v>
      </c>
      <c r="E77" s="90">
        <v>3810</v>
      </c>
      <c r="F77" s="90">
        <f t="shared" si="7"/>
        <v>-1209.9166666666999</v>
      </c>
      <c r="G77" s="90">
        <f t="shared" si="8"/>
        <v>-3810</v>
      </c>
      <c r="H77" s="84" t="str">
        <f t="shared" si="9"/>
        <v/>
      </c>
      <c r="I77" s="91" t="s">
        <v>149</v>
      </c>
      <c r="J77" s="90">
        <v>2458.3166666666998</v>
      </c>
      <c r="K77" s="90">
        <v>-377.35</v>
      </c>
      <c r="L77" s="90">
        <v>446.02631578950002</v>
      </c>
      <c r="M77" s="90">
        <v>-2081.5958333333001</v>
      </c>
      <c r="N77" s="90">
        <f t="shared" si="10"/>
        <v>2080.9666666666999</v>
      </c>
      <c r="O77" s="90">
        <f t="shared" si="11"/>
        <v>-1635.5695175438</v>
      </c>
    </row>
    <row r="78" spans="1:15">
      <c r="A78" s="89" t="s">
        <v>150</v>
      </c>
      <c r="B78" s="90">
        <v>2131.75</v>
      </c>
      <c r="C78" s="90">
        <v>1246.7083333333001</v>
      </c>
      <c r="D78" s="90">
        <v>2996.25</v>
      </c>
      <c r="E78" s="90">
        <v>3226.7916666667002</v>
      </c>
      <c r="F78" s="90">
        <f t="shared" si="7"/>
        <v>-1246.7083333333001</v>
      </c>
      <c r="G78" s="90">
        <f t="shared" si="8"/>
        <v>-3226.7916666667002</v>
      </c>
      <c r="H78" s="84" t="str">
        <f t="shared" si="9"/>
        <v/>
      </c>
      <c r="I78" s="91" t="s">
        <v>150</v>
      </c>
      <c r="J78" s="90">
        <v>2354.2541666666998</v>
      </c>
      <c r="K78" s="90">
        <v>-620.8466666667</v>
      </c>
      <c r="L78" s="90">
        <v>401.95652173910003</v>
      </c>
      <c r="M78" s="90">
        <v>-1263.7750000000001</v>
      </c>
      <c r="N78" s="90">
        <f t="shared" si="10"/>
        <v>1733.4074999999998</v>
      </c>
      <c r="O78" s="90">
        <f t="shared" si="11"/>
        <v>-861.81847826090006</v>
      </c>
    </row>
    <row r="79" spans="1:15">
      <c r="A79" s="89" t="s">
        <v>151</v>
      </c>
      <c r="B79" s="90">
        <v>2489.7916666667002</v>
      </c>
      <c r="C79" s="90">
        <v>2742.125</v>
      </c>
      <c r="D79" s="90">
        <v>2718.75</v>
      </c>
      <c r="E79" s="90">
        <v>3367.5</v>
      </c>
      <c r="F79" s="90">
        <f t="shared" si="7"/>
        <v>-2742.125</v>
      </c>
      <c r="G79" s="90">
        <f t="shared" si="8"/>
        <v>-3367.5</v>
      </c>
      <c r="H79" s="84" t="str">
        <f t="shared" si="9"/>
        <v/>
      </c>
      <c r="I79" s="91" t="s">
        <v>151</v>
      </c>
      <c r="J79" s="90">
        <v>1480.0666666667</v>
      </c>
      <c r="K79" s="90">
        <v>-1787.2388888889</v>
      </c>
      <c r="L79" s="90">
        <v>408.53500000000003</v>
      </c>
      <c r="M79" s="90">
        <v>-2015.1083333332999</v>
      </c>
      <c r="N79" s="90">
        <f t="shared" si="10"/>
        <v>-307.17222222219993</v>
      </c>
      <c r="O79" s="90">
        <f t="shared" si="11"/>
        <v>-1606.5733333332998</v>
      </c>
    </row>
    <row r="80" spans="1:15">
      <c r="A80" s="89" t="s">
        <v>152</v>
      </c>
      <c r="B80" s="90">
        <v>2286.25</v>
      </c>
      <c r="C80" s="90">
        <v>3069.75</v>
      </c>
      <c r="D80" s="90">
        <v>2533.125</v>
      </c>
      <c r="E80" s="90">
        <v>3611.9166666667002</v>
      </c>
      <c r="F80" s="90">
        <f t="shared" si="7"/>
        <v>-3069.75</v>
      </c>
      <c r="G80" s="90">
        <f t="shared" si="8"/>
        <v>-3611.9166666667002</v>
      </c>
      <c r="H80" s="84" t="str">
        <f t="shared" si="9"/>
        <v>A</v>
      </c>
      <c r="I80" s="91" t="s">
        <v>152</v>
      </c>
      <c r="J80" s="90">
        <v>1944.625</v>
      </c>
      <c r="K80" s="90">
        <v>-1557.825</v>
      </c>
      <c r="L80" s="90">
        <v>396.25416666669997</v>
      </c>
      <c r="M80" s="90">
        <v>-2649.2791666666999</v>
      </c>
      <c r="N80" s="90">
        <f t="shared" si="10"/>
        <v>386.79999999999995</v>
      </c>
      <c r="O80" s="90">
        <f t="shared" si="11"/>
        <v>-2253.0250000000001</v>
      </c>
    </row>
    <row r="81" spans="1:15">
      <c r="A81" s="89" t="s">
        <v>153</v>
      </c>
      <c r="B81" s="90">
        <v>2348.25</v>
      </c>
      <c r="C81" s="90">
        <v>2814.9583333332998</v>
      </c>
      <c r="D81" s="90">
        <v>2604.375</v>
      </c>
      <c r="E81" s="90">
        <v>3925.6666666667002</v>
      </c>
      <c r="F81" s="90">
        <f t="shared" si="7"/>
        <v>-2814.9583333332998</v>
      </c>
      <c r="G81" s="90">
        <f t="shared" si="8"/>
        <v>-3925.6666666667002</v>
      </c>
      <c r="H81" s="84" t="str">
        <f t="shared" si="9"/>
        <v/>
      </c>
      <c r="I81" s="91" t="s">
        <v>153</v>
      </c>
      <c r="J81" s="90">
        <v>2107.6833333333002</v>
      </c>
      <c r="K81" s="90">
        <v>-669.6875</v>
      </c>
      <c r="L81" s="90">
        <v>257</v>
      </c>
      <c r="M81" s="90">
        <v>-2469.3874999999998</v>
      </c>
      <c r="N81" s="90">
        <f t="shared" si="10"/>
        <v>1437.9958333333002</v>
      </c>
      <c r="O81" s="90">
        <f t="shared" si="11"/>
        <v>-2212.3874999999998</v>
      </c>
    </row>
    <row r="82" spans="1:15">
      <c r="A82" s="89" t="s">
        <v>154</v>
      </c>
      <c r="B82" s="90">
        <v>2231.6666666667002</v>
      </c>
      <c r="C82" s="90">
        <v>2697.5</v>
      </c>
      <c r="D82" s="90">
        <v>2551.875</v>
      </c>
      <c r="E82" s="90">
        <v>3345.9583333332998</v>
      </c>
      <c r="F82" s="90">
        <f t="shared" si="7"/>
        <v>-2697.5</v>
      </c>
      <c r="G82" s="90">
        <f t="shared" si="8"/>
        <v>-3345.9583333332998</v>
      </c>
      <c r="H82" s="84" t="str">
        <f t="shared" si="9"/>
        <v/>
      </c>
      <c r="I82" s="91" t="s">
        <v>154</v>
      </c>
      <c r="J82" s="90">
        <v>1796.2913043478</v>
      </c>
      <c r="K82" s="90">
        <v>-1184.9625000000001</v>
      </c>
      <c r="L82" s="90">
        <v>382.22608695650001</v>
      </c>
      <c r="M82" s="90">
        <v>-1811.2166666666999</v>
      </c>
      <c r="N82" s="90">
        <f t="shared" si="10"/>
        <v>611.32880434779986</v>
      </c>
      <c r="O82" s="90">
        <f t="shared" si="11"/>
        <v>-1428.9905797101999</v>
      </c>
    </row>
    <row r="83" spans="1:15">
      <c r="A83" s="89" t="s">
        <v>155</v>
      </c>
      <c r="B83" s="90">
        <v>2030.75</v>
      </c>
      <c r="C83" s="90">
        <v>2936.75</v>
      </c>
      <c r="D83" s="90">
        <v>2632.5</v>
      </c>
      <c r="E83" s="90">
        <v>3479.5833333332998</v>
      </c>
      <c r="F83" s="90">
        <f t="shared" si="7"/>
        <v>-2936.75</v>
      </c>
      <c r="G83" s="90">
        <f t="shared" si="8"/>
        <v>-3479.5833333332998</v>
      </c>
      <c r="H83" s="84" t="str">
        <f t="shared" si="9"/>
        <v/>
      </c>
      <c r="I83" s="91" t="s">
        <v>155</v>
      </c>
      <c r="J83" s="90">
        <v>1214.5875000000001</v>
      </c>
      <c r="K83" s="90">
        <v>-1515.247826087</v>
      </c>
      <c r="L83" s="90">
        <v>523.77499999999998</v>
      </c>
      <c r="M83" s="90">
        <v>-2060.7708333332998</v>
      </c>
      <c r="N83" s="90">
        <f t="shared" si="10"/>
        <v>-300.66032608699993</v>
      </c>
      <c r="O83" s="90">
        <f t="shared" si="11"/>
        <v>-1536.9958333332997</v>
      </c>
    </row>
    <row r="84" spans="1:15">
      <c r="A84" s="89" t="s">
        <v>156</v>
      </c>
      <c r="B84" s="90">
        <v>2411.2916666667002</v>
      </c>
      <c r="C84" s="90">
        <v>2722.5833333332998</v>
      </c>
      <c r="D84" s="90">
        <v>2272.5</v>
      </c>
      <c r="E84" s="90">
        <v>3827.5</v>
      </c>
      <c r="F84" s="90">
        <f t="shared" si="7"/>
        <v>-2722.5833333332998</v>
      </c>
      <c r="G84" s="90">
        <f t="shared" si="8"/>
        <v>-3827.5</v>
      </c>
      <c r="H84" s="84" t="str">
        <f t="shared" si="9"/>
        <v/>
      </c>
      <c r="I84" s="91" t="s">
        <v>156</v>
      </c>
      <c r="J84" s="90">
        <v>2266.6416666667001</v>
      </c>
      <c r="K84" s="90">
        <v>-468.97500000000002</v>
      </c>
      <c r="L84" s="90">
        <v>308.19545454550001</v>
      </c>
      <c r="M84" s="90">
        <v>-2370.3458333333001</v>
      </c>
      <c r="N84" s="90">
        <f t="shared" si="10"/>
        <v>1797.6666666667002</v>
      </c>
      <c r="O84" s="90">
        <f t="shared" si="11"/>
        <v>-2062.1503787878</v>
      </c>
    </row>
    <row r="85" spans="1:15">
      <c r="A85" s="89" t="s">
        <v>157</v>
      </c>
      <c r="B85" s="90">
        <v>2654.3333333332998</v>
      </c>
      <c r="C85" s="90">
        <v>325</v>
      </c>
      <c r="D85" s="90">
        <v>3110.625</v>
      </c>
      <c r="E85" s="90">
        <v>3367.5</v>
      </c>
      <c r="F85" s="90">
        <f t="shared" si="7"/>
        <v>-325</v>
      </c>
      <c r="G85" s="90">
        <f t="shared" si="8"/>
        <v>-3367.5</v>
      </c>
      <c r="H85" s="84" t="str">
        <f t="shared" si="9"/>
        <v/>
      </c>
      <c r="I85" s="91" t="s">
        <v>157</v>
      </c>
      <c r="J85" s="90">
        <v>2955.4416666666998</v>
      </c>
      <c r="K85" s="90">
        <v>-423.21304347829999</v>
      </c>
      <c r="L85" s="90">
        <v>531.13333333330002</v>
      </c>
      <c r="M85" s="90">
        <v>-1865.6875</v>
      </c>
      <c r="N85" s="90">
        <f t="shared" si="10"/>
        <v>2532.2286231884</v>
      </c>
      <c r="O85" s="90">
        <f t="shared" si="11"/>
        <v>-1334.5541666667</v>
      </c>
    </row>
    <row r="86" spans="1:15">
      <c r="A86" s="89" t="s">
        <v>158</v>
      </c>
      <c r="B86" s="90">
        <v>2519.0833333332998</v>
      </c>
      <c r="C86" s="90">
        <v>364.5833333333</v>
      </c>
      <c r="D86" s="90">
        <v>3154.5416666667002</v>
      </c>
      <c r="E86" s="90">
        <v>3714.375</v>
      </c>
      <c r="F86" s="90">
        <f t="shared" si="7"/>
        <v>-364.5833333333</v>
      </c>
      <c r="G86" s="90">
        <f t="shared" si="8"/>
        <v>-3714.375</v>
      </c>
      <c r="H86" s="84" t="str">
        <f t="shared" si="9"/>
        <v/>
      </c>
      <c r="I86" s="91" t="s">
        <v>158</v>
      </c>
      <c r="J86" s="90">
        <v>2856.3791666666998</v>
      </c>
      <c r="K86" s="90">
        <v>-415.99523809520002</v>
      </c>
      <c r="L86" s="90">
        <v>486.66250000000002</v>
      </c>
      <c r="M86" s="90">
        <v>-2720.3291666667001</v>
      </c>
      <c r="N86" s="90">
        <f t="shared" si="10"/>
        <v>2440.3839285714998</v>
      </c>
      <c r="O86" s="90">
        <f t="shared" si="11"/>
        <v>-2233.6666666667002</v>
      </c>
    </row>
    <row r="87" spans="1:15">
      <c r="A87" s="89" t="s">
        <v>159</v>
      </c>
      <c r="B87" s="90">
        <v>2678.1666666667002</v>
      </c>
      <c r="C87" s="90">
        <v>416.6666666667</v>
      </c>
      <c r="D87" s="90">
        <v>2734.1666666667002</v>
      </c>
      <c r="E87" s="90">
        <v>3664.1666666667002</v>
      </c>
      <c r="F87" s="90">
        <f t="shared" si="7"/>
        <v>-416.6666666667</v>
      </c>
      <c r="G87" s="90">
        <f t="shared" si="8"/>
        <v>-3664.1666666667002</v>
      </c>
      <c r="H87" s="84" t="str">
        <f t="shared" si="9"/>
        <v/>
      </c>
      <c r="I87" s="91" t="s">
        <v>159</v>
      </c>
      <c r="J87" s="90">
        <v>2796.6541666666999</v>
      </c>
      <c r="K87" s="90">
        <v>-225.62631578950001</v>
      </c>
      <c r="L87" s="90">
        <v>336.680952381</v>
      </c>
      <c r="M87" s="90">
        <v>-1680.6458333333001</v>
      </c>
      <c r="N87" s="90">
        <f t="shared" si="10"/>
        <v>2571.0278508771999</v>
      </c>
      <c r="O87" s="90">
        <f t="shared" si="11"/>
        <v>-1343.9648809523001</v>
      </c>
    </row>
    <row r="88" spans="1:15">
      <c r="A88" s="89" t="s">
        <v>160</v>
      </c>
      <c r="B88" s="90">
        <v>2641.875</v>
      </c>
      <c r="C88" s="90">
        <v>1102.0833333333001</v>
      </c>
      <c r="D88" s="90">
        <v>2926.25</v>
      </c>
      <c r="E88" s="90">
        <v>3733.8333333332998</v>
      </c>
      <c r="F88" s="90">
        <f t="shared" si="7"/>
        <v>-1102.0833333333001</v>
      </c>
      <c r="G88" s="90">
        <f t="shared" si="8"/>
        <v>-3733.8333333332998</v>
      </c>
      <c r="H88" s="84" t="str">
        <f t="shared" si="9"/>
        <v/>
      </c>
      <c r="I88" s="91" t="s">
        <v>160</v>
      </c>
      <c r="J88" s="90">
        <v>2711.1666666667002</v>
      </c>
      <c r="K88" s="90">
        <v>-295.8888888889</v>
      </c>
      <c r="L88" s="90">
        <v>281.34545454549999</v>
      </c>
      <c r="M88" s="90">
        <v>-2268.0916666666999</v>
      </c>
      <c r="N88" s="90">
        <f t="shared" si="10"/>
        <v>2415.2777777778001</v>
      </c>
      <c r="O88" s="90">
        <f t="shared" si="11"/>
        <v>-1986.7462121212</v>
      </c>
    </row>
    <row r="89" spans="1:15">
      <c r="A89" s="89" t="s">
        <v>161</v>
      </c>
      <c r="B89" s="90">
        <v>2500.3333333332998</v>
      </c>
      <c r="C89" s="90">
        <v>3021.5416666667002</v>
      </c>
      <c r="D89" s="90">
        <v>3166.875</v>
      </c>
      <c r="E89" s="90">
        <v>3517.2916666667002</v>
      </c>
      <c r="F89" s="90">
        <f t="shared" si="7"/>
        <v>-3021.5416666667002</v>
      </c>
      <c r="G89" s="90">
        <f t="shared" si="8"/>
        <v>-3517.2916666667002</v>
      </c>
      <c r="H89" s="84" t="str">
        <f t="shared" si="9"/>
        <v/>
      </c>
      <c r="I89" s="91" t="s">
        <v>161</v>
      </c>
      <c r="J89" s="90">
        <v>2913.4041666666999</v>
      </c>
      <c r="K89" s="90">
        <v>-699.875</v>
      </c>
      <c r="L89" s="90">
        <v>374.89411764710002</v>
      </c>
      <c r="M89" s="90">
        <v>-2449.0124999999998</v>
      </c>
      <c r="N89" s="90">
        <f t="shared" si="10"/>
        <v>2213.5291666666999</v>
      </c>
      <c r="O89" s="90">
        <f t="shared" si="11"/>
        <v>-2074.1183823529</v>
      </c>
    </row>
    <row r="90" spans="1:15">
      <c r="A90" s="89" t="s">
        <v>162</v>
      </c>
      <c r="B90" s="90">
        <v>2487.7083333332998</v>
      </c>
      <c r="C90" s="90">
        <v>2443.5416666667002</v>
      </c>
      <c r="D90" s="90">
        <v>3407.625</v>
      </c>
      <c r="E90" s="90">
        <v>3157.7083333332998</v>
      </c>
      <c r="F90" s="90">
        <f t="shared" si="7"/>
        <v>-2443.5416666667002</v>
      </c>
      <c r="G90" s="90">
        <f t="shared" si="8"/>
        <v>-3157.7083333332998</v>
      </c>
      <c r="H90" s="84" t="str">
        <f t="shared" si="9"/>
        <v/>
      </c>
      <c r="I90" s="91" t="s">
        <v>162</v>
      </c>
      <c r="J90" s="90">
        <v>2839.5875000000001</v>
      </c>
      <c r="K90" s="90">
        <v>-680.71304347830005</v>
      </c>
      <c r="L90" s="90">
        <v>698.9375</v>
      </c>
      <c r="M90" s="90">
        <v>-2567.5124999999998</v>
      </c>
      <c r="N90" s="90">
        <f t="shared" si="10"/>
        <v>2158.8744565217003</v>
      </c>
      <c r="O90" s="90">
        <f t="shared" si="11"/>
        <v>-1868.5749999999998</v>
      </c>
    </row>
    <row r="91" spans="1:15">
      <c r="A91" s="89" t="s">
        <v>163</v>
      </c>
      <c r="B91" s="90">
        <v>2406.2083333332998</v>
      </c>
      <c r="C91" s="90">
        <v>2326</v>
      </c>
      <c r="D91" s="90">
        <v>2690.8333333332998</v>
      </c>
      <c r="E91" s="90">
        <v>3909.5833333332998</v>
      </c>
      <c r="F91" s="90">
        <f t="shared" si="7"/>
        <v>-2326</v>
      </c>
      <c r="G91" s="90">
        <f t="shared" si="8"/>
        <v>-3909.5833333332998</v>
      </c>
      <c r="H91" s="84" t="str">
        <f t="shared" si="9"/>
        <v/>
      </c>
      <c r="I91" s="91" t="s">
        <v>163</v>
      </c>
      <c r="J91" s="90">
        <v>2395.8083333333002</v>
      </c>
      <c r="K91" s="90">
        <v>-231.77142857140001</v>
      </c>
      <c r="L91" s="90">
        <v>413.28260869569999</v>
      </c>
      <c r="M91" s="90">
        <v>-2769.9541666667001</v>
      </c>
      <c r="N91" s="90">
        <f t="shared" si="10"/>
        <v>2164.0369047619001</v>
      </c>
      <c r="O91" s="90">
        <f t="shared" si="11"/>
        <v>-2356.6715579709999</v>
      </c>
    </row>
    <row r="92" spans="1:15">
      <c r="A92" s="89" t="s">
        <v>164</v>
      </c>
      <c r="B92" s="90">
        <v>2191.6666666667002</v>
      </c>
      <c r="C92" s="90">
        <v>2239.5833333332998</v>
      </c>
      <c r="D92" s="90">
        <v>2593.7083333332998</v>
      </c>
      <c r="E92" s="90">
        <v>3891.25</v>
      </c>
      <c r="F92" s="90">
        <f t="shared" si="7"/>
        <v>-2239.5833333332998</v>
      </c>
      <c r="G92" s="90">
        <f t="shared" si="8"/>
        <v>-3891.25</v>
      </c>
      <c r="H92" s="84" t="str">
        <f t="shared" si="9"/>
        <v/>
      </c>
      <c r="I92" s="91" t="s">
        <v>164</v>
      </c>
      <c r="J92" s="90">
        <v>2363.5958333333001</v>
      </c>
      <c r="K92" s="90">
        <v>-398.51739130430002</v>
      </c>
      <c r="L92" s="90">
        <v>299.5782608696</v>
      </c>
      <c r="M92" s="90">
        <v>-2443.0374999999999</v>
      </c>
      <c r="N92" s="90">
        <f t="shared" si="10"/>
        <v>1965.0784420290001</v>
      </c>
      <c r="O92" s="90">
        <f t="shared" si="11"/>
        <v>-2143.4592391304</v>
      </c>
    </row>
    <row r="93" spans="1:15">
      <c r="A93" s="89" t="s">
        <v>165</v>
      </c>
      <c r="B93" s="90">
        <v>2175</v>
      </c>
      <c r="C93" s="90">
        <v>2243.75</v>
      </c>
      <c r="D93" s="90">
        <v>2507.2916666667002</v>
      </c>
      <c r="E93" s="90">
        <v>3935.4166666667002</v>
      </c>
      <c r="F93" s="90">
        <f t="shared" si="7"/>
        <v>-2243.75</v>
      </c>
      <c r="G93" s="90">
        <f t="shared" si="8"/>
        <v>-3935.4166666667002</v>
      </c>
      <c r="H93" s="84" t="str">
        <f t="shared" si="9"/>
        <v/>
      </c>
      <c r="I93" s="91" t="s">
        <v>165</v>
      </c>
      <c r="J93" s="90">
        <v>2122.7708333332998</v>
      </c>
      <c r="K93" s="90">
        <v>-377.79583333329998</v>
      </c>
      <c r="L93" s="90">
        <v>357.16363636360001</v>
      </c>
      <c r="M93" s="90">
        <v>-2175.4291666667</v>
      </c>
      <c r="N93" s="90">
        <f t="shared" si="10"/>
        <v>1744.9749999999999</v>
      </c>
      <c r="O93" s="90">
        <f t="shared" si="11"/>
        <v>-1818.2655303030999</v>
      </c>
    </row>
    <row r="94" spans="1:15">
      <c r="A94" s="89" t="s">
        <v>166</v>
      </c>
      <c r="B94" s="90">
        <v>2229.1666666667002</v>
      </c>
      <c r="C94" s="90">
        <v>2062.5</v>
      </c>
      <c r="D94" s="90">
        <v>2878.3333333332998</v>
      </c>
      <c r="E94" s="90">
        <v>3423.75</v>
      </c>
      <c r="F94" s="90">
        <f t="shared" si="7"/>
        <v>-2062.5</v>
      </c>
      <c r="G94" s="90">
        <f t="shared" si="8"/>
        <v>-3423.75</v>
      </c>
      <c r="H94" s="84" t="str">
        <f t="shared" si="9"/>
        <v/>
      </c>
      <c r="I94" s="91" t="s">
        <v>166</v>
      </c>
      <c r="J94" s="90">
        <v>2153.3583333332999</v>
      </c>
      <c r="K94" s="90">
        <v>-544.97</v>
      </c>
      <c r="L94" s="90">
        <v>205.45625000000001</v>
      </c>
      <c r="M94" s="90">
        <v>-2292.2375000000002</v>
      </c>
      <c r="N94" s="90">
        <f t="shared" si="10"/>
        <v>1608.3883333332999</v>
      </c>
      <c r="O94" s="90">
        <f t="shared" si="11"/>
        <v>-2086.78125</v>
      </c>
    </row>
    <row r="95" spans="1:15">
      <c r="A95" s="89" t="s">
        <v>167</v>
      </c>
      <c r="B95" s="90">
        <v>2150</v>
      </c>
      <c r="C95" s="90">
        <v>2235.4166666667002</v>
      </c>
      <c r="D95" s="90">
        <v>2790</v>
      </c>
      <c r="E95" s="90">
        <v>3830.2083333332998</v>
      </c>
      <c r="F95" s="90">
        <f t="shared" si="7"/>
        <v>-2235.4166666667002</v>
      </c>
      <c r="G95" s="90">
        <f t="shared" si="8"/>
        <v>-3830.2083333332998</v>
      </c>
      <c r="H95" s="84" t="str">
        <f t="shared" si="9"/>
        <v/>
      </c>
      <c r="I95" s="91" t="s">
        <v>167</v>
      </c>
      <c r="J95" s="90">
        <v>2460.4083333333001</v>
      </c>
      <c r="K95" s="90">
        <v>-476.31666666669997</v>
      </c>
      <c r="L95" s="90">
        <v>440.71304347829999</v>
      </c>
      <c r="M95" s="90">
        <v>-3277.9875000000002</v>
      </c>
      <c r="N95" s="90">
        <f t="shared" si="10"/>
        <v>1984.0916666666001</v>
      </c>
      <c r="O95" s="90">
        <f t="shared" si="11"/>
        <v>-2837.2744565217004</v>
      </c>
    </row>
    <row r="96" spans="1:15">
      <c r="A96" s="89" t="s">
        <v>136</v>
      </c>
      <c r="B96" s="90">
        <v>2166.6666666667002</v>
      </c>
      <c r="C96" s="90">
        <v>2350</v>
      </c>
      <c r="D96" s="90">
        <v>2523.3333333332998</v>
      </c>
      <c r="E96" s="90">
        <v>3963.3333333332998</v>
      </c>
      <c r="F96" s="90">
        <f t="shared" si="7"/>
        <v>-2350</v>
      </c>
      <c r="G96" s="90">
        <f t="shared" si="8"/>
        <v>-3963.3333333332998</v>
      </c>
      <c r="H96" s="84" t="str">
        <f t="shared" si="9"/>
        <v/>
      </c>
      <c r="I96" s="91" t="s">
        <v>136</v>
      </c>
      <c r="J96" s="90">
        <v>2203.3958333332998</v>
      </c>
      <c r="K96" s="90">
        <v>-409.28888888889998</v>
      </c>
      <c r="L96" s="90">
        <v>89.605555555600006</v>
      </c>
      <c r="M96" s="90">
        <v>-2669.6750000000002</v>
      </c>
      <c r="N96" s="90">
        <f t="shared" si="10"/>
        <v>1794.1069444443999</v>
      </c>
      <c r="O96" s="90">
        <f t="shared" si="11"/>
        <v>-2580.0694444444002</v>
      </c>
    </row>
    <row r="97" spans="1:15">
      <c r="A97" s="89" t="s">
        <v>170</v>
      </c>
      <c r="B97" s="90">
        <v>2251.5833333332998</v>
      </c>
      <c r="C97" s="90">
        <v>2340.7916666667002</v>
      </c>
      <c r="D97" s="90">
        <v>2557</v>
      </c>
      <c r="E97" s="90">
        <v>3585.4166666667002</v>
      </c>
      <c r="F97" s="90">
        <f t="shared" si="7"/>
        <v>-2340.7916666667002</v>
      </c>
      <c r="G97" s="90">
        <f t="shared" si="8"/>
        <v>-3585.4166666667002</v>
      </c>
      <c r="H97" s="84" t="str">
        <f t="shared" si="9"/>
        <v/>
      </c>
      <c r="I97" s="91" t="s">
        <v>170</v>
      </c>
      <c r="J97" s="90">
        <v>2342.7333333332999</v>
      </c>
      <c r="K97" s="90">
        <v>-563.85789473679995</v>
      </c>
      <c r="L97" s="90">
        <v>389.66956521740002</v>
      </c>
      <c r="M97" s="90">
        <v>-1882.3458333333001</v>
      </c>
      <c r="N97" s="90">
        <f t="shared" si="10"/>
        <v>1778.8754385964999</v>
      </c>
      <c r="O97" s="90">
        <f t="shared" si="11"/>
        <v>-1492.6762681159</v>
      </c>
    </row>
    <row r="98" spans="1:15">
      <c r="A98" s="89" t="s">
        <v>171</v>
      </c>
      <c r="B98" s="90">
        <v>2283.2083333332998</v>
      </c>
      <c r="C98" s="90">
        <v>2145.8333333332998</v>
      </c>
      <c r="D98" s="90">
        <v>2199.375</v>
      </c>
      <c r="E98" s="90">
        <v>3712.2916666667002</v>
      </c>
      <c r="F98" s="90">
        <f t="shared" si="7"/>
        <v>-2145.8333333332998</v>
      </c>
      <c r="G98" s="90">
        <f t="shared" si="8"/>
        <v>-3712.2916666667002</v>
      </c>
      <c r="H98" s="84" t="str">
        <f t="shared" si="9"/>
        <v/>
      </c>
      <c r="I98" s="91" t="s">
        <v>171</v>
      </c>
      <c r="J98" s="90">
        <v>2154.5041666666998</v>
      </c>
      <c r="K98" s="90">
        <v>-571.42916666669998</v>
      </c>
      <c r="L98" s="90">
        <v>294.64999999999998</v>
      </c>
      <c r="M98" s="90">
        <v>-1412.2166666666999</v>
      </c>
      <c r="N98" s="90">
        <f t="shared" si="10"/>
        <v>1583.0749999999998</v>
      </c>
      <c r="O98" s="90">
        <f t="shared" si="11"/>
        <v>-1117.5666666666998</v>
      </c>
    </row>
    <row r="99" spans="1:15">
      <c r="A99" s="89" t="s">
        <v>172</v>
      </c>
      <c r="B99" s="90">
        <v>2400</v>
      </c>
      <c r="C99" s="90">
        <v>1645.8333333333001</v>
      </c>
      <c r="D99" s="90">
        <v>2827.5</v>
      </c>
      <c r="E99" s="90">
        <v>3385.8333333332998</v>
      </c>
      <c r="F99" s="90">
        <f t="shared" si="7"/>
        <v>-1645.8333333333001</v>
      </c>
      <c r="G99" s="90">
        <f t="shared" si="8"/>
        <v>-3385.8333333332998</v>
      </c>
      <c r="H99" s="84" t="str">
        <f t="shared" si="9"/>
        <v/>
      </c>
      <c r="I99" s="91" t="s">
        <v>172</v>
      </c>
      <c r="J99" s="90">
        <v>1489.1833333333</v>
      </c>
      <c r="K99" s="90">
        <v>-1040.9375</v>
      </c>
      <c r="L99" s="90">
        <v>264.18</v>
      </c>
      <c r="M99" s="90">
        <v>-1622.4875</v>
      </c>
      <c r="N99" s="90">
        <f t="shared" si="10"/>
        <v>448.24583333329997</v>
      </c>
      <c r="O99" s="90">
        <f t="shared" si="11"/>
        <v>-1358.3074999999999</v>
      </c>
    </row>
    <row r="100" spans="1:15">
      <c r="A100" s="89" t="s">
        <v>173</v>
      </c>
      <c r="B100" s="90">
        <v>2295.8333333332998</v>
      </c>
      <c r="C100" s="90">
        <v>966.66666666670005</v>
      </c>
      <c r="D100" s="90">
        <v>2776.875</v>
      </c>
      <c r="E100" s="90">
        <v>3507.0833333332998</v>
      </c>
      <c r="F100" s="90">
        <f t="shared" si="7"/>
        <v>-966.66666666670005</v>
      </c>
      <c r="G100" s="90">
        <f t="shared" si="8"/>
        <v>-3507.0833333332998</v>
      </c>
      <c r="H100" s="84" t="str">
        <f t="shared" si="9"/>
        <v/>
      </c>
      <c r="I100" s="91" t="s">
        <v>173</v>
      </c>
      <c r="J100" s="90">
        <v>1337.880952381</v>
      </c>
      <c r="K100" s="90">
        <v>-649.82083333330002</v>
      </c>
      <c r="L100" s="90">
        <v>274.9315789474</v>
      </c>
      <c r="M100" s="90">
        <v>-2109.6791666667</v>
      </c>
      <c r="N100" s="90">
        <f t="shared" si="10"/>
        <v>688.06011904770003</v>
      </c>
      <c r="O100" s="90">
        <f t="shared" si="11"/>
        <v>-1834.7475877193001</v>
      </c>
    </row>
    <row r="101" spans="1:15">
      <c r="A101" s="89" t="s">
        <v>174</v>
      </c>
      <c r="B101" s="90">
        <v>2041.6666666666999</v>
      </c>
      <c r="C101" s="90">
        <v>1000</v>
      </c>
      <c r="D101" s="90">
        <v>2553.75</v>
      </c>
      <c r="E101" s="90">
        <v>3796.4583333332998</v>
      </c>
      <c r="F101" s="90">
        <f t="shared" si="7"/>
        <v>-1000</v>
      </c>
      <c r="G101" s="90">
        <f t="shared" si="8"/>
        <v>-3796.4583333332998</v>
      </c>
      <c r="H101" s="84" t="str">
        <f t="shared" si="9"/>
        <v/>
      </c>
      <c r="I101" s="91" t="s">
        <v>174</v>
      </c>
      <c r="J101" s="90">
        <v>2443.125</v>
      </c>
      <c r="K101" s="90">
        <v>-595.35416666670005</v>
      </c>
      <c r="L101" s="90">
        <v>331.27499999999998</v>
      </c>
      <c r="M101" s="90">
        <v>-2385.1374999999998</v>
      </c>
      <c r="N101" s="90">
        <f t="shared" si="10"/>
        <v>1847.7708333332998</v>
      </c>
      <c r="O101" s="90">
        <f t="shared" si="11"/>
        <v>-2053.8624999999997</v>
      </c>
    </row>
    <row r="102" spans="1:15">
      <c r="A102" s="89" t="s">
        <v>175</v>
      </c>
      <c r="B102" s="90">
        <v>2037.5</v>
      </c>
      <c r="C102" s="90">
        <v>1000</v>
      </c>
      <c r="D102" s="90">
        <v>2683.125</v>
      </c>
      <c r="E102" s="90">
        <v>3485.4166666667002</v>
      </c>
      <c r="F102" s="90">
        <f t="shared" si="7"/>
        <v>-1000</v>
      </c>
      <c r="G102" s="90">
        <f t="shared" si="8"/>
        <v>-3485.4166666667002</v>
      </c>
      <c r="H102" s="84" t="str">
        <f t="shared" si="9"/>
        <v/>
      </c>
      <c r="I102" s="91" t="s">
        <v>175</v>
      </c>
      <c r="J102" s="90">
        <v>2117.8294117647001</v>
      </c>
      <c r="K102" s="90">
        <v>-950.02499999999998</v>
      </c>
      <c r="L102" s="90">
        <v>495.26249999999999</v>
      </c>
      <c r="M102" s="90">
        <v>-2176.85</v>
      </c>
      <c r="N102" s="90">
        <f t="shared" si="10"/>
        <v>1167.8044117647</v>
      </c>
      <c r="O102" s="90">
        <f t="shared" si="11"/>
        <v>-1681.5874999999999</v>
      </c>
    </row>
    <row r="103" spans="1:15">
      <c r="A103" s="89" t="s">
        <v>176</v>
      </c>
      <c r="B103" s="90">
        <v>2000</v>
      </c>
      <c r="C103" s="90">
        <v>1200</v>
      </c>
      <c r="D103" s="90">
        <v>1996.0416666666999</v>
      </c>
      <c r="E103" s="90">
        <v>3604.5833333332998</v>
      </c>
      <c r="F103" s="90">
        <f t="shared" si="7"/>
        <v>-1200</v>
      </c>
      <c r="G103" s="90">
        <f t="shared" si="8"/>
        <v>-3604.5833333332998</v>
      </c>
      <c r="H103" s="84" t="str">
        <f t="shared" si="9"/>
        <v/>
      </c>
      <c r="I103" s="91" t="s">
        <v>176</v>
      </c>
      <c r="J103" s="90">
        <v>1789.3173913044</v>
      </c>
      <c r="K103" s="90">
        <v>-704.74166666669998</v>
      </c>
      <c r="L103" s="90">
        <v>257.55652173909999</v>
      </c>
      <c r="M103" s="90">
        <v>-2038.575</v>
      </c>
      <c r="N103" s="90">
        <f t="shared" si="10"/>
        <v>1084.5757246377</v>
      </c>
      <c r="O103" s="90">
        <f t="shared" si="11"/>
        <v>-1781.0184782609001</v>
      </c>
    </row>
    <row r="104" spans="1:15">
      <c r="A104" s="89" t="s">
        <v>177</v>
      </c>
      <c r="B104" s="90">
        <v>1810.4166666666999</v>
      </c>
      <c r="C104" s="90">
        <v>1175</v>
      </c>
      <c r="D104" s="90">
        <v>2823.9583333332998</v>
      </c>
      <c r="E104" s="90">
        <v>3399.1666666667002</v>
      </c>
      <c r="F104" s="90">
        <f t="shared" si="7"/>
        <v>-1175</v>
      </c>
      <c r="G104" s="90">
        <f t="shared" si="8"/>
        <v>-3399.1666666667002</v>
      </c>
      <c r="H104" s="84" t="str">
        <f t="shared" si="9"/>
        <v/>
      </c>
      <c r="I104" s="91" t="s">
        <v>177</v>
      </c>
      <c r="J104" s="90">
        <v>1581.6666666666999</v>
      </c>
      <c r="K104" s="90">
        <v>-826.90476190480001</v>
      </c>
      <c r="L104" s="90">
        <v>318.755</v>
      </c>
      <c r="M104" s="90">
        <v>-2367.3208333333</v>
      </c>
      <c r="N104" s="90">
        <f t="shared" si="10"/>
        <v>754.76190476189993</v>
      </c>
      <c r="O104" s="90">
        <f t="shared" si="11"/>
        <v>-2048.5658333332999</v>
      </c>
    </row>
    <row r="105" spans="1:15">
      <c r="A105" s="89" t="s">
        <v>178</v>
      </c>
      <c r="B105" s="90">
        <v>918.75</v>
      </c>
      <c r="C105" s="90">
        <v>1000</v>
      </c>
      <c r="D105" s="90">
        <v>2626.6666666667002</v>
      </c>
      <c r="E105" s="90">
        <v>4021.875</v>
      </c>
      <c r="F105" s="90">
        <f t="shared" si="7"/>
        <v>-1000</v>
      </c>
      <c r="G105" s="90">
        <f t="shared" si="8"/>
        <v>-4021.875</v>
      </c>
      <c r="H105" s="84" t="str">
        <f t="shared" si="9"/>
        <v/>
      </c>
      <c r="I105" s="91" t="s">
        <v>178</v>
      </c>
      <c r="J105" s="90">
        <v>1011.325</v>
      </c>
      <c r="K105" s="90">
        <v>-778.19411764710003</v>
      </c>
      <c r="L105" s="90">
        <v>229.3705882353</v>
      </c>
      <c r="M105" s="90">
        <v>-2720.3</v>
      </c>
      <c r="N105" s="90">
        <f t="shared" si="10"/>
        <v>233.13088235290002</v>
      </c>
      <c r="O105" s="90">
        <f t="shared" si="11"/>
        <v>-2490.9294117647</v>
      </c>
    </row>
    <row r="106" spans="1:15">
      <c r="A106" s="89" t="s">
        <v>179</v>
      </c>
      <c r="B106" s="90">
        <v>862.5</v>
      </c>
      <c r="C106" s="90">
        <v>1000</v>
      </c>
      <c r="D106" s="90">
        <v>2718.75</v>
      </c>
      <c r="E106" s="90">
        <v>3909.375</v>
      </c>
      <c r="F106" s="90">
        <f t="shared" si="7"/>
        <v>-1000</v>
      </c>
      <c r="G106" s="90">
        <f t="shared" si="8"/>
        <v>-3909.375</v>
      </c>
      <c r="H106" s="84" t="str">
        <f t="shared" si="9"/>
        <v/>
      </c>
      <c r="I106" s="91" t="s">
        <v>179</v>
      </c>
      <c r="J106" s="90">
        <v>965.3125</v>
      </c>
      <c r="K106" s="90">
        <v>-373.8333333333</v>
      </c>
      <c r="L106" s="90">
        <v>278.43636363640002</v>
      </c>
      <c r="M106" s="90">
        <v>-2702.9791666667002</v>
      </c>
      <c r="N106" s="90">
        <f t="shared" si="10"/>
        <v>591.47916666669994</v>
      </c>
      <c r="O106" s="90">
        <f t="shared" si="11"/>
        <v>-2424.5428030303001</v>
      </c>
    </row>
    <row r="107" spans="1:15">
      <c r="A107" s="89" t="s">
        <v>180</v>
      </c>
      <c r="B107" s="90">
        <v>952.08333333329995</v>
      </c>
      <c r="C107" s="90">
        <v>750</v>
      </c>
      <c r="D107" s="90">
        <v>2615.625</v>
      </c>
      <c r="E107" s="90">
        <v>3577.9166666667002</v>
      </c>
      <c r="F107" s="90">
        <f t="shared" si="7"/>
        <v>-750</v>
      </c>
      <c r="G107" s="90">
        <f t="shared" si="8"/>
        <v>-3577.9166666667002</v>
      </c>
      <c r="H107" s="84" t="str">
        <f t="shared" si="9"/>
        <v/>
      </c>
      <c r="I107" s="91" t="s">
        <v>180</v>
      </c>
      <c r="J107" s="90">
        <v>735.26499999999999</v>
      </c>
      <c r="K107" s="90">
        <v>-867.47058823530006</v>
      </c>
      <c r="L107" s="90">
        <v>280.29130434780001</v>
      </c>
      <c r="M107" s="90">
        <v>-2059.0124999999998</v>
      </c>
      <c r="N107" s="90">
        <f t="shared" si="10"/>
        <v>-132.20558823530007</v>
      </c>
      <c r="O107" s="90">
        <f t="shared" si="11"/>
        <v>-1778.7211956521999</v>
      </c>
    </row>
    <row r="108" spans="1:15">
      <c r="A108" s="89" t="s">
        <v>181</v>
      </c>
      <c r="B108" s="90">
        <v>1150</v>
      </c>
      <c r="C108" s="90">
        <v>1000</v>
      </c>
      <c r="D108" s="90">
        <v>2880.4166666667002</v>
      </c>
      <c r="E108" s="90">
        <v>3418.75</v>
      </c>
      <c r="F108" s="90">
        <f t="shared" si="7"/>
        <v>-1000</v>
      </c>
      <c r="G108" s="90">
        <f t="shared" si="8"/>
        <v>-3418.75</v>
      </c>
      <c r="H108" s="84" t="str">
        <f t="shared" si="9"/>
        <v/>
      </c>
      <c r="I108" s="91" t="s">
        <v>181</v>
      </c>
      <c r="J108" s="90">
        <v>706.53529411759996</v>
      </c>
      <c r="K108" s="90">
        <v>-872.95909090910004</v>
      </c>
      <c r="L108" s="90">
        <v>393.12272727269999</v>
      </c>
      <c r="M108" s="90">
        <v>-1620.2750000000001</v>
      </c>
      <c r="N108" s="90">
        <f t="shared" si="10"/>
        <v>-166.42379679150008</v>
      </c>
      <c r="O108" s="90">
        <f t="shared" si="11"/>
        <v>-1227.1522727273</v>
      </c>
    </row>
    <row r="109" spans="1:15">
      <c r="A109" s="89" t="s">
        <v>182</v>
      </c>
      <c r="B109" s="90">
        <v>1164.5833333333001</v>
      </c>
      <c r="C109" s="90">
        <v>1287.5</v>
      </c>
      <c r="D109" s="90">
        <v>3006.3333333332998</v>
      </c>
      <c r="E109" s="90">
        <v>3659.7916666667002</v>
      </c>
      <c r="F109" s="90">
        <f t="shared" si="7"/>
        <v>-1287.5</v>
      </c>
      <c r="G109" s="90">
        <f t="shared" si="8"/>
        <v>-3659.7916666667002</v>
      </c>
      <c r="H109" s="84" t="str">
        <f t="shared" si="9"/>
        <v/>
      </c>
      <c r="I109" s="91" t="s">
        <v>182</v>
      </c>
      <c r="J109" s="90">
        <v>330.15882352940002</v>
      </c>
      <c r="K109" s="90">
        <v>-1107.3952380952001</v>
      </c>
      <c r="L109" s="90">
        <v>667.98333333330004</v>
      </c>
      <c r="M109" s="90">
        <v>-2443.6666666667002</v>
      </c>
      <c r="N109" s="90">
        <f t="shared" si="10"/>
        <v>-777.23641456580003</v>
      </c>
      <c r="O109" s="90">
        <f t="shared" si="11"/>
        <v>-1775.6833333334002</v>
      </c>
    </row>
    <row r="110" spans="1:15">
      <c r="A110" s="89" t="s">
        <v>183</v>
      </c>
      <c r="B110" s="90">
        <v>1500</v>
      </c>
      <c r="C110" s="90">
        <v>1500</v>
      </c>
      <c r="D110" s="90">
        <v>2643.625</v>
      </c>
      <c r="E110" s="90">
        <v>3130</v>
      </c>
      <c r="F110" s="90">
        <f t="shared" si="7"/>
        <v>-1500</v>
      </c>
      <c r="G110" s="90">
        <f t="shared" si="8"/>
        <v>-3130</v>
      </c>
      <c r="H110" s="84" t="str">
        <f t="shared" si="9"/>
        <v/>
      </c>
      <c r="I110" s="91" t="s">
        <v>183</v>
      </c>
      <c r="J110" s="90">
        <v>1085.3583333332999</v>
      </c>
      <c r="K110" s="90">
        <v>-1074.6476190476001</v>
      </c>
      <c r="L110" s="90">
        <v>313.33043478259998</v>
      </c>
      <c r="M110" s="90">
        <v>-1964.2541666667</v>
      </c>
      <c r="N110" s="90">
        <f t="shared" si="10"/>
        <v>10.710714285699851</v>
      </c>
      <c r="O110" s="90">
        <f t="shared" si="11"/>
        <v>-1650.9237318841001</v>
      </c>
    </row>
    <row r="111" spans="1:15">
      <c r="A111" s="89" t="s">
        <v>184</v>
      </c>
      <c r="B111" s="90">
        <v>1468.75</v>
      </c>
      <c r="C111" s="90">
        <v>1500</v>
      </c>
      <c r="D111" s="90">
        <v>2477.8333333332998</v>
      </c>
      <c r="E111" s="90">
        <v>3931.875</v>
      </c>
      <c r="F111" s="90">
        <f t="shared" si="7"/>
        <v>-1500</v>
      </c>
      <c r="G111" s="90">
        <f t="shared" si="8"/>
        <v>-3931.875</v>
      </c>
      <c r="H111" s="84" t="str">
        <f t="shared" si="9"/>
        <v>S</v>
      </c>
      <c r="I111" s="91" t="s">
        <v>184</v>
      </c>
      <c r="J111" s="90">
        <v>901.34782608700004</v>
      </c>
      <c r="K111" s="90">
        <v>-1097.6199999999999</v>
      </c>
      <c r="L111" s="90">
        <v>398.19375000000002</v>
      </c>
      <c r="M111" s="90">
        <v>-3069.5374999999999</v>
      </c>
      <c r="N111" s="90">
        <f t="shared" si="10"/>
        <v>-196.27217391299985</v>
      </c>
      <c r="O111" s="90">
        <f t="shared" si="11"/>
        <v>-2671.34375</v>
      </c>
    </row>
    <row r="112" spans="1:15">
      <c r="A112" s="89" t="s">
        <v>185</v>
      </c>
      <c r="B112" s="90">
        <v>1279.1666666666999</v>
      </c>
      <c r="C112" s="90">
        <v>1466.6666666666999</v>
      </c>
      <c r="D112" s="90">
        <v>2582.9166666667002</v>
      </c>
      <c r="E112" s="90">
        <v>3889.7916666667002</v>
      </c>
      <c r="F112" s="90">
        <f t="shared" si="7"/>
        <v>-1466.6666666666999</v>
      </c>
      <c r="G112" s="90">
        <f t="shared" si="8"/>
        <v>-3889.7916666667002</v>
      </c>
      <c r="H112" s="84" t="str">
        <f t="shared" si="9"/>
        <v/>
      </c>
      <c r="I112" s="91" t="s">
        <v>185</v>
      </c>
      <c r="J112" s="90">
        <v>611.86249999999995</v>
      </c>
      <c r="K112" s="90">
        <v>-1452.2083333333001</v>
      </c>
      <c r="L112" s="90">
        <v>583.18260869569997</v>
      </c>
      <c r="M112" s="90">
        <v>-2487.2583333333</v>
      </c>
      <c r="N112" s="90">
        <f t="shared" si="10"/>
        <v>-840.34583333330011</v>
      </c>
      <c r="O112" s="90">
        <f t="shared" si="11"/>
        <v>-1904.0757246376002</v>
      </c>
    </row>
    <row r="113" spans="1:15">
      <c r="A113" s="89" t="s">
        <v>186</v>
      </c>
      <c r="B113" s="90">
        <v>1491.6666666666999</v>
      </c>
      <c r="C113" s="90">
        <v>779.16666666670005</v>
      </c>
      <c r="D113" s="90">
        <v>2778.75</v>
      </c>
      <c r="E113" s="90">
        <v>3402.5</v>
      </c>
      <c r="F113" s="90">
        <f t="shared" si="7"/>
        <v>-779.16666666670005</v>
      </c>
      <c r="G113" s="90">
        <f t="shared" si="8"/>
        <v>-3402.5</v>
      </c>
      <c r="H113" s="84" t="str">
        <f t="shared" si="9"/>
        <v/>
      </c>
      <c r="I113" s="91" t="s">
        <v>186</v>
      </c>
      <c r="J113" s="90">
        <v>1338.1047619047999</v>
      </c>
      <c r="K113" s="90">
        <v>-981.19166666670003</v>
      </c>
      <c r="L113" s="90">
        <v>629.14166666669996</v>
      </c>
      <c r="M113" s="90">
        <v>-2349.0500000000002</v>
      </c>
      <c r="N113" s="90">
        <f t="shared" si="10"/>
        <v>356.91309523809991</v>
      </c>
      <c r="O113" s="90">
        <f t="shared" si="11"/>
        <v>-1719.9083333333001</v>
      </c>
    </row>
    <row r="114" spans="1:15">
      <c r="A114" s="89" t="s">
        <v>187</v>
      </c>
      <c r="B114" s="90">
        <v>1887.5</v>
      </c>
      <c r="C114" s="90">
        <v>1858.3333333333001</v>
      </c>
      <c r="D114" s="90">
        <v>2360.625</v>
      </c>
      <c r="E114" s="90">
        <v>4130.625</v>
      </c>
      <c r="F114" s="90">
        <f t="shared" si="7"/>
        <v>-1858.3333333333001</v>
      </c>
      <c r="G114" s="90">
        <f t="shared" si="8"/>
        <v>-4130.625</v>
      </c>
      <c r="H114" s="84" t="str">
        <f t="shared" si="9"/>
        <v/>
      </c>
      <c r="I114" s="91" t="s">
        <v>187</v>
      </c>
      <c r="J114" s="90">
        <v>1819.6125</v>
      </c>
      <c r="K114" s="90">
        <v>-465.73809523810002</v>
      </c>
      <c r="L114" s="90">
        <v>372.67894736839997</v>
      </c>
      <c r="M114" s="90">
        <v>-2201.4625000000001</v>
      </c>
      <c r="N114" s="90">
        <f t="shared" si="10"/>
        <v>1353.8744047619</v>
      </c>
      <c r="O114" s="90">
        <f t="shared" si="11"/>
        <v>-1828.7835526316001</v>
      </c>
    </row>
    <row r="115" spans="1:15">
      <c r="A115" s="89" t="s">
        <v>188</v>
      </c>
      <c r="B115" s="90">
        <v>1700</v>
      </c>
      <c r="C115" s="90">
        <v>1700</v>
      </c>
      <c r="D115" s="90">
        <v>1915.0416666666999</v>
      </c>
      <c r="E115" s="90">
        <v>4218.75</v>
      </c>
      <c r="F115" s="90">
        <f t="shared" si="7"/>
        <v>-1700</v>
      </c>
      <c r="G115" s="90">
        <f t="shared" si="8"/>
        <v>-4218.75</v>
      </c>
      <c r="H115" s="84" t="str">
        <f t="shared" si="9"/>
        <v/>
      </c>
      <c r="I115" s="91" t="s">
        <v>188</v>
      </c>
      <c r="J115" s="90">
        <v>1707.8083333333</v>
      </c>
      <c r="K115" s="90">
        <v>-325.25</v>
      </c>
      <c r="L115" s="90">
        <v>227.4</v>
      </c>
      <c r="M115" s="90">
        <v>-2180.7458333333002</v>
      </c>
      <c r="N115" s="90">
        <f t="shared" si="10"/>
        <v>1382.5583333333</v>
      </c>
      <c r="O115" s="90">
        <f t="shared" si="11"/>
        <v>-1953.3458333333001</v>
      </c>
    </row>
    <row r="116" spans="1:15">
      <c r="A116" s="89" t="s">
        <v>189</v>
      </c>
      <c r="B116" s="90">
        <v>1800</v>
      </c>
      <c r="C116" s="90">
        <v>1800</v>
      </c>
      <c r="D116" s="90">
        <v>1835.0833333333001</v>
      </c>
      <c r="E116" s="90">
        <v>3880.4166666667002</v>
      </c>
      <c r="F116" s="90">
        <f t="shared" si="7"/>
        <v>-1800</v>
      </c>
      <c r="G116" s="90">
        <f t="shared" si="8"/>
        <v>-3880.4166666667002</v>
      </c>
      <c r="H116" s="84" t="str">
        <f t="shared" si="9"/>
        <v/>
      </c>
      <c r="I116" s="91" t="s">
        <v>189</v>
      </c>
      <c r="J116" s="90">
        <v>1804.0833333333001</v>
      </c>
      <c r="K116" s="90">
        <v>-229.85833333330001</v>
      </c>
      <c r="L116" s="90">
        <v>446.72500000000002</v>
      </c>
      <c r="M116" s="90">
        <v>-2556.2583333333</v>
      </c>
      <c r="N116" s="90">
        <f t="shared" si="10"/>
        <v>1574.2250000000001</v>
      </c>
      <c r="O116" s="90">
        <f t="shared" si="11"/>
        <v>-2109.5333333333001</v>
      </c>
    </row>
    <row r="117" spans="1:15">
      <c r="A117" s="89" t="s">
        <v>190</v>
      </c>
      <c r="B117" s="90">
        <v>1950</v>
      </c>
      <c r="C117" s="90">
        <v>1833.3333333333001</v>
      </c>
      <c r="D117" s="90">
        <v>2133.875</v>
      </c>
      <c r="E117" s="90">
        <v>3893</v>
      </c>
      <c r="F117" s="90">
        <f t="shared" si="7"/>
        <v>-1833.3333333333001</v>
      </c>
      <c r="G117" s="90">
        <f t="shared" si="8"/>
        <v>-3893</v>
      </c>
      <c r="H117" s="84" t="str">
        <f t="shared" si="9"/>
        <v/>
      </c>
      <c r="I117" s="91" t="s">
        <v>190</v>
      </c>
      <c r="J117" s="90">
        <v>1986.2291666666999</v>
      </c>
      <c r="K117" s="90">
        <v>-206.27142857140001</v>
      </c>
      <c r="L117" s="90">
        <v>217.0416666667</v>
      </c>
      <c r="M117" s="90">
        <v>-2835.625</v>
      </c>
      <c r="N117" s="90">
        <f t="shared" si="10"/>
        <v>1779.9577380952999</v>
      </c>
      <c r="O117" s="90">
        <f t="shared" si="11"/>
        <v>-2618.5833333332998</v>
      </c>
    </row>
    <row r="118" spans="1:15">
      <c r="A118" s="89" t="s">
        <v>191</v>
      </c>
      <c r="B118" s="90">
        <v>1933.3333333333001</v>
      </c>
      <c r="C118" s="90">
        <v>1879.1666666666999</v>
      </c>
      <c r="D118" s="90">
        <v>2247.375</v>
      </c>
      <c r="E118" s="90">
        <v>3688.3333333332998</v>
      </c>
      <c r="F118" s="90">
        <f t="shared" si="7"/>
        <v>-1879.1666666666999</v>
      </c>
      <c r="G118" s="90">
        <f t="shared" si="8"/>
        <v>-3688.3333333332998</v>
      </c>
      <c r="H118" s="84" t="str">
        <f t="shared" si="9"/>
        <v/>
      </c>
      <c r="I118" s="91" t="s">
        <v>191</v>
      </c>
      <c r="J118" s="90">
        <v>1825.8458333333001</v>
      </c>
      <c r="K118" s="90">
        <v>-480.05624999999998</v>
      </c>
      <c r="L118" s="90">
        <v>175.6176470588</v>
      </c>
      <c r="M118" s="90">
        <v>-2491.9958333333002</v>
      </c>
      <c r="N118" s="90">
        <f t="shared" si="10"/>
        <v>1345.7895833333</v>
      </c>
      <c r="O118" s="90">
        <f t="shared" si="11"/>
        <v>-2316.3781862745</v>
      </c>
    </row>
    <row r="119" spans="1:15">
      <c r="A119" s="89" t="s">
        <v>192</v>
      </c>
      <c r="B119" s="90">
        <v>1987.5</v>
      </c>
      <c r="C119" s="90">
        <v>1975</v>
      </c>
      <c r="D119" s="90">
        <v>1779.375</v>
      </c>
      <c r="E119" s="90">
        <v>3924.375</v>
      </c>
      <c r="F119" s="90">
        <f t="shared" si="7"/>
        <v>-1975</v>
      </c>
      <c r="G119" s="90">
        <f t="shared" si="8"/>
        <v>-3924.375</v>
      </c>
      <c r="H119" s="84" t="str">
        <f t="shared" si="9"/>
        <v/>
      </c>
      <c r="I119" s="91" t="s">
        <v>192</v>
      </c>
      <c r="J119" s="90">
        <v>1987.75</v>
      </c>
      <c r="K119" s="90">
        <v>-149.8411764706</v>
      </c>
      <c r="L119" s="90">
        <v>363.7789473684</v>
      </c>
      <c r="M119" s="90">
        <v>-2309.5875000000001</v>
      </c>
      <c r="N119" s="90">
        <f t="shared" si="10"/>
        <v>1837.9088235294</v>
      </c>
      <c r="O119" s="90">
        <f t="shared" si="11"/>
        <v>-1945.8085526316002</v>
      </c>
    </row>
    <row r="120" spans="1:15">
      <c r="A120" s="89" t="s">
        <v>193</v>
      </c>
      <c r="B120" s="90">
        <v>2341.4166666667002</v>
      </c>
      <c r="C120" s="90">
        <v>2253.4166666667002</v>
      </c>
      <c r="D120" s="90">
        <v>2049.7916666667002</v>
      </c>
      <c r="E120" s="90">
        <v>3403.125</v>
      </c>
      <c r="F120" s="90">
        <f t="shared" si="7"/>
        <v>-2253.4166666667002</v>
      </c>
      <c r="G120" s="90">
        <f t="shared" si="8"/>
        <v>-3403.125</v>
      </c>
      <c r="H120" s="84" t="str">
        <f t="shared" si="9"/>
        <v/>
      </c>
      <c r="I120" s="91" t="s">
        <v>193</v>
      </c>
      <c r="J120" s="90">
        <v>2416.1083333332999</v>
      </c>
      <c r="K120" s="90">
        <v>-232.9416666667</v>
      </c>
      <c r="L120" s="90">
        <v>328.42105263159999</v>
      </c>
      <c r="M120" s="90">
        <v>-2329.875</v>
      </c>
      <c r="N120" s="90">
        <f t="shared" si="10"/>
        <v>2183.1666666666001</v>
      </c>
      <c r="O120" s="90">
        <f t="shared" si="11"/>
        <v>-2001.4539473683999</v>
      </c>
    </row>
    <row r="121" spans="1:15">
      <c r="A121" s="89" t="s">
        <v>194</v>
      </c>
      <c r="B121" s="90">
        <v>2389.5833333332998</v>
      </c>
      <c r="C121" s="90">
        <v>2095.4166666667002</v>
      </c>
      <c r="D121" s="90">
        <v>3005.625</v>
      </c>
      <c r="E121" s="90">
        <v>2798.5416666667002</v>
      </c>
      <c r="F121" s="90">
        <f t="shared" si="7"/>
        <v>-2095.4166666667002</v>
      </c>
      <c r="G121" s="90">
        <f t="shared" si="8"/>
        <v>-2798.5416666667002</v>
      </c>
      <c r="H121" s="84" t="str">
        <f t="shared" si="9"/>
        <v/>
      </c>
      <c r="I121" s="91" t="s">
        <v>194</v>
      </c>
      <c r="J121" s="90">
        <v>2016.8583333332999</v>
      </c>
      <c r="K121" s="90">
        <v>-527.96249999999998</v>
      </c>
      <c r="L121" s="90">
        <v>272.86086956520001</v>
      </c>
      <c r="M121" s="90">
        <v>-2204.9541666667001</v>
      </c>
      <c r="N121" s="90">
        <f t="shared" si="10"/>
        <v>1488.8958333332998</v>
      </c>
      <c r="O121" s="90">
        <f t="shared" si="11"/>
        <v>-1932.0932971015</v>
      </c>
    </row>
    <row r="122" spans="1:15">
      <c r="A122" s="89" t="s">
        <v>195</v>
      </c>
      <c r="B122" s="90">
        <v>2285.4166666667002</v>
      </c>
      <c r="C122" s="90">
        <v>2019.5833333333001</v>
      </c>
      <c r="D122" s="90">
        <v>3076.875</v>
      </c>
      <c r="E122" s="90">
        <v>2946.2916666667002</v>
      </c>
      <c r="F122" s="90">
        <f t="shared" si="7"/>
        <v>-2019.5833333333001</v>
      </c>
      <c r="G122" s="90">
        <f t="shared" si="8"/>
        <v>-2946.2916666667002</v>
      </c>
      <c r="H122" s="84" t="str">
        <f t="shared" si="9"/>
        <v/>
      </c>
      <c r="I122" s="91" t="s">
        <v>195</v>
      </c>
      <c r="J122" s="90">
        <v>1200.4347826087001</v>
      </c>
      <c r="K122" s="90">
        <v>-1197.6409090909001</v>
      </c>
      <c r="L122" s="90">
        <v>411.70454545450002</v>
      </c>
      <c r="M122" s="90">
        <v>-2084.2916666667002</v>
      </c>
      <c r="N122" s="90">
        <f t="shared" si="10"/>
        <v>2.7938735177999661</v>
      </c>
      <c r="O122" s="90">
        <f t="shared" si="11"/>
        <v>-1672.5871212122001</v>
      </c>
    </row>
    <row r="123" spans="1:15">
      <c r="A123" s="89" t="s">
        <v>196</v>
      </c>
      <c r="B123" s="90">
        <v>2375</v>
      </c>
      <c r="C123" s="90">
        <v>2218</v>
      </c>
      <c r="D123" s="90">
        <v>2286.25</v>
      </c>
      <c r="E123" s="90">
        <v>3338.9166666667002</v>
      </c>
      <c r="F123" s="90">
        <f t="shared" si="7"/>
        <v>-2218</v>
      </c>
      <c r="G123" s="90">
        <f t="shared" si="8"/>
        <v>-3338.9166666667002</v>
      </c>
      <c r="H123" s="84" t="str">
        <f t="shared" si="9"/>
        <v/>
      </c>
      <c r="I123" s="91" t="s">
        <v>196</v>
      </c>
      <c r="J123" s="90">
        <v>1917.0041666667</v>
      </c>
      <c r="K123" s="90">
        <v>-1009.0117647059</v>
      </c>
      <c r="L123" s="90">
        <v>493.48333333329998</v>
      </c>
      <c r="M123" s="90">
        <v>-2269.0875000000001</v>
      </c>
      <c r="N123" s="90">
        <f t="shared" si="10"/>
        <v>907.99240196080007</v>
      </c>
      <c r="O123" s="90">
        <f t="shared" si="11"/>
        <v>-1775.6041666667002</v>
      </c>
    </row>
    <row r="124" spans="1:15">
      <c r="A124" s="89" t="s">
        <v>197</v>
      </c>
      <c r="B124" s="90">
        <v>2012.5</v>
      </c>
      <c r="C124" s="90">
        <v>2264.5833333332998</v>
      </c>
      <c r="D124" s="90">
        <v>2490.5416666667002</v>
      </c>
      <c r="E124" s="90">
        <v>3723.75</v>
      </c>
      <c r="F124" s="90">
        <f t="shared" si="7"/>
        <v>-2264.5833333332998</v>
      </c>
      <c r="G124" s="90">
        <f t="shared" si="8"/>
        <v>-3723.75</v>
      </c>
      <c r="H124" s="84" t="str">
        <f t="shared" si="9"/>
        <v/>
      </c>
      <c r="I124" s="91" t="s">
        <v>197</v>
      </c>
      <c r="J124" s="90">
        <v>1734.075</v>
      </c>
      <c r="K124" s="90">
        <v>-1130.4681818182</v>
      </c>
      <c r="L124" s="90">
        <v>325.51818181819999</v>
      </c>
      <c r="M124" s="90">
        <v>-2091.0166666667001</v>
      </c>
      <c r="N124" s="90">
        <f t="shared" si="10"/>
        <v>603.60681818180001</v>
      </c>
      <c r="O124" s="90">
        <f t="shared" si="11"/>
        <v>-1765.4984848485001</v>
      </c>
    </row>
    <row r="125" spans="1:15">
      <c r="A125" s="89" t="s">
        <v>198</v>
      </c>
      <c r="B125" s="90">
        <v>2352.0833333332998</v>
      </c>
      <c r="C125" s="90">
        <v>2400.3333333332998</v>
      </c>
      <c r="D125" s="90">
        <v>2336.6666666667002</v>
      </c>
      <c r="E125" s="90">
        <v>3448.125</v>
      </c>
      <c r="F125" s="90">
        <f t="shared" si="7"/>
        <v>-2400.3333333332998</v>
      </c>
      <c r="G125" s="90">
        <f t="shared" si="8"/>
        <v>-3448.125</v>
      </c>
      <c r="H125" s="84" t="str">
        <f t="shared" si="9"/>
        <v/>
      </c>
      <c r="I125" s="91" t="s">
        <v>198</v>
      </c>
      <c r="J125" s="90">
        <v>1724.6909090909</v>
      </c>
      <c r="K125" s="90">
        <v>-1177.17</v>
      </c>
      <c r="L125" s="90">
        <v>249.77826086959999</v>
      </c>
      <c r="M125" s="90">
        <v>-2963.8583333332999</v>
      </c>
      <c r="N125" s="90">
        <f t="shared" si="10"/>
        <v>547.52090909089998</v>
      </c>
      <c r="O125" s="90">
        <f t="shared" si="11"/>
        <v>-2714.0800724637002</v>
      </c>
    </row>
    <row r="126" spans="1:15">
      <c r="A126" s="89" t="s">
        <v>168</v>
      </c>
      <c r="B126" s="90">
        <v>2270.8333333332998</v>
      </c>
      <c r="C126" s="90">
        <v>2143.75</v>
      </c>
      <c r="D126" s="90">
        <v>1440.25</v>
      </c>
      <c r="E126" s="90">
        <v>4038.75</v>
      </c>
      <c r="F126" s="90">
        <f t="shared" si="7"/>
        <v>-2143.75</v>
      </c>
      <c r="G126" s="90">
        <f t="shared" si="8"/>
        <v>-4038.75</v>
      </c>
      <c r="H126" s="84" t="str">
        <f t="shared" si="9"/>
        <v/>
      </c>
      <c r="I126" s="91" t="s">
        <v>168</v>
      </c>
      <c r="J126" s="90">
        <v>2453.9166666667002</v>
      </c>
      <c r="K126" s="90">
        <v>-383.9714285714</v>
      </c>
      <c r="L126" s="90">
        <v>320.48</v>
      </c>
      <c r="M126" s="90">
        <v>-2700.6125000000002</v>
      </c>
      <c r="N126" s="90">
        <f t="shared" si="10"/>
        <v>2069.9452380953003</v>
      </c>
      <c r="O126" s="90">
        <f t="shared" si="11"/>
        <v>-2380.1325000000002</v>
      </c>
    </row>
    <row r="127" spans="1:15">
      <c r="A127" s="89" t="s">
        <v>201</v>
      </c>
      <c r="B127" s="90">
        <v>2381.25</v>
      </c>
      <c r="C127" s="90">
        <v>1935.4166666666999</v>
      </c>
      <c r="D127" s="90">
        <v>1936.4583333333001</v>
      </c>
      <c r="E127" s="90">
        <v>3705.8333333332998</v>
      </c>
      <c r="F127" s="90">
        <f t="shared" si="7"/>
        <v>-1935.4166666666999</v>
      </c>
      <c r="G127" s="90">
        <f t="shared" si="8"/>
        <v>-3705.8333333332998</v>
      </c>
      <c r="H127" s="84" t="str">
        <f t="shared" si="9"/>
        <v/>
      </c>
      <c r="I127" s="91" t="s">
        <v>201</v>
      </c>
      <c r="J127" s="90">
        <v>2033.4826086957</v>
      </c>
      <c r="K127" s="90">
        <v>-1042.6411764705999</v>
      </c>
      <c r="L127" s="90">
        <v>267.3125</v>
      </c>
      <c r="M127" s="90">
        <v>-2276.6416666667001</v>
      </c>
      <c r="N127" s="90">
        <f t="shared" si="10"/>
        <v>990.84143222510011</v>
      </c>
      <c r="O127" s="90">
        <f t="shared" si="11"/>
        <v>-2009.3291666667001</v>
      </c>
    </row>
    <row r="128" spans="1:15">
      <c r="A128" s="89" t="s">
        <v>202</v>
      </c>
      <c r="B128" s="90">
        <v>2232.8333333332998</v>
      </c>
      <c r="C128" s="90">
        <v>1897.9166666666999</v>
      </c>
      <c r="D128" s="90">
        <v>1760.2083333333001</v>
      </c>
      <c r="E128" s="90">
        <v>3559.9583333332998</v>
      </c>
      <c r="F128" s="90">
        <f t="shared" si="7"/>
        <v>-1897.9166666666999</v>
      </c>
      <c r="G128" s="90">
        <f t="shared" si="8"/>
        <v>-3559.9583333332998</v>
      </c>
      <c r="H128" s="84" t="str">
        <f t="shared" si="9"/>
        <v/>
      </c>
      <c r="I128" s="91" t="s">
        <v>202</v>
      </c>
      <c r="J128" s="90">
        <v>1362.9409090909</v>
      </c>
      <c r="K128" s="90">
        <v>-1558.3347826086999</v>
      </c>
      <c r="L128" s="90">
        <v>394.01</v>
      </c>
      <c r="M128" s="90">
        <v>-2224.0124999999998</v>
      </c>
      <c r="N128" s="90">
        <f t="shared" si="10"/>
        <v>-195.39387351779988</v>
      </c>
      <c r="O128" s="90">
        <f t="shared" si="11"/>
        <v>-1830.0024999999998</v>
      </c>
    </row>
    <row r="129" spans="1:15">
      <c r="A129" s="89" t="s">
        <v>203</v>
      </c>
      <c r="B129" s="90">
        <v>1619.1666666666999</v>
      </c>
      <c r="C129" s="90">
        <v>2116.6666666667002</v>
      </c>
      <c r="D129" s="90">
        <v>2109.7916666667002</v>
      </c>
      <c r="E129" s="90">
        <v>4005</v>
      </c>
      <c r="F129" s="90">
        <f t="shared" si="7"/>
        <v>-2116.6666666667002</v>
      </c>
      <c r="G129" s="90">
        <f t="shared" si="8"/>
        <v>-4005</v>
      </c>
      <c r="H129" s="84" t="str">
        <f t="shared" si="9"/>
        <v/>
      </c>
      <c r="I129" s="91" t="s">
        <v>203</v>
      </c>
      <c r="J129" s="90">
        <v>1021.2625</v>
      </c>
      <c r="K129" s="90">
        <v>-1158.4086956522001</v>
      </c>
      <c r="L129" s="90">
        <v>527.26315789470004</v>
      </c>
      <c r="M129" s="90">
        <v>-3407.2624999999998</v>
      </c>
      <c r="N129" s="90">
        <f t="shared" si="10"/>
        <v>-137.14619565220005</v>
      </c>
      <c r="O129" s="90">
        <f t="shared" si="11"/>
        <v>-2879.9993421052995</v>
      </c>
    </row>
    <row r="130" spans="1:15">
      <c r="A130" s="89" t="s">
        <v>204</v>
      </c>
      <c r="B130" s="90">
        <v>1985.4166666666999</v>
      </c>
      <c r="C130" s="90">
        <v>1768.1666666666999</v>
      </c>
      <c r="D130" s="90">
        <v>1154.1666666666999</v>
      </c>
      <c r="E130" s="90">
        <v>4125</v>
      </c>
      <c r="F130" s="90">
        <f t="shared" si="7"/>
        <v>-1768.1666666666999</v>
      </c>
      <c r="G130" s="90">
        <f t="shared" si="8"/>
        <v>-4125</v>
      </c>
      <c r="H130" s="84" t="str">
        <f t="shared" si="9"/>
        <v/>
      </c>
      <c r="I130" s="91" t="s">
        <v>204</v>
      </c>
      <c r="J130" s="90">
        <v>1031.875</v>
      </c>
      <c r="K130" s="90">
        <v>-992.65263157890001</v>
      </c>
      <c r="L130" s="90">
        <v>146.53636363640001</v>
      </c>
      <c r="M130" s="90">
        <v>-2997.2874999999999</v>
      </c>
      <c r="N130" s="90">
        <f t="shared" si="10"/>
        <v>39.222368421099986</v>
      </c>
      <c r="O130" s="90">
        <f t="shared" si="11"/>
        <v>-2850.7511363635999</v>
      </c>
    </row>
    <row r="131" spans="1:15">
      <c r="A131" s="89" t="s">
        <v>205</v>
      </c>
      <c r="B131" s="90">
        <v>2210.4166666667002</v>
      </c>
      <c r="C131" s="90">
        <v>2405.375</v>
      </c>
      <c r="D131" s="90">
        <v>2672.625</v>
      </c>
      <c r="E131" s="90">
        <v>3274.5833333332998</v>
      </c>
      <c r="F131" s="90">
        <f t="shared" si="7"/>
        <v>-2405.375</v>
      </c>
      <c r="G131" s="90">
        <f t="shared" si="8"/>
        <v>-3274.5833333332998</v>
      </c>
      <c r="H131" s="84" t="str">
        <f t="shared" si="9"/>
        <v/>
      </c>
      <c r="I131" s="91" t="s">
        <v>205</v>
      </c>
      <c r="J131" s="90">
        <v>1415.0318181818</v>
      </c>
      <c r="K131" s="90">
        <v>-1216.9583333333001</v>
      </c>
      <c r="L131" s="90">
        <v>489.89166666670002</v>
      </c>
      <c r="M131" s="90">
        <v>-2412.1916666666998</v>
      </c>
      <c r="N131" s="90">
        <f t="shared" si="10"/>
        <v>198.0734848484999</v>
      </c>
      <c r="O131" s="90">
        <f t="shared" si="11"/>
        <v>-1922.2999999999997</v>
      </c>
    </row>
    <row r="132" spans="1:15">
      <c r="A132" s="89" t="s">
        <v>206</v>
      </c>
      <c r="B132" s="90">
        <v>1987.5</v>
      </c>
      <c r="C132" s="90">
        <v>2455.9583333332998</v>
      </c>
      <c r="D132" s="90">
        <v>3034.375</v>
      </c>
      <c r="E132" s="90">
        <v>2801.0833333332998</v>
      </c>
      <c r="F132" s="90">
        <f t="shared" si="7"/>
        <v>-2455.9583333332998</v>
      </c>
      <c r="G132" s="90">
        <f t="shared" si="8"/>
        <v>-2801.0833333332998</v>
      </c>
      <c r="H132" s="84" t="str">
        <f t="shared" si="9"/>
        <v/>
      </c>
      <c r="I132" s="91" t="s">
        <v>206</v>
      </c>
      <c r="J132" s="90">
        <v>1285.1099999999999</v>
      </c>
      <c r="K132" s="90">
        <v>-1203.7708333333001</v>
      </c>
      <c r="L132" s="90">
        <v>720.52499999999998</v>
      </c>
      <c r="M132" s="90">
        <v>-1985.8208333333</v>
      </c>
      <c r="N132" s="90">
        <f t="shared" si="10"/>
        <v>81.339166666699839</v>
      </c>
      <c r="O132" s="90">
        <f t="shared" si="11"/>
        <v>-1265.2958333332999</v>
      </c>
    </row>
    <row r="133" spans="1:15">
      <c r="A133" s="89" t="s">
        <v>207</v>
      </c>
      <c r="B133" s="90">
        <v>2450</v>
      </c>
      <c r="C133" s="90">
        <v>2273.5416666667002</v>
      </c>
      <c r="D133" s="90">
        <v>3343.125</v>
      </c>
      <c r="E133" s="90">
        <v>3160.5</v>
      </c>
      <c r="F133" s="90">
        <f t="shared" si="7"/>
        <v>-2273.5416666667002</v>
      </c>
      <c r="G133" s="90">
        <f t="shared" si="8"/>
        <v>-3160.5</v>
      </c>
      <c r="H133" s="84" t="str">
        <f t="shared" si="9"/>
        <v/>
      </c>
      <c r="I133" s="91" t="s">
        <v>207</v>
      </c>
      <c r="J133" s="90">
        <v>1105.7416666667</v>
      </c>
      <c r="K133" s="90">
        <v>-1271.5409090909</v>
      </c>
      <c r="L133" s="90">
        <v>652.07391304350006</v>
      </c>
      <c r="M133" s="90">
        <v>-1128.9958333333</v>
      </c>
      <c r="N133" s="90">
        <f t="shared" si="10"/>
        <v>-165.79924242419997</v>
      </c>
      <c r="O133" s="90">
        <f t="shared" si="11"/>
        <v>-476.92192028979991</v>
      </c>
    </row>
    <row r="134" spans="1:15">
      <c r="A134" s="89" t="s">
        <v>208</v>
      </c>
      <c r="B134" s="90">
        <v>2205.75</v>
      </c>
      <c r="C134" s="90">
        <v>2177.0833333332998</v>
      </c>
      <c r="D134" s="90">
        <v>2775.1666666667002</v>
      </c>
      <c r="E134" s="90">
        <v>2750.5833333332998</v>
      </c>
      <c r="F134" s="90">
        <f t="shared" ref="F134:F197" si="12">-C134</f>
        <v>-2177.0833333332998</v>
      </c>
      <c r="G134" s="90">
        <f t="shared" ref="G134:G197" si="13">-E134</f>
        <v>-2750.5833333332998</v>
      </c>
      <c r="H134" s="84" t="str">
        <f t="shared" ref="H134:H197" si="14">IF(TEXT(I134,"d")+0=15,UPPER(LEFT(TEXT(I134,"mmm"),1)),"")</f>
        <v/>
      </c>
      <c r="I134" s="91" t="s">
        <v>208</v>
      </c>
      <c r="J134" s="90">
        <v>1367.3541666666999</v>
      </c>
      <c r="K134" s="90">
        <v>-1171.0434782609</v>
      </c>
      <c r="L134" s="90">
        <v>445.4583333333</v>
      </c>
      <c r="M134" s="90">
        <v>-1729.7869565216999</v>
      </c>
      <c r="N134" s="90">
        <f t="shared" si="10"/>
        <v>196.31068840579997</v>
      </c>
      <c r="O134" s="90">
        <f t="shared" si="11"/>
        <v>-1284.3286231883999</v>
      </c>
    </row>
    <row r="135" spans="1:15">
      <c r="A135" s="89" t="s">
        <v>209</v>
      </c>
      <c r="B135" s="90">
        <v>2237.5</v>
      </c>
      <c r="C135" s="90">
        <v>2262.25</v>
      </c>
      <c r="D135" s="90">
        <v>2783.4583333332998</v>
      </c>
      <c r="E135" s="90">
        <v>2141.875</v>
      </c>
      <c r="F135" s="90">
        <f t="shared" si="12"/>
        <v>-2262.25</v>
      </c>
      <c r="G135" s="90">
        <f t="shared" si="13"/>
        <v>-2141.875</v>
      </c>
      <c r="H135" s="84" t="str">
        <f t="shared" si="14"/>
        <v/>
      </c>
      <c r="I135" s="91" t="s">
        <v>209</v>
      </c>
      <c r="J135" s="90">
        <v>1269.8478260869999</v>
      </c>
      <c r="K135" s="90">
        <v>-1350.5260869565</v>
      </c>
      <c r="L135" s="90">
        <v>1130.0999999999999</v>
      </c>
      <c r="M135" s="90">
        <v>-1338.6304347826001</v>
      </c>
      <c r="N135" s="90">
        <f t="shared" si="10"/>
        <v>-80.678260869500036</v>
      </c>
      <c r="O135" s="90">
        <f t="shared" si="11"/>
        <v>-208.5304347826002</v>
      </c>
    </row>
    <row r="136" spans="1:15">
      <c r="A136" s="89" t="s">
        <v>210</v>
      </c>
      <c r="B136" s="90">
        <v>1945.8333333333001</v>
      </c>
      <c r="C136" s="90">
        <v>2282.8333333332998</v>
      </c>
      <c r="D136" s="90">
        <v>2294.0833333332998</v>
      </c>
      <c r="E136" s="90">
        <v>3794.7916666667002</v>
      </c>
      <c r="F136" s="90">
        <f t="shared" si="12"/>
        <v>-2282.8333333332998</v>
      </c>
      <c r="G136" s="90">
        <f t="shared" si="13"/>
        <v>-3794.7916666667002</v>
      </c>
      <c r="H136" s="84" t="str">
        <f t="shared" si="14"/>
        <v/>
      </c>
      <c r="I136" s="91" t="s">
        <v>210</v>
      </c>
      <c r="J136" s="90">
        <v>2233.6916666666998</v>
      </c>
      <c r="K136" s="90">
        <v>-883.32916666669996</v>
      </c>
      <c r="L136" s="90">
        <v>394.11250000000001</v>
      </c>
      <c r="M136" s="90">
        <v>-2665.2791666666999</v>
      </c>
      <c r="N136" s="90">
        <f t="shared" si="10"/>
        <v>1350.3624999999997</v>
      </c>
      <c r="O136" s="90">
        <f t="shared" si="11"/>
        <v>-2271.1666666666997</v>
      </c>
    </row>
    <row r="137" spans="1:15">
      <c r="A137" s="89" t="s">
        <v>211</v>
      </c>
      <c r="B137" s="90">
        <v>2341.6666666667002</v>
      </c>
      <c r="C137" s="90">
        <v>2288.8333333332998</v>
      </c>
      <c r="D137" s="90">
        <v>2974.375</v>
      </c>
      <c r="E137" s="90">
        <v>2700.2083333332998</v>
      </c>
      <c r="F137" s="90">
        <f t="shared" si="12"/>
        <v>-2288.8333333332998</v>
      </c>
      <c r="G137" s="90">
        <f t="shared" si="13"/>
        <v>-2700.2083333332998</v>
      </c>
      <c r="H137" s="84" t="str">
        <f t="shared" si="14"/>
        <v/>
      </c>
      <c r="I137" s="91" t="s">
        <v>211</v>
      </c>
      <c r="J137" s="90">
        <v>1492.4636363636</v>
      </c>
      <c r="K137" s="90">
        <v>-1160.0999999999999</v>
      </c>
      <c r="L137" s="90">
        <v>1037.8545454545999</v>
      </c>
      <c r="M137" s="90">
        <v>-828.91250000000002</v>
      </c>
      <c r="N137" s="90">
        <f t="shared" ref="N137:N200" si="15">IFERROR(J137+0,0)+IFERROR(K137+0,0)</f>
        <v>332.36363636360011</v>
      </c>
      <c r="O137" s="90">
        <f t="shared" ref="O137:O200" si="16">IFERROR(L137+0,0)+IFERROR(M137+0,0)</f>
        <v>208.94204545459991</v>
      </c>
    </row>
    <row r="138" spans="1:15">
      <c r="A138" s="89" t="s">
        <v>212</v>
      </c>
      <c r="B138" s="90">
        <v>2116.6666666667002</v>
      </c>
      <c r="C138" s="90">
        <v>2298.875</v>
      </c>
      <c r="D138" s="90">
        <v>2890.8333333332998</v>
      </c>
      <c r="E138" s="90">
        <v>3198.1666666667002</v>
      </c>
      <c r="F138" s="90">
        <f t="shared" si="12"/>
        <v>-2298.875</v>
      </c>
      <c r="G138" s="90">
        <f t="shared" si="13"/>
        <v>-3198.1666666667002</v>
      </c>
      <c r="H138" s="84" t="str">
        <f t="shared" si="14"/>
        <v/>
      </c>
      <c r="I138" s="91" t="s">
        <v>212</v>
      </c>
      <c r="J138" s="90">
        <v>1938.675</v>
      </c>
      <c r="K138" s="90">
        <v>-422.62272727269999</v>
      </c>
      <c r="L138" s="90">
        <v>734.74166666669998</v>
      </c>
      <c r="M138" s="90">
        <v>-2150.6208333333002</v>
      </c>
      <c r="N138" s="90">
        <f t="shared" si="15"/>
        <v>1516.0522727273001</v>
      </c>
      <c r="O138" s="90">
        <f t="shared" si="16"/>
        <v>-1415.8791666666002</v>
      </c>
    </row>
    <row r="139" spans="1:15">
      <c r="A139" s="89" t="s">
        <v>213</v>
      </c>
      <c r="B139" s="90">
        <v>2426.7083333332998</v>
      </c>
      <c r="C139" s="90">
        <v>2451.4583333332998</v>
      </c>
      <c r="D139" s="90">
        <v>2581.0416666667002</v>
      </c>
      <c r="E139" s="90">
        <v>2827.0833333332998</v>
      </c>
      <c r="F139" s="90">
        <f t="shared" si="12"/>
        <v>-2451.4583333332998</v>
      </c>
      <c r="G139" s="90">
        <f t="shared" si="13"/>
        <v>-2827.0833333332998</v>
      </c>
      <c r="H139" s="84" t="str">
        <f t="shared" si="14"/>
        <v/>
      </c>
      <c r="I139" s="91" t="s">
        <v>213</v>
      </c>
      <c r="J139" s="90">
        <v>2301.4291666667</v>
      </c>
      <c r="K139" s="90">
        <v>-405.59545454549999</v>
      </c>
      <c r="L139" s="90">
        <v>921.5625</v>
      </c>
      <c r="M139" s="90">
        <v>-1714.8625</v>
      </c>
      <c r="N139" s="90">
        <f t="shared" si="15"/>
        <v>1895.8337121212001</v>
      </c>
      <c r="O139" s="90">
        <f t="shared" si="16"/>
        <v>-793.3</v>
      </c>
    </row>
    <row r="140" spans="1:15">
      <c r="A140" s="89" t="s">
        <v>214</v>
      </c>
      <c r="B140" s="90">
        <v>2191.6666666667002</v>
      </c>
      <c r="C140" s="90">
        <v>2304.1666666667002</v>
      </c>
      <c r="D140" s="90">
        <v>2128.75</v>
      </c>
      <c r="E140" s="90">
        <v>3894.375</v>
      </c>
      <c r="F140" s="90">
        <f t="shared" si="12"/>
        <v>-2304.1666666667002</v>
      </c>
      <c r="G140" s="90">
        <f t="shared" si="13"/>
        <v>-3894.375</v>
      </c>
      <c r="H140" s="84" t="str">
        <f t="shared" si="14"/>
        <v/>
      </c>
      <c r="I140" s="91" t="s">
        <v>214</v>
      </c>
      <c r="J140" s="90">
        <v>2057.2208333333001</v>
      </c>
      <c r="K140" s="90">
        <v>-427.34583333329999</v>
      </c>
      <c r="L140" s="90">
        <v>659.64583333329995</v>
      </c>
      <c r="M140" s="90">
        <v>-1434.425</v>
      </c>
      <c r="N140" s="90">
        <f t="shared" si="15"/>
        <v>1629.875</v>
      </c>
      <c r="O140" s="90">
        <f t="shared" si="16"/>
        <v>-774.77916666670001</v>
      </c>
    </row>
    <row r="141" spans="1:15">
      <c r="A141" s="89" t="s">
        <v>215</v>
      </c>
      <c r="B141" s="90">
        <v>2300</v>
      </c>
      <c r="C141" s="90">
        <v>2376.3333333332998</v>
      </c>
      <c r="D141" s="90">
        <v>2328.75</v>
      </c>
      <c r="E141" s="90">
        <v>3440.625</v>
      </c>
      <c r="F141" s="90">
        <f t="shared" si="12"/>
        <v>-2376.3333333332998</v>
      </c>
      <c r="G141" s="90">
        <f t="shared" si="13"/>
        <v>-3440.625</v>
      </c>
      <c r="H141" s="84" t="str">
        <f t="shared" si="14"/>
        <v>O</v>
      </c>
      <c r="I141" s="91" t="s">
        <v>215</v>
      </c>
      <c r="J141" s="90">
        <v>2166.6291666666998</v>
      </c>
      <c r="K141" s="90">
        <v>-572.45714285710005</v>
      </c>
      <c r="L141" s="90">
        <v>537.46666666670001</v>
      </c>
      <c r="M141" s="90">
        <v>-1890.5041666667</v>
      </c>
      <c r="N141" s="90">
        <f t="shared" si="15"/>
        <v>1594.1720238095998</v>
      </c>
      <c r="O141" s="90">
        <f t="shared" si="16"/>
        <v>-1353.0374999999999</v>
      </c>
    </row>
    <row r="142" spans="1:15">
      <c r="A142" s="89" t="s">
        <v>216</v>
      </c>
      <c r="B142" s="90">
        <v>2370.5833333332998</v>
      </c>
      <c r="C142" s="90">
        <v>2328.4166666667002</v>
      </c>
      <c r="D142" s="90">
        <v>2588.5416666667002</v>
      </c>
      <c r="E142" s="90">
        <v>3123.5416666667002</v>
      </c>
      <c r="F142" s="90">
        <f t="shared" si="12"/>
        <v>-2328.4166666667002</v>
      </c>
      <c r="G142" s="90">
        <f t="shared" si="13"/>
        <v>-3123.5416666667002</v>
      </c>
      <c r="H142" s="84" t="str">
        <f t="shared" si="14"/>
        <v/>
      </c>
      <c r="I142" s="91" t="s">
        <v>216</v>
      </c>
      <c r="J142" s="90">
        <v>2044.7916666666999</v>
      </c>
      <c r="K142" s="90">
        <v>-699.61176470589999</v>
      </c>
      <c r="L142" s="90">
        <v>870.95416666669996</v>
      </c>
      <c r="M142" s="90">
        <v>-2335.2041666667001</v>
      </c>
      <c r="N142" s="90">
        <f t="shared" si="15"/>
        <v>1345.1799019608</v>
      </c>
      <c r="O142" s="90">
        <f t="shared" si="16"/>
        <v>-1464.25</v>
      </c>
    </row>
    <row r="143" spans="1:15">
      <c r="A143" s="89" t="s">
        <v>217</v>
      </c>
      <c r="B143" s="90">
        <v>2318.75</v>
      </c>
      <c r="C143" s="90">
        <v>2078.6666666667002</v>
      </c>
      <c r="D143" s="90">
        <v>2486.4583333332998</v>
      </c>
      <c r="E143" s="90">
        <v>3297.0833333332998</v>
      </c>
      <c r="F143" s="90">
        <f t="shared" si="12"/>
        <v>-2078.6666666667002</v>
      </c>
      <c r="G143" s="90">
        <f t="shared" si="13"/>
        <v>-3297.0833333332998</v>
      </c>
      <c r="H143" s="84" t="str">
        <f t="shared" si="14"/>
        <v/>
      </c>
      <c r="I143" s="91" t="s">
        <v>217</v>
      </c>
      <c r="J143" s="90">
        <v>1299.8952380952001</v>
      </c>
      <c r="K143" s="90">
        <v>-1665.3083333333</v>
      </c>
      <c r="L143" s="90">
        <v>564.84545454550005</v>
      </c>
      <c r="M143" s="90">
        <v>-1565.1521739130001</v>
      </c>
      <c r="N143" s="90">
        <f t="shared" si="15"/>
        <v>-365.41309523809991</v>
      </c>
      <c r="O143" s="90">
        <f t="shared" si="16"/>
        <v>-1000.3067193675</v>
      </c>
    </row>
    <row r="144" spans="1:15">
      <c r="A144" s="89" t="s">
        <v>218</v>
      </c>
      <c r="B144" s="90">
        <v>2295.8333333332998</v>
      </c>
      <c r="C144" s="90">
        <v>2314.5833333332998</v>
      </c>
      <c r="D144" s="90">
        <v>2226.4583333332998</v>
      </c>
      <c r="E144" s="90">
        <v>3688.125</v>
      </c>
      <c r="F144" s="90">
        <f t="shared" si="12"/>
        <v>-2314.5833333332998</v>
      </c>
      <c r="G144" s="90">
        <f t="shared" si="13"/>
        <v>-3688.125</v>
      </c>
      <c r="H144" s="84" t="str">
        <f t="shared" si="14"/>
        <v/>
      </c>
      <c r="I144" s="91" t="s">
        <v>218</v>
      </c>
      <c r="J144" s="90">
        <v>1195.8380952381001</v>
      </c>
      <c r="K144" s="90">
        <v>-1594.6083333332999</v>
      </c>
      <c r="L144" s="90">
        <v>463.685</v>
      </c>
      <c r="M144" s="90">
        <v>-2774.4291666667</v>
      </c>
      <c r="N144" s="90">
        <f t="shared" si="15"/>
        <v>-398.77023809519983</v>
      </c>
      <c r="O144" s="90">
        <f t="shared" si="16"/>
        <v>-2310.7441666667</v>
      </c>
    </row>
    <row r="145" spans="1:15">
      <c r="A145" s="89" t="s">
        <v>219</v>
      </c>
      <c r="B145" s="90">
        <v>2231.25</v>
      </c>
      <c r="C145" s="90">
        <v>2314.5833333332998</v>
      </c>
      <c r="D145" s="90">
        <v>1946.0416666666999</v>
      </c>
      <c r="E145" s="90">
        <v>2932.9166666667002</v>
      </c>
      <c r="F145" s="90">
        <f t="shared" si="12"/>
        <v>-2314.5833333332998</v>
      </c>
      <c r="G145" s="90">
        <f t="shared" si="13"/>
        <v>-2932.9166666667002</v>
      </c>
      <c r="H145" s="84" t="str">
        <f t="shared" si="14"/>
        <v/>
      </c>
      <c r="I145" s="91" t="s">
        <v>219</v>
      </c>
      <c r="J145" s="90">
        <v>1624.7333333332999</v>
      </c>
      <c r="K145" s="90">
        <v>-565.78333333329999</v>
      </c>
      <c r="L145" s="90">
        <v>386.95</v>
      </c>
      <c r="M145" s="90">
        <v>-2349</v>
      </c>
      <c r="N145" s="90">
        <f t="shared" si="15"/>
        <v>1058.9499999999998</v>
      </c>
      <c r="O145" s="90">
        <f t="shared" si="16"/>
        <v>-1962.05</v>
      </c>
    </row>
    <row r="146" spans="1:15">
      <c r="A146" s="89" t="s">
        <v>220</v>
      </c>
      <c r="B146" s="90">
        <v>2185.0416666667002</v>
      </c>
      <c r="C146" s="90">
        <v>2497</v>
      </c>
      <c r="D146" s="90">
        <v>2492.5</v>
      </c>
      <c r="E146" s="90">
        <v>2844.125</v>
      </c>
      <c r="F146" s="90">
        <f t="shared" si="12"/>
        <v>-2497</v>
      </c>
      <c r="G146" s="90">
        <f t="shared" si="13"/>
        <v>-2844.125</v>
      </c>
      <c r="H146" s="84" t="str">
        <f t="shared" si="14"/>
        <v/>
      </c>
      <c r="I146" s="91" t="s">
        <v>220</v>
      </c>
      <c r="J146" s="90">
        <v>2149.125</v>
      </c>
      <c r="K146" s="90">
        <v>-500.15</v>
      </c>
      <c r="L146" s="90">
        <v>349.99523809520002</v>
      </c>
      <c r="M146" s="90">
        <v>-2381.8249999999998</v>
      </c>
      <c r="N146" s="90">
        <f t="shared" si="15"/>
        <v>1648.9749999999999</v>
      </c>
      <c r="O146" s="90">
        <f t="shared" si="16"/>
        <v>-2031.8297619047999</v>
      </c>
    </row>
    <row r="147" spans="1:15">
      <c r="A147" s="89" t="s">
        <v>221</v>
      </c>
      <c r="B147" s="90">
        <v>2459.7916666667002</v>
      </c>
      <c r="C147" s="90">
        <v>2134.25</v>
      </c>
      <c r="D147" s="90">
        <v>1655</v>
      </c>
      <c r="E147" s="90">
        <v>3787.375</v>
      </c>
      <c r="F147" s="90">
        <f t="shared" si="12"/>
        <v>-2134.25</v>
      </c>
      <c r="G147" s="90">
        <f t="shared" si="13"/>
        <v>-3787.375</v>
      </c>
      <c r="H147" s="84" t="str">
        <f t="shared" si="14"/>
        <v/>
      </c>
      <c r="I147" s="91" t="s">
        <v>221</v>
      </c>
      <c r="J147" s="90">
        <v>1824.6739130435001</v>
      </c>
      <c r="K147" s="90">
        <v>-920.98235294120002</v>
      </c>
      <c r="L147" s="90">
        <v>347.0428571429</v>
      </c>
      <c r="M147" s="90">
        <v>-2363.8083333333002</v>
      </c>
      <c r="N147" s="90">
        <f t="shared" si="15"/>
        <v>903.69156010230006</v>
      </c>
      <c r="O147" s="90">
        <f t="shared" si="16"/>
        <v>-2016.7654761904002</v>
      </c>
    </row>
    <row r="148" spans="1:15">
      <c r="A148" s="89" t="s">
        <v>222</v>
      </c>
      <c r="B148" s="90">
        <v>2434.7916666667002</v>
      </c>
      <c r="C148" s="90">
        <v>1680</v>
      </c>
      <c r="D148" s="90">
        <v>2650.5</v>
      </c>
      <c r="E148" s="90">
        <v>3276.5416666667002</v>
      </c>
      <c r="F148" s="90">
        <f t="shared" si="12"/>
        <v>-1680</v>
      </c>
      <c r="G148" s="90">
        <f t="shared" si="13"/>
        <v>-3276.5416666667002</v>
      </c>
      <c r="H148" s="84" t="str">
        <f t="shared" si="14"/>
        <v/>
      </c>
      <c r="I148" s="91" t="s">
        <v>222</v>
      </c>
      <c r="J148" s="90">
        <v>1153.875</v>
      </c>
      <c r="K148" s="90">
        <v>-1231.4416666667</v>
      </c>
      <c r="L148" s="90">
        <v>587.91666666670005</v>
      </c>
      <c r="M148" s="90">
        <v>-2111.7333333332999</v>
      </c>
      <c r="N148" s="90">
        <f t="shared" si="15"/>
        <v>-77.56666666670003</v>
      </c>
      <c r="O148" s="90">
        <f t="shared" si="16"/>
        <v>-1523.8166666665998</v>
      </c>
    </row>
    <row r="149" spans="1:15">
      <c r="A149" s="89" t="s">
        <v>223</v>
      </c>
      <c r="B149" s="90">
        <v>2412.5</v>
      </c>
      <c r="C149" s="90">
        <v>2037.25</v>
      </c>
      <c r="D149" s="90">
        <v>1394.5833333333001</v>
      </c>
      <c r="E149" s="90">
        <v>3466.4583333332998</v>
      </c>
      <c r="F149" s="90">
        <f t="shared" si="12"/>
        <v>-2037.25</v>
      </c>
      <c r="G149" s="90">
        <f t="shared" si="13"/>
        <v>-3466.4583333332998</v>
      </c>
      <c r="H149" s="84" t="str">
        <f t="shared" si="14"/>
        <v/>
      </c>
      <c r="I149" s="91" t="s">
        <v>223</v>
      </c>
      <c r="J149" s="90">
        <v>1106.5565217390999</v>
      </c>
      <c r="K149" s="90">
        <v>-826.32727272730006</v>
      </c>
      <c r="L149" s="90">
        <v>630.4909090909</v>
      </c>
      <c r="M149" s="90">
        <v>-1723.3173913044</v>
      </c>
      <c r="N149" s="90">
        <f t="shared" si="15"/>
        <v>280.22924901179988</v>
      </c>
      <c r="O149" s="90">
        <f t="shared" si="16"/>
        <v>-1092.8264822135</v>
      </c>
    </row>
    <row r="150" spans="1:15">
      <c r="A150" s="89" t="s">
        <v>224</v>
      </c>
      <c r="B150" s="90">
        <v>2467.625</v>
      </c>
      <c r="C150" s="90">
        <v>2025</v>
      </c>
      <c r="D150" s="90">
        <v>2144.375</v>
      </c>
      <c r="E150" s="90">
        <v>3002.2916666667002</v>
      </c>
      <c r="F150" s="90">
        <f t="shared" si="12"/>
        <v>-2025</v>
      </c>
      <c r="G150" s="90">
        <f t="shared" si="13"/>
        <v>-3002.2916666667002</v>
      </c>
      <c r="H150" s="84" t="str">
        <f t="shared" si="14"/>
        <v/>
      </c>
      <c r="I150" s="91" t="s">
        <v>224</v>
      </c>
      <c r="J150" s="90">
        <v>1434.2166666666999</v>
      </c>
      <c r="K150" s="90">
        <v>-555.5619047619</v>
      </c>
      <c r="L150" s="90">
        <v>585.995</v>
      </c>
      <c r="M150" s="90">
        <v>-2313.5291666666999</v>
      </c>
      <c r="N150" s="90">
        <f t="shared" si="15"/>
        <v>878.6547619047999</v>
      </c>
      <c r="O150" s="90">
        <f t="shared" si="16"/>
        <v>-1727.5341666667</v>
      </c>
    </row>
    <row r="151" spans="1:15">
      <c r="A151" s="89" t="s">
        <v>225</v>
      </c>
      <c r="B151" s="90">
        <v>2228.4166666667002</v>
      </c>
      <c r="C151" s="90">
        <v>2025</v>
      </c>
      <c r="D151" s="90">
        <v>2679.1666666667002</v>
      </c>
      <c r="E151" s="90">
        <v>3272.6666666667002</v>
      </c>
      <c r="F151" s="90">
        <f t="shared" si="12"/>
        <v>-2025</v>
      </c>
      <c r="G151" s="90">
        <f t="shared" si="13"/>
        <v>-3272.6666666667002</v>
      </c>
      <c r="H151" s="84" t="str">
        <f t="shared" si="14"/>
        <v/>
      </c>
      <c r="I151" s="91" t="s">
        <v>225</v>
      </c>
      <c r="J151" s="90">
        <v>1438.4749999999999</v>
      </c>
      <c r="K151" s="90">
        <v>-1135.9416666667</v>
      </c>
      <c r="L151" s="90">
        <v>1167.5708333333</v>
      </c>
      <c r="M151" s="90">
        <v>-1563.325</v>
      </c>
      <c r="N151" s="90">
        <f t="shared" si="15"/>
        <v>302.53333333329988</v>
      </c>
      <c r="O151" s="90">
        <f t="shared" si="16"/>
        <v>-395.75416666670003</v>
      </c>
    </row>
    <row r="152" spans="1:15">
      <c r="A152" s="89" t="s">
        <v>226</v>
      </c>
      <c r="B152" s="90">
        <v>2022.9166666666999</v>
      </c>
      <c r="C152" s="90">
        <v>2145.8333333332998</v>
      </c>
      <c r="D152" s="90">
        <v>2392.5833333332998</v>
      </c>
      <c r="E152" s="90">
        <v>3299.5833333332998</v>
      </c>
      <c r="F152" s="90">
        <f t="shared" si="12"/>
        <v>-2145.8333333332998</v>
      </c>
      <c r="G152" s="90">
        <f t="shared" si="13"/>
        <v>-3299.5833333332998</v>
      </c>
      <c r="H152" s="84" t="str">
        <f t="shared" si="14"/>
        <v/>
      </c>
      <c r="I152" s="91" t="s">
        <v>226</v>
      </c>
      <c r="J152" s="90">
        <v>1375.9124999999999</v>
      </c>
      <c r="K152" s="90">
        <v>-1294.3833333333</v>
      </c>
      <c r="L152" s="90">
        <v>680.29166666670005</v>
      </c>
      <c r="M152" s="90">
        <v>-2264.6666666667002</v>
      </c>
      <c r="N152" s="90">
        <f t="shared" si="15"/>
        <v>81.529166666699894</v>
      </c>
      <c r="O152" s="90">
        <f t="shared" si="16"/>
        <v>-1584.375</v>
      </c>
    </row>
    <row r="153" spans="1:15">
      <c r="A153" s="89" t="s">
        <v>227</v>
      </c>
      <c r="B153" s="90">
        <v>2385.64</v>
      </c>
      <c r="C153" s="90">
        <v>2174</v>
      </c>
      <c r="D153" s="90">
        <v>2940</v>
      </c>
      <c r="E153" s="90">
        <v>2723.44</v>
      </c>
      <c r="F153" s="90">
        <f t="shared" si="12"/>
        <v>-2174</v>
      </c>
      <c r="G153" s="90">
        <f t="shared" si="13"/>
        <v>-2723.44</v>
      </c>
      <c r="H153" s="84" t="str">
        <f t="shared" si="14"/>
        <v/>
      </c>
      <c r="I153" s="91" t="s">
        <v>227</v>
      </c>
      <c r="J153" s="90">
        <v>1069.6869565217</v>
      </c>
      <c r="K153" s="90">
        <v>-882.00952380950002</v>
      </c>
      <c r="L153" s="90">
        <v>738.51904761900005</v>
      </c>
      <c r="M153" s="90">
        <v>-1269.1959999999999</v>
      </c>
      <c r="N153" s="90">
        <f t="shared" si="15"/>
        <v>187.67743271220002</v>
      </c>
      <c r="O153" s="90">
        <f t="shared" si="16"/>
        <v>-530.67695238099986</v>
      </c>
    </row>
    <row r="154" spans="1:15">
      <c r="A154" s="89" t="s">
        <v>228</v>
      </c>
      <c r="B154" s="90">
        <v>2450</v>
      </c>
      <c r="C154" s="90">
        <v>1833.3333333333001</v>
      </c>
      <c r="D154" s="90">
        <v>2601.4583333332998</v>
      </c>
      <c r="E154" s="90">
        <v>2399.8333333332998</v>
      </c>
      <c r="F154" s="90">
        <f t="shared" si="12"/>
        <v>-1833.3333333333001</v>
      </c>
      <c r="G154" s="90">
        <f t="shared" si="13"/>
        <v>-2399.8333333332998</v>
      </c>
      <c r="H154" s="84" t="str">
        <f t="shared" si="14"/>
        <v/>
      </c>
      <c r="I154" s="91" t="s">
        <v>228</v>
      </c>
      <c r="J154" s="90">
        <v>687.68636363639996</v>
      </c>
      <c r="K154" s="90">
        <v>-1498.4304347826001</v>
      </c>
      <c r="L154" s="90">
        <v>919.53750000000002</v>
      </c>
      <c r="M154" s="90">
        <v>-1228.9086956522001</v>
      </c>
      <c r="N154" s="90">
        <f t="shared" si="15"/>
        <v>-810.7440711462001</v>
      </c>
      <c r="O154" s="90">
        <f t="shared" si="16"/>
        <v>-309.37119565220007</v>
      </c>
    </row>
    <row r="155" spans="1:15">
      <c r="A155" s="89" t="s">
        <v>229</v>
      </c>
      <c r="B155" s="90">
        <v>2385.0416666667002</v>
      </c>
      <c r="C155" s="90">
        <v>1554.1666666666999</v>
      </c>
      <c r="D155" s="90">
        <v>3171.5833333332998</v>
      </c>
      <c r="E155" s="90">
        <v>2451.4166666667002</v>
      </c>
      <c r="F155" s="90">
        <f t="shared" si="12"/>
        <v>-1554.1666666666999</v>
      </c>
      <c r="G155" s="90">
        <f t="shared" si="13"/>
        <v>-2451.4166666667002</v>
      </c>
      <c r="H155" s="84" t="str">
        <f t="shared" si="14"/>
        <v/>
      </c>
      <c r="I155" s="91" t="s">
        <v>229</v>
      </c>
      <c r="J155" s="90">
        <v>606.44166666670003</v>
      </c>
      <c r="K155" s="90">
        <v>-1731.9749999999999</v>
      </c>
      <c r="L155" s="90">
        <v>876.67916666669998</v>
      </c>
      <c r="M155" s="90">
        <v>-743.37826086960001</v>
      </c>
      <c r="N155" s="90">
        <f t="shared" si="15"/>
        <v>-1125.5333333332999</v>
      </c>
      <c r="O155" s="90">
        <f t="shared" si="16"/>
        <v>133.30090579709997</v>
      </c>
    </row>
    <row r="156" spans="1:15">
      <c r="A156" s="89" t="s">
        <v>230</v>
      </c>
      <c r="B156" s="90">
        <v>2182.9583333332998</v>
      </c>
      <c r="C156" s="90">
        <v>1741.6666666666999</v>
      </c>
      <c r="D156" s="90">
        <v>2487.75</v>
      </c>
      <c r="E156" s="90">
        <v>2898.7083333332998</v>
      </c>
      <c r="F156" s="90">
        <f t="shared" si="12"/>
        <v>-1741.6666666666999</v>
      </c>
      <c r="G156" s="90">
        <f t="shared" si="13"/>
        <v>-2898.7083333332998</v>
      </c>
      <c r="H156" s="84" t="str">
        <f t="shared" si="14"/>
        <v/>
      </c>
      <c r="I156" s="91" t="s">
        <v>230</v>
      </c>
      <c r="J156" s="90">
        <v>942.70476190479997</v>
      </c>
      <c r="K156" s="90">
        <v>-1209.5125</v>
      </c>
      <c r="L156" s="90">
        <v>476.2894736842</v>
      </c>
      <c r="M156" s="90">
        <v>-1350.3375000000001</v>
      </c>
      <c r="N156" s="90">
        <f t="shared" si="15"/>
        <v>-266.80773809520008</v>
      </c>
      <c r="O156" s="90">
        <f t="shared" si="16"/>
        <v>-874.04802631580014</v>
      </c>
    </row>
    <row r="157" spans="1:15">
      <c r="A157" s="89" t="s">
        <v>199</v>
      </c>
      <c r="B157" s="90">
        <v>2367.4583333332998</v>
      </c>
      <c r="C157" s="90">
        <v>1000</v>
      </c>
      <c r="D157" s="90">
        <v>2278.25</v>
      </c>
      <c r="E157" s="90">
        <v>3222.9166666667002</v>
      </c>
      <c r="F157" s="90">
        <f t="shared" si="12"/>
        <v>-1000</v>
      </c>
      <c r="G157" s="90">
        <f t="shared" si="13"/>
        <v>-3222.9166666667002</v>
      </c>
      <c r="H157" s="84" t="str">
        <f t="shared" si="14"/>
        <v/>
      </c>
      <c r="I157" s="91" t="s">
        <v>199</v>
      </c>
      <c r="J157" s="90">
        <v>1697.5125</v>
      </c>
      <c r="K157" s="90">
        <v>-628.20833333329995</v>
      </c>
      <c r="L157" s="90">
        <v>1022.9541666667</v>
      </c>
      <c r="M157" s="90">
        <v>-769.45217391300002</v>
      </c>
      <c r="N157" s="90">
        <f t="shared" si="15"/>
        <v>1069.3041666667</v>
      </c>
      <c r="O157" s="90">
        <f t="shared" si="16"/>
        <v>253.50199275369994</v>
      </c>
    </row>
    <row r="158" spans="1:15">
      <c r="A158" s="89" t="s">
        <v>233</v>
      </c>
      <c r="B158" s="90">
        <v>2919.4166666667002</v>
      </c>
      <c r="C158" s="90">
        <v>1608.3333333333001</v>
      </c>
      <c r="D158" s="90">
        <v>3061.9166666667002</v>
      </c>
      <c r="E158" s="90">
        <v>3619.5833333332998</v>
      </c>
      <c r="F158" s="90">
        <f t="shared" si="12"/>
        <v>-1608.3333333333001</v>
      </c>
      <c r="G158" s="90">
        <f t="shared" si="13"/>
        <v>-3619.5833333332998</v>
      </c>
      <c r="H158" s="84" t="str">
        <f t="shared" si="14"/>
        <v/>
      </c>
      <c r="I158" s="91" t="s">
        <v>233</v>
      </c>
      <c r="J158" s="90">
        <v>2216.3125</v>
      </c>
      <c r="K158" s="90">
        <v>-841.12083333329997</v>
      </c>
      <c r="L158" s="90">
        <v>845.27619047619999</v>
      </c>
      <c r="M158" s="90">
        <v>-1426.3541666666999</v>
      </c>
      <c r="N158" s="90">
        <f t="shared" si="15"/>
        <v>1375.1916666667</v>
      </c>
      <c r="O158" s="90">
        <f t="shared" si="16"/>
        <v>-581.07797619049995</v>
      </c>
    </row>
    <row r="159" spans="1:15">
      <c r="A159" s="89" t="s">
        <v>234</v>
      </c>
      <c r="B159" s="90">
        <v>2922.2083333332998</v>
      </c>
      <c r="C159" s="90">
        <v>2542.2916666667002</v>
      </c>
      <c r="D159" s="90">
        <v>2203.1666666667002</v>
      </c>
      <c r="E159" s="90">
        <v>3579.2083333332998</v>
      </c>
      <c r="F159" s="90">
        <f t="shared" si="12"/>
        <v>-2542.2916666667002</v>
      </c>
      <c r="G159" s="90">
        <f t="shared" si="13"/>
        <v>-3579.2083333332998</v>
      </c>
      <c r="H159" s="84" t="str">
        <f t="shared" si="14"/>
        <v/>
      </c>
      <c r="I159" s="91" t="s">
        <v>234</v>
      </c>
      <c r="J159" s="90">
        <v>2139.2619047619</v>
      </c>
      <c r="K159" s="90">
        <v>-1105.1500000000001</v>
      </c>
      <c r="L159" s="90">
        <v>709.96521739130003</v>
      </c>
      <c r="M159" s="90">
        <v>-1280.9124999999999</v>
      </c>
      <c r="N159" s="90">
        <f t="shared" si="15"/>
        <v>1034.1119047619</v>
      </c>
      <c r="O159" s="90">
        <f t="shared" si="16"/>
        <v>-570.94728260869988</v>
      </c>
    </row>
    <row r="160" spans="1:15">
      <c r="A160" s="89" t="s">
        <v>235</v>
      </c>
      <c r="B160" s="90">
        <v>2666.5</v>
      </c>
      <c r="C160" s="90">
        <v>2142.375</v>
      </c>
      <c r="D160" s="90">
        <v>2596.75</v>
      </c>
      <c r="E160" s="90">
        <v>3727.7083333332998</v>
      </c>
      <c r="F160" s="90">
        <f t="shared" si="12"/>
        <v>-2142.375</v>
      </c>
      <c r="G160" s="90">
        <f t="shared" si="13"/>
        <v>-3727.7083333332998</v>
      </c>
      <c r="H160" s="84" t="str">
        <f t="shared" si="14"/>
        <v/>
      </c>
      <c r="I160" s="91" t="s">
        <v>235</v>
      </c>
      <c r="J160" s="90">
        <v>846.15</v>
      </c>
      <c r="K160" s="90">
        <v>-785.79583333330004</v>
      </c>
      <c r="L160" s="90">
        <v>974.99523809519997</v>
      </c>
      <c r="M160" s="90">
        <v>-1748.4083333333001</v>
      </c>
      <c r="N160" s="90">
        <f t="shared" si="15"/>
        <v>60.354166666699939</v>
      </c>
      <c r="O160" s="90">
        <f t="shared" si="16"/>
        <v>-773.41309523810014</v>
      </c>
    </row>
    <row r="161" spans="1:15">
      <c r="A161" s="89" t="s">
        <v>236</v>
      </c>
      <c r="B161" s="90">
        <v>3149.9166666667002</v>
      </c>
      <c r="C161" s="90">
        <v>2296.8333333332998</v>
      </c>
      <c r="D161" s="90">
        <v>2409.1666666667002</v>
      </c>
      <c r="E161" s="90">
        <v>4111.875</v>
      </c>
      <c r="F161" s="90">
        <f t="shared" si="12"/>
        <v>-2296.8333333332998</v>
      </c>
      <c r="G161" s="90">
        <f t="shared" si="13"/>
        <v>-4111.875</v>
      </c>
      <c r="H161" s="84" t="str">
        <f t="shared" si="14"/>
        <v/>
      </c>
      <c r="I161" s="91" t="s">
        <v>236</v>
      </c>
      <c r="J161" s="90">
        <v>1089.7909090909</v>
      </c>
      <c r="K161" s="90">
        <v>-838.32500000000005</v>
      </c>
      <c r="L161" s="90">
        <v>1170.7277777777999</v>
      </c>
      <c r="M161" s="90">
        <v>-1175.8130434783</v>
      </c>
      <c r="N161" s="90">
        <f t="shared" si="15"/>
        <v>251.46590909089991</v>
      </c>
      <c r="O161" s="90">
        <f t="shared" si="16"/>
        <v>-5.085265700500031</v>
      </c>
    </row>
    <row r="162" spans="1:15">
      <c r="A162" s="89" t="s">
        <v>237</v>
      </c>
      <c r="B162" s="90">
        <v>3154.5416666667002</v>
      </c>
      <c r="C162" s="90">
        <v>2269</v>
      </c>
      <c r="D162" s="90">
        <v>2252.5</v>
      </c>
      <c r="E162" s="90">
        <v>4149.375</v>
      </c>
      <c r="F162" s="90">
        <f t="shared" si="12"/>
        <v>-2269</v>
      </c>
      <c r="G162" s="90">
        <f t="shared" si="13"/>
        <v>-4149.375</v>
      </c>
      <c r="H162" s="84" t="str">
        <f t="shared" si="14"/>
        <v/>
      </c>
      <c r="I162" s="91" t="s">
        <v>237</v>
      </c>
      <c r="J162" s="90">
        <v>2384.1</v>
      </c>
      <c r="K162" s="90">
        <v>-798.78695652169995</v>
      </c>
      <c r="L162" s="90">
        <v>554.91428571430004</v>
      </c>
      <c r="M162" s="90">
        <v>-1271.8826086956999</v>
      </c>
      <c r="N162" s="90">
        <f t="shared" si="15"/>
        <v>1585.3130434783</v>
      </c>
      <c r="O162" s="90">
        <f t="shared" si="16"/>
        <v>-716.96832298139987</v>
      </c>
    </row>
    <row r="163" spans="1:15">
      <c r="A163" s="89" t="s">
        <v>238</v>
      </c>
      <c r="B163" s="90">
        <v>3316.4583333332998</v>
      </c>
      <c r="C163" s="90">
        <v>1877.25</v>
      </c>
      <c r="D163" s="90">
        <v>1789.5</v>
      </c>
      <c r="E163" s="90">
        <v>4147.5</v>
      </c>
      <c r="F163" s="90">
        <f t="shared" si="12"/>
        <v>-1877.25</v>
      </c>
      <c r="G163" s="90">
        <f t="shared" si="13"/>
        <v>-4147.5</v>
      </c>
      <c r="H163" s="84" t="str">
        <f t="shared" si="14"/>
        <v/>
      </c>
      <c r="I163" s="91" t="s">
        <v>238</v>
      </c>
      <c r="J163" s="90">
        <v>1936.9826086957</v>
      </c>
      <c r="K163" s="90">
        <v>-643.95238095239995</v>
      </c>
      <c r="L163" s="90">
        <v>667.31052631579996</v>
      </c>
      <c r="M163" s="90">
        <v>-1360.8708333333</v>
      </c>
      <c r="N163" s="90">
        <f t="shared" si="15"/>
        <v>1293.0302277433002</v>
      </c>
      <c r="O163" s="90">
        <f t="shared" si="16"/>
        <v>-693.56030701750001</v>
      </c>
    </row>
    <row r="164" spans="1:15">
      <c r="A164" s="89" t="s">
        <v>239</v>
      </c>
      <c r="B164" s="90">
        <v>3223.5</v>
      </c>
      <c r="C164" s="90">
        <v>1808.5</v>
      </c>
      <c r="D164" s="90">
        <v>1852.2916666666999</v>
      </c>
      <c r="E164" s="90">
        <v>3960.625</v>
      </c>
      <c r="F164" s="90">
        <f t="shared" si="12"/>
        <v>-1808.5</v>
      </c>
      <c r="G164" s="90">
        <f t="shared" si="13"/>
        <v>-3960.625</v>
      </c>
      <c r="H164" s="84" t="str">
        <f t="shared" si="14"/>
        <v/>
      </c>
      <c r="I164" s="91" t="s">
        <v>239</v>
      </c>
      <c r="J164" s="90">
        <v>2031.1956521739</v>
      </c>
      <c r="K164" s="90">
        <v>-651.69473684210004</v>
      </c>
      <c r="L164" s="90">
        <v>678.80526315789996</v>
      </c>
      <c r="M164" s="90">
        <v>-1479.7249999999999</v>
      </c>
      <c r="N164" s="90">
        <f t="shared" si="15"/>
        <v>1379.5009153318001</v>
      </c>
      <c r="O164" s="90">
        <f t="shared" si="16"/>
        <v>-800.91973684209995</v>
      </c>
    </row>
    <row r="165" spans="1:15">
      <c r="A165" s="89" t="s">
        <v>240</v>
      </c>
      <c r="B165" s="90">
        <v>3324.9583333332998</v>
      </c>
      <c r="C165" s="90">
        <v>2386.7083333332998</v>
      </c>
      <c r="D165" s="90">
        <v>2292.6666666667002</v>
      </c>
      <c r="E165" s="90">
        <v>4085.625</v>
      </c>
      <c r="F165" s="90">
        <f t="shared" si="12"/>
        <v>-2386.7083333332998</v>
      </c>
      <c r="G165" s="90">
        <f t="shared" si="13"/>
        <v>-4085.625</v>
      </c>
      <c r="H165" s="84" t="str">
        <f t="shared" si="14"/>
        <v/>
      </c>
      <c r="I165" s="91" t="s">
        <v>240</v>
      </c>
      <c r="J165" s="90">
        <v>3219.8666666667</v>
      </c>
      <c r="K165" s="90">
        <v>-1053.4409090909</v>
      </c>
      <c r="L165" s="90">
        <v>658.40909090909997</v>
      </c>
      <c r="M165" s="90">
        <v>-2104.9499999999998</v>
      </c>
      <c r="N165" s="90">
        <f t="shared" si="15"/>
        <v>2166.4257575758002</v>
      </c>
      <c r="O165" s="90">
        <f t="shared" si="16"/>
        <v>-1446.5409090908997</v>
      </c>
    </row>
    <row r="166" spans="1:15">
      <c r="A166" s="89" t="s">
        <v>241</v>
      </c>
      <c r="B166" s="90">
        <v>3284.4583333332998</v>
      </c>
      <c r="C166" s="90">
        <v>3145.3333333332998</v>
      </c>
      <c r="D166" s="90">
        <v>2235.0416666667002</v>
      </c>
      <c r="E166" s="90">
        <v>4121.25</v>
      </c>
      <c r="F166" s="90">
        <f t="shared" si="12"/>
        <v>-3145.3333333332998</v>
      </c>
      <c r="G166" s="90">
        <f t="shared" si="13"/>
        <v>-4121.25</v>
      </c>
      <c r="H166" s="84" t="str">
        <f t="shared" si="14"/>
        <v/>
      </c>
      <c r="I166" s="91" t="s">
        <v>241</v>
      </c>
      <c r="J166" s="90">
        <v>1721.0454545455</v>
      </c>
      <c r="K166" s="90">
        <v>-1755.7333333332999</v>
      </c>
      <c r="L166" s="90">
        <v>190.2105263158</v>
      </c>
      <c r="M166" s="90">
        <v>-2208.2333333332999</v>
      </c>
      <c r="N166" s="90">
        <f t="shared" si="15"/>
        <v>-34.687878787799946</v>
      </c>
      <c r="O166" s="90">
        <f t="shared" si="16"/>
        <v>-2018.0228070174999</v>
      </c>
    </row>
    <row r="167" spans="1:15">
      <c r="A167" s="89" t="s">
        <v>242</v>
      </c>
      <c r="B167" s="90">
        <v>3193.125</v>
      </c>
      <c r="C167" s="90">
        <v>2994.5</v>
      </c>
      <c r="D167" s="90">
        <v>2778.2916666667002</v>
      </c>
      <c r="E167" s="90">
        <v>3492.9166666667002</v>
      </c>
      <c r="F167" s="90">
        <f t="shared" si="12"/>
        <v>-2994.5</v>
      </c>
      <c r="G167" s="90">
        <f t="shared" si="13"/>
        <v>-3492.9166666667002</v>
      </c>
      <c r="H167" s="84" t="str">
        <f t="shared" si="14"/>
        <v/>
      </c>
      <c r="I167" s="91" t="s">
        <v>242</v>
      </c>
      <c r="J167" s="90">
        <v>290.80588235290003</v>
      </c>
      <c r="K167" s="90">
        <v>-2514</v>
      </c>
      <c r="L167" s="90">
        <v>386.81578947370002</v>
      </c>
      <c r="M167" s="90">
        <v>-2014.1375</v>
      </c>
      <c r="N167" s="90">
        <f t="shared" si="15"/>
        <v>-2223.1941176471</v>
      </c>
      <c r="O167" s="90">
        <f t="shared" si="16"/>
        <v>-1627.3217105263</v>
      </c>
    </row>
    <row r="168" spans="1:15">
      <c r="A168" s="89" t="s">
        <v>243</v>
      </c>
      <c r="B168" s="90">
        <v>3011.7083333332998</v>
      </c>
      <c r="C168" s="90">
        <v>1448.75</v>
      </c>
      <c r="D168" s="90">
        <v>2402.9166666667002</v>
      </c>
      <c r="E168" s="90">
        <v>2936.4583333332998</v>
      </c>
      <c r="F168" s="90">
        <f t="shared" si="12"/>
        <v>-1448.75</v>
      </c>
      <c r="G168" s="90">
        <f t="shared" si="13"/>
        <v>-2936.4583333332998</v>
      </c>
      <c r="H168" s="84" t="str">
        <f t="shared" si="14"/>
        <v/>
      </c>
      <c r="I168" s="91" t="s">
        <v>243</v>
      </c>
      <c r="J168" s="90">
        <v>972.36249999999995</v>
      </c>
      <c r="K168" s="90">
        <v>-1994.3291666667001</v>
      </c>
      <c r="L168" s="90">
        <v>684.96666666670001</v>
      </c>
      <c r="M168" s="90">
        <v>-2222.1208333333002</v>
      </c>
      <c r="N168" s="90">
        <f t="shared" si="15"/>
        <v>-1021.9666666667001</v>
      </c>
      <c r="O168" s="90">
        <f t="shared" si="16"/>
        <v>-1537.1541666666003</v>
      </c>
    </row>
    <row r="169" spans="1:15">
      <c r="A169" s="89" t="s">
        <v>244</v>
      </c>
      <c r="B169" s="90">
        <v>3254.9166666667002</v>
      </c>
      <c r="C169" s="90">
        <v>1058.3333333333001</v>
      </c>
      <c r="D169" s="90">
        <v>2475.2083333332998</v>
      </c>
      <c r="E169" s="90">
        <v>2623.375</v>
      </c>
      <c r="F169" s="90">
        <f t="shared" si="12"/>
        <v>-1058.3333333333001</v>
      </c>
      <c r="G169" s="90">
        <f t="shared" si="13"/>
        <v>-2623.375</v>
      </c>
      <c r="H169" s="84" t="str">
        <f t="shared" si="14"/>
        <v/>
      </c>
      <c r="I169" s="91" t="s">
        <v>244</v>
      </c>
      <c r="J169" s="90">
        <v>362.37272727269999</v>
      </c>
      <c r="K169" s="90">
        <v>-1075.0583333333</v>
      </c>
      <c r="L169" s="90">
        <v>674.8</v>
      </c>
      <c r="M169" s="90">
        <v>-2055.4416666666998</v>
      </c>
      <c r="N169" s="90">
        <f t="shared" si="15"/>
        <v>-712.68560606059998</v>
      </c>
      <c r="O169" s="90">
        <f t="shared" si="16"/>
        <v>-1380.6416666666998</v>
      </c>
    </row>
    <row r="170" spans="1:15">
      <c r="A170" s="89" t="s">
        <v>245</v>
      </c>
      <c r="B170" s="90">
        <v>3597.625</v>
      </c>
      <c r="C170" s="90">
        <v>587.5</v>
      </c>
      <c r="D170" s="90">
        <v>3503.5416666667002</v>
      </c>
      <c r="E170" s="90">
        <v>2135</v>
      </c>
      <c r="F170" s="90">
        <f t="shared" si="12"/>
        <v>-587.5</v>
      </c>
      <c r="G170" s="90">
        <f t="shared" si="13"/>
        <v>-2135</v>
      </c>
      <c r="H170" s="84" t="str">
        <f t="shared" si="14"/>
        <v/>
      </c>
      <c r="I170" s="91" t="s">
        <v>245</v>
      </c>
      <c r="J170" s="90">
        <v>317.8466666667</v>
      </c>
      <c r="K170" s="90">
        <v>-440.71666666670001</v>
      </c>
      <c r="L170" s="90">
        <v>965.53750000000002</v>
      </c>
      <c r="M170" s="90">
        <v>-419.61739130429999</v>
      </c>
      <c r="N170" s="90">
        <f t="shared" si="15"/>
        <v>-122.87</v>
      </c>
      <c r="O170" s="90">
        <f t="shared" si="16"/>
        <v>545.92010869570004</v>
      </c>
    </row>
    <row r="171" spans="1:15">
      <c r="A171" s="89" t="s">
        <v>246</v>
      </c>
      <c r="B171" s="90">
        <v>3622.625</v>
      </c>
      <c r="C171" s="90">
        <v>906.25</v>
      </c>
      <c r="D171" s="90">
        <v>3471.0416666667002</v>
      </c>
      <c r="E171" s="90">
        <v>3626.25</v>
      </c>
      <c r="F171" s="90">
        <f t="shared" si="12"/>
        <v>-906.25</v>
      </c>
      <c r="G171" s="90">
        <f t="shared" si="13"/>
        <v>-3626.25</v>
      </c>
      <c r="H171" s="84" t="str">
        <f t="shared" si="14"/>
        <v/>
      </c>
      <c r="I171" s="91" t="s">
        <v>246</v>
      </c>
      <c r="J171" s="90">
        <v>1007.4409090909</v>
      </c>
      <c r="K171" s="90">
        <v>-961.14583333329995</v>
      </c>
      <c r="L171" s="90">
        <v>1107.5090909091</v>
      </c>
      <c r="M171" s="90">
        <v>-348.63333333330002</v>
      </c>
      <c r="N171" s="90">
        <f t="shared" si="15"/>
        <v>46.295075757600102</v>
      </c>
      <c r="O171" s="90">
        <f t="shared" si="16"/>
        <v>758.87575757579998</v>
      </c>
    </row>
    <row r="172" spans="1:15">
      <c r="A172" s="89" t="s">
        <v>247</v>
      </c>
      <c r="B172" s="90">
        <v>3512.875</v>
      </c>
      <c r="C172" s="90">
        <v>975</v>
      </c>
      <c r="D172" s="90">
        <v>2554.7916666667002</v>
      </c>
      <c r="E172" s="90">
        <v>4065</v>
      </c>
      <c r="F172" s="90">
        <f t="shared" si="12"/>
        <v>-975</v>
      </c>
      <c r="G172" s="90">
        <f t="shared" si="13"/>
        <v>-4065</v>
      </c>
      <c r="H172" s="84" t="str">
        <f t="shared" si="14"/>
        <v>N</v>
      </c>
      <c r="I172" s="91" t="s">
        <v>247</v>
      </c>
      <c r="J172" s="90">
        <v>1756.2874999999999</v>
      </c>
      <c r="K172" s="90">
        <v>-682.24166666669998</v>
      </c>
      <c r="L172" s="90">
        <v>972.44500000000005</v>
      </c>
      <c r="M172" s="90">
        <v>-958.18333333329997</v>
      </c>
      <c r="N172" s="90">
        <f t="shared" si="15"/>
        <v>1074.0458333332999</v>
      </c>
      <c r="O172" s="90">
        <f t="shared" si="16"/>
        <v>14.26166666670008</v>
      </c>
    </row>
    <row r="173" spans="1:15">
      <c r="A173" s="89" t="s">
        <v>248</v>
      </c>
      <c r="B173" s="90">
        <v>3336.375</v>
      </c>
      <c r="C173" s="90">
        <v>1953.7083333333001</v>
      </c>
      <c r="D173" s="90">
        <v>2585.625</v>
      </c>
      <c r="E173" s="90">
        <v>4051.875</v>
      </c>
      <c r="F173" s="90">
        <f t="shared" si="12"/>
        <v>-1953.7083333333001</v>
      </c>
      <c r="G173" s="90">
        <f t="shared" si="13"/>
        <v>-4051.875</v>
      </c>
      <c r="H173" s="84" t="str">
        <f t="shared" si="14"/>
        <v/>
      </c>
      <c r="I173" s="91" t="s">
        <v>248</v>
      </c>
      <c r="J173" s="90">
        <v>2003.2</v>
      </c>
      <c r="K173" s="90">
        <v>-645.21578947370006</v>
      </c>
      <c r="L173" s="90">
        <v>963.44347826089995</v>
      </c>
      <c r="M173" s="90">
        <v>-653.62083333329997</v>
      </c>
      <c r="N173" s="90">
        <f t="shared" si="15"/>
        <v>1357.9842105263001</v>
      </c>
      <c r="O173" s="90">
        <f t="shared" si="16"/>
        <v>309.82264492759998</v>
      </c>
    </row>
    <row r="174" spans="1:15">
      <c r="A174" s="89" t="s">
        <v>249</v>
      </c>
      <c r="B174" s="90">
        <v>3233.3333333332998</v>
      </c>
      <c r="C174" s="90">
        <v>3376.375</v>
      </c>
      <c r="D174" s="90">
        <v>2295.8333333332998</v>
      </c>
      <c r="E174" s="90">
        <v>4128.75</v>
      </c>
      <c r="F174" s="90">
        <f t="shared" si="12"/>
        <v>-3376.375</v>
      </c>
      <c r="G174" s="90">
        <f t="shared" si="13"/>
        <v>-4128.75</v>
      </c>
      <c r="H174" s="84" t="str">
        <f t="shared" si="14"/>
        <v/>
      </c>
      <c r="I174" s="91" t="s">
        <v>249</v>
      </c>
      <c r="J174" s="90">
        <v>3208.95</v>
      </c>
      <c r="K174" s="90">
        <v>-376.62142857139997</v>
      </c>
      <c r="L174" s="90">
        <v>353.68636363640002</v>
      </c>
      <c r="M174" s="90">
        <v>-1246.7458333333</v>
      </c>
      <c r="N174" s="90">
        <f t="shared" si="15"/>
        <v>2832.3285714285998</v>
      </c>
      <c r="O174" s="90">
        <f t="shared" si="16"/>
        <v>-893.0594696968999</v>
      </c>
    </row>
    <row r="175" spans="1:15">
      <c r="A175" s="89" t="s">
        <v>250</v>
      </c>
      <c r="B175" s="90">
        <v>2612.2083333332998</v>
      </c>
      <c r="C175" s="90">
        <v>2097.5</v>
      </c>
      <c r="D175" s="90">
        <v>1831.875</v>
      </c>
      <c r="E175" s="90">
        <v>4323.75</v>
      </c>
      <c r="F175" s="90">
        <f t="shared" si="12"/>
        <v>-2097.5</v>
      </c>
      <c r="G175" s="90">
        <f t="shared" si="13"/>
        <v>-4323.75</v>
      </c>
      <c r="H175" s="84" t="str">
        <f t="shared" si="14"/>
        <v/>
      </c>
      <c r="I175" s="91" t="s">
        <v>250</v>
      </c>
      <c r="J175" s="90">
        <v>2833.6125000000002</v>
      </c>
      <c r="K175" s="90">
        <v>-400.18333333330003</v>
      </c>
      <c r="L175" s="90">
        <v>240.88461538460001</v>
      </c>
      <c r="M175" s="90">
        <v>-2368.7166666666999</v>
      </c>
      <c r="N175" s="90">
        <f t="shared" si="15"/>
        <v>2433.4291666667</v>
      </c>
      <c r="O175" s="90">
        <f t="shared" si="16"/>
        <v>-2127.8320512821001</v>
      </c>
    </row>
    <row r="176" spans="1:15">
      <c r="A176" s="89" t="s">
        <v>251</v>
      </c>
      <c r="B176" s="90">
        <v>2466.25</v>
      </c>
      <c r="C176" s="90">
        <v>1899.5833333333001</v>
      </c>
      <c r="D176" s="90">
        <v>3074.7916666667002</v>
      </c>
      <c r="E176" s="90">
        <v>3956.25</v>
      </c>
      <c r="F176" s="90">
        <f t="shared" si="12"/>
        <v>-1899.5833333333001</v>
      </c>
      <c r="G176" s="90">
        <f t="shared" si="13"/>
        <v>-3956.25</v>
      </c>
      <c r="H176" s="84" t="str">
        <f t="shared" si="14"/>
        <v/>
      </c>
      <c r="I176" s="91" t="s">
        <v>251</v>
      </c>
      <c r="J176" s="90">
        <v>2545.5500000000002</v>
      </c>
      <c r="K176" s="90">
        <v>-454.14444444439999</v>
      </c>
      <c r="L176" s="90">
        <v>404.4227272727</v>
      </c>
      <c r="M176" s="90">
        <v>-2548.8041666667</v>
      </c>
      <c r="N176" s="90">
        <f t="shared" si="15"/>
        <v>2091.4055555556001</v>
      </c>
      <c r="O176" s="90">
        <f t="shared" si="16"/>
        <v>-2144.3814393940002</v>
      </c>
    </row>
    <row r="177" spans="1:15">
      <c r="A177" s="89" t="s">
        <v>252</v>
      </c>
      <c r="B177" s="90">
        <v>2603.375</v>
      </c>
      <c r="C177" s="90">
        <v>1699.75</v>
      </c>
      <c r="D177" s="90">
        <v>2218.3333333332998</v>
      </c>
      <c r="E177" s="90">
        <v>3440.625</v>
      </c>
      <c r="F177" s="90">
        <f t="shared" si="12"/>
        <v>-1699.75</v>
      </c>
      <c r="G177" s="90">
        <f t="shared" si="13"/>
        <v>-3440.625</v>
      </c>
      <c r="H177" s="84" t="str">
        <f t="shared" si="14"/>
        <v/>
      </c>
      <c r="I177" s="91" t="s">
        <v>252</v>
      </c>
      <c r="J177" s="90">
        <v>807.03333333329999</v>
      </c>
      <c r="K177" s="90">
        <v>-1228.0125</v>
      </c>
      <c r="L177" s="90">
        <v>306.71428571429999</v>
      </c>
      <c r="M177" s="90">
        <v>-2343.7458333333002</v>
      </c>
      <c r="N177" s="90">
        <f t="shared" si="15"/>
        <v>-420.97916666670005</v>
      </c>
      <c r="O177" s="90">
        <f t="shared" si="16"/>
        <v>-2037.0315476190003</v>
      </c>
    </row>
    <row r="178" spans="1:15">
      <c r="A178" s="89" t="s">
        <v>253</v>
      </c>
      <c r="B178" s="90">
        <v>2807.5833333332998</v>
      </c>
      <c r="C178" s="90">
        <v>2069.625</v>
      </c>
      <c r="D178" s="90">
        <v>2848.375</v>
      </c>
      <c r="E178" s="90">
        <v>2768.7083333332998</v>
      </c>
      <c r="F178" s="90">
        <f t="shared" si="12"/>
        <v>-2069.625</v>
      </c>
      <c r="G178" s="90">
        <f t="shared" si="13"/>
        <v>-2768.7083333332998</v>
      </c>
      <c r="H178" s="84" t="str">
        <f t="shared" si="14"/>
        <v/>
      </c>
      <c r="I178" s="91" t="s">
        <v>253</v>
      </c>
      <c r="J178" s="90">
        <v>526.02499999999998</v>
      </c>
      <c r="K178" s="90">
        <v>-2157.2125000000001</v>
      </c>
      <c r="L178" s="90">
        <v>318.87619047620001</v>
      </c>
      <c r="M178" s="90">
        <v>-2109.1708333332999</v>
      </c>
      <c r="N178" s="90">
        <f t="shared" si="15"/>
        <v>-1631.1875</v>
      </c>
      <c r="O178" s="90">
        <f t="shared" si="16"/>
        <v>-1790.2946428570999</v>
      </c>
    </row>
    <row r="179" spans="1:15">
      <c r="A179" s="89" t="s">
        <v>254</v>
      </c>
      <c r="B179" s="90">
        <v>2711.0416666667002</v>
      </c>
      <c r="C179" s="90">
        <v>2017.375</v>
      </c>
      <c r="D179" s="90">
        <v>1989.375</v>
      </c>
      <c r="E179" s="90">
        <v>3571.25</v>
      </c>
      <c r="F179" s="90">
        <f t="shared" si="12"/>
        <v>-2017.375</v>
      </c>
      <c r="G179" s="90">
        <f t="shared" si="13"/>
        <v>-3571.25</v>
      </c>
      <c r="H179" s="84" t="str">
        <f t="shared" si="14"/>
        <v/>
      </c>
      <c r="I179" s="91" t="s">
        <v>254</v>
      </c>
      <c r="J179" s="90">
        <v>1749.2791666666999</v>
      </c>
      <c r="K179" s="90">
        <v>-1606.4952380952</v>
      </c>
      <c r="L179" s="90">
        <v>312.29523809519998</v>
      </c>
      <c r="M179" s="90">
        <v>-2123.8125</v>
      </c>
      <c r="N179" s="90">
        <f t="shared" si="15"/>
        <v>142.78392857149993</v>
      </c>
      <c r="O179" s="90">
        <f t="shared" si="16"/>
        <v>-1811.5172619048001</v>
      </c>
    </row>
    <row r="180" spans="1:15">
      <c r="A180" s="89" t="s">
        <v>255</v>
      </c>
      <c r="B180" s="90">
        <v>2766.0416666667002</v>
      </c>
      <c r="C180" s="90">
        <v>2613.1666666667002</v>
      </c>
      <c r="D180" s="90">
        <v>3483.75</v>
      </c>
      <c r="E180" s="90">
        <v>2504.5833333332998</v>
      </c>
      <c r="F180" s="90">
        <f t="shared" si="12"/>
        <v>-2613.1666666667002</v>
      </c>
      <c r="G180" s="90">
        <f t="shared" si="13"/>
        <v>-2504.5833333332998</v>
      </c>
      <c r="H180" s="84" t="str">
        <f t="shared" si="14"/>
        <v/>
      </c>
      <c r="I180" s="91" t="s">
        <v>255</v>
      </c>
      <c r="J180" s="90">
        <v>2322.1291666666998</v>
      </c>
      <c r="K180" s="90">
        <v>-757.17499999999995</v>
      </c>
      <c r="L180" s="90">
        <v>1093.875</v>
      </c>
      <c r="M180" s="90">
        <v>-1369.7375</v>
      </c>
      <c r="N180" s="90">
        <f t="shared" si="15"/>
        <v>1564.9541666666998</v>
      </c>
      <c r="O180" s="90">
        <f t="shared" si="16"/>
        <v>-275.86249999999995</v>
      </c>
    </row>
    <row r="181" spans="1:15">
      <c r="A181" s="89" t="s">
        <v>256</v>
      </c>
      <c r="B181" s="90">
        <v>3299.0833333332998</v>
      </c>
      <c r="C181" s="90">
        <v>2830.1666666667002</v>
      </c>
      <c r="D181" s="90">
        <v>3495</v>
      </c>
      <c r="E181" s="90">
        <v>1529.7083333333001</v>
      </c>
      <c r="F181" s="90">
        <f t="shared" si="12"/>
        <v>-2830.1666666667002</v>
      </c>
      <c r="G181" s="90">
        <f t="shared" si="13"/>
        <v>-1529.7083333333001</v>
      </c>
      <c r="H181" s="84" t="str">
        <f t="shared" si="14"/>
        <v/>
      </c>
      <c r="I181" s="91" t="s">
        <v>256</v>
      </c>
      <c r="J181" s="90">
        <v>1668.5833333333001</v>
      </c>
      <c r="K181" s="90">
        <v>-1358.8333333333001</v>
      </c>
      <c r="L181" s="90">
        <v>563.75652173909998</v>
      </c>
      <c r="M181" s="90">
        <v>-1358.8333333333001</v>
      </c>
      <c r="N181" s="90">
        <f t="shared" si="15"/>
        <v>309.75</v>
      </c>
      <c r="O181" s="90">
        <f t="shared" si="16"/>
        <v>-795.07681159420008</v>
      </c>
    </row>
    <row r="182" spans="1:15">
      <c r="A182" s="89" t="s">
        <v>257</v>
      </c>
      <c r="B182" s="90">
        <v>2904.3333333332998</v>
      </c>
      <c r="C182" s="90">
        <v>2453.6666666667002</v>
      </c>
      <c r="D182" s="90">
        <v>2308.75</v>
      </c>
      <c r="E182" s="90">
        <v>2969.1666666667002</v>
      </c>
      <c r="F182" s="90">
        <f t="shared" si="12"/>
        <v>-2453.6666666667002</v>
      </c>
      <c r="G182" s="90">
        <f t="shared" si="13"/>
        <v>-2969.1666666667002</v>
      </c>
      <c r="H182" s="84" t="str">
        <f t="shared" si="14"/>
        <v/>
      </c>
      <c r="I182" s="91" t="s">
        <v>257</v>
      </c>
      <c r="J182" s="90">
        <v>2206.3956521739001</v>
      </c>
      <c r="K182" s="90">
        <v>-1048.8208333333</v>
      </c>
      <c r="L182" s="90">
        <v>406.05454545449999</v>
      </c>
      <c r="M182" s="90">
        <v>-2056.5416666667002</v>
      </c>
      <c r="N182" s="90">
        <f t="shared" si="15"/>
        <v>1157.5748188406001</v>
      </c>
      <c r="O182" s="90">
        <f t="shared" si="16"/>
        <v>-1650.4871212122002</v>
      </c>
    </row>
    <row r="183" spans="1:15">
      <c r="A183" s="89" t="s">
        <v>258</v>
      </c>
      <c r="B183" s="90">
        <v>2700.1666666667002</v>
      </c>
      <c r="C183" s="90">
        <v>2604.0416666667002</v>
      </c>
      <c r="D183" s="90">
        <v>2428.5416666667002</v>
      </c>
      <c r="E183" s="90">
        <v>3570</v>
      </c>
      <c r="F183" s="90">
        <f t="shared" si="12"/>
        <v>-2604.0416666667002</v>
      </c>
      <c r="G183" s="90">
        <f t="shared" si="13"/>
        <v>-3570</v>
      </c>
      <c r="H183" s="84" t="str">
        <f t="shared" si="14"/>
        <v/>
      </c>
      <c r="I183" s="91" t="s">
        <v>258</v>
      </c>
      <c r="J183" s="90">
        <v>2753.3583333332999</v>
      </c>
      <c r="K183" s="90">
        <v>-179.9090909091</v>
      </c>
      <c r="L183" s="90">
        <v>289.58181818179997</v>
      </c>
      <c r="M183" s="90">
        <v>-2504.0958333333001</v>
      </c>
      <c r="N183" s="90">
        <f t="shared" si="15"/>
        <v>2573.4492424241998</v>
      </c>
      <c r="O183" s="90">
        <f t="shared" si="16"/>
        <v>-2214.5140151515002</v>
      </c>
    </row>
    <row r="184" spans="1:15">
      <c r="A184" s="89" t="s">
        <v>259</v>
      </c>
      <c r="B184" s="90">
        <v>2706.1666666667002</v>
      </c>
      <c r="C184" s="90">
        <v>2064.2083333332998</v>
      </c>
      <c r="D184" s="90">
        <v>2137.5</v>
      </c>
      <c r="E184" s="90">
        <v>3181.5833333332998</v>
      </c>
      <c r="F184" s="90">
        <f t="shared" si="12"/>
        <v>-2064.2083333332998</v>
      </c>
      <c r="G184" s="90">
        <f t="shared" si="13"/>
        <v>-3181.5833333332998</v>
      </c>
      <c r="H184" s="84" t="str">
        <f t="shared" si="14"/>
        <v/>
      </c>
      <c r="I184" s="91" t="s">
        <v>259</v>
      </c>
      <c r="J184" s="90">
        <v>2855.7916666667002</v>
      </c>
      <c r="K184" s="90">
        <v>-220.64117647059999</v>
      </c>
      <c r="L184" s="90">
        <v>236.73478260869999</v>
      </c>
      <c r="M184" s="90">
        <v>-2152.2708333332998</v>
      </c>
      <c r="N184" s="90">
        <f t="shared" si="15"/>
        <v>2635.1504901961002</v>
      </c>
      <c r="O184" s="90">
        <f t="shared" si="16"/>
        <v>-1915.5360507245998</v>
      </c>
    </row>
    <row r="185" spans="1:15">
      <c r="A185" s="89" t="s">
        <v>260</v>
      </c>
      <c r="B185" s="90">
        <v>2555.0833333332998</v>
      </c>
      <c r="C185" s="90">
        <v>1882</v>
      </c>
      <c r="D185" s="90">
        <v>2879.5416666667002</v>
      </c>
      <c r="E185" s="90">
        <v>3156.6666666667002</v>
      </c>
      <c r="F185" s="90">
        <f t="shared" si="12"/>
        <v>-1882</v>
      </c>
      <c r="G185" s="90">
        <f t="shared" si="13"/>
        <v>-3156.6666666667002</v>
      </c>
      <c r="H185" s="84" t="str">
        <f t="shared" si="14"/>
        <v/>
      </c>
      <c r="I185" s="91" t="s">
        <v>260</v>
      </c>
      <c r="J185" s="90">
        <v>2428.8916666667001</v>
      </c>
      <c r="K185" s="90">
        <v>-817.76315789470004</v>
      </c>
      <c r="L185" s="90">
        <v>767.19166666670003</v>
      </c>
      <c r="M185" s="90">
        <v>-1140.1636363636001</v>
      </c>
      <c r="N185" s="90">
        <f t="shared" si="15"/>
        <v>1611.128508772</v>
      </c>
      <c r="O185" s="90">
        <f t="shared" si="16"/>
        <v>-372.97196969690003</v>
      </c>
    </row>
    <row r="186" spans="1:15">
      <c r="A186" s="89" t="s">
        <v>261</v>
      </c>
      <c r="B186" s="90">
        <v>2716.9583333332998</v>
      </c>
      <c r="C186" s="90">
        <v>2147.6666666667002</v>
      </c>
      <c r="D186" s="90">
        <v>2672.5</v>
      </c>
      <c r="E186" s="90">
        <v>3404.5833333332998</v>
      </c>
      <c r="F186" s="90">
        <f t="shared" si="12"/>
        <v>-2147.6666666667002</v>
      </c>
      <c r="G186" s="90">
        <f t="shared" si="13"/>
        <v>-3404.5833333332998</v>
      </c>
      <c r="H186" s="84" t="str">
        <f t="shared" si="14"/>
        <v/>
      </c>
      <c r="I186" s="91" t="s">
        <v>261</v>
      </c>
      <c r="J186" s="90">
        <v>2868.4416666666998</v>
      </c>
      <c r="K186" s="90">
        <v>-279.47619047619997</v>
      </c>
      <c r="L186" s="90">
        <v>400.38</v>
      </c>
      <c r="M186" s="90">
        <v>-1857.2625</v>
      </c>
      <c r="N186" s="90">
        <f t="shared" si="15"/>
        <v>2588.9654761904999</v>
      </c>
      <c r="O186" s="90">
        <f t="shared" si="16"/>
        <v>-1456.8825000000002</v>
      </c>
    </row>
    <row r="187" spans="1:15">
      <c r="A187" s="89" t="s">
        <v>231</v>
      </c>
      <c r="B187" s="90">
        <v>2513.7083333332998</v>
      </c>
      <c r="C187" s="90">
        <v>2257.5833333332998</v>
      </c>
      <c r="D187" s="90">
        <v>3015.2083333332998</v>
      </c>
      <c r="E187" s="90">
        <v>3026.25</v>
      </c>
      <c r="F187" s="90">
        <f t="shared" si="12"/>
        <v>-2257.5833333332998</v>
      </c>
      <c r="G187" s="90">
        <f t="shared" si="13"/>
        <v>-3026.25</v>
      </c>
      <c r="H187" s="84" t="str">
        <f t="shared" si="14"/>
        <v/>
      </c>
      <c r="I187" s="91" t="s">
        <v>231</v>
      </c>
      <c r="J187" s="90">
        <v>2512.1999999999998</v>
      </c>
      <c r="K187" s="90">
        <v>-467.40416666670001</v>
      </c>
      <c r="L187" s="90">
        <v>128.80476190479999</v>
      </c>
      <c r="M187" s="90">
        <v>-1425.1125</v>
      </c>
      <c r="N187" s="90">
        <f t="shared" si="15"/>
        <v>2044.7958333332999</v>
      </c>
      <c r="O187" s="90">
        <f t="shared" si="16"/>
        <v>-1296.3077380952</v>
      </c>
    </row>
    <row r="188" spans="1:15">
      <c r="A188" s="89" t="s">
        <v>263</v>
      </c>
      <c r="B188" s="90">
        <v>2284.2083333332998</v>
      </c>
      <c r="C188" s="90">
        <v>2548.2083333332998</v>
      </c>
      <c r="D188" s="90">
        <v>2817.0833333332998</v>
      </c>
      <c r="E188" s="90">
        <v>3521.875</v>
      </c>
      <c r="F188" s="90">
        <f t="shared" si="12"/>
        <v>-2548.2083333332998</v>
      </c>
      <c r="G188" s="90">
        <f t="shared" si="13"/>
        <v>-3521.875</v>
      </c>
      <c r="H188" s="84" t="str">
        <f t="shared" si="14"/>
        <v/>
      </c>
      <c r="I188" s="91" t="s">
        <v>263</v>
      </c>
      <c r="J188" s="90">
        <v>2460.875</v>
      </c>
      <c r="K188" s="90">
        <v>-323.80624999999998</v>
      </c>
      <c r="L188" s="90">
        <v>514.60909090910002</v>
      </c>
      <c r="M188" s="90">
        <v>-1611.0083333333</v>
      </c>
      <c r="N188" s="90">
        <f t="shared" si="15"/>
        <v>2137.0687499999999</v>
      </c>
      <c r="O188" s="90">
        <f t="shared" si="16"/>
        <v>-1096.3992424242001</v>
      </c>
    </row>
    <row r="189" spans="1:15">
      <c r="A189" s="89" t="s">
        <v>264</v>
      </c>
      <c r="B189" s="90">
        <v>2376.5</v>
      </c>
      <c r="C189" s="90">
        <v>2442.0833333332998</v>
      </c>
      <c r="D189" s="90">
        <v>2928.75</v>
      </c>
      <c r="E189" s="90">
        <v>4177.5</v>
      </c>
      <c r="F189" s="90">
        <f t="shared" si="12"/>
        <v>-2442.0833333332998</v>
      </c>
      <c r="G189" s="90">
        <f t="shared" si="13"/>
        <v>-4177.5</v>
      </c>
      <c r="H189" s="84" t="str">
        <f t="shared" si="14"/>
        <v/>
      </c>
      <c r="I189" s="91" t="s">
        <v>264</v>
      </c>
      <c r="J189" s="90">
        <v>2533.7208333333001</v>
      </c>
      <c r="K189" s="90">
        <v>-231.2222222222</v>
      </c>
      <c r="L189" s="90">
        <v>227.69285714290001</v>
      </c>
      <c r="M189" s="90">
        <v>-2653.6583333333001</v>
      </c>
      <c r="N189" s="90">
        <f t="shared" si="15"/>
        <v>2302.4986111111002</v>
      </c>
      <c r="O189" s="90">
        <f t="shared" si="16"/>
        <v>-2425.9654761904003</v>
      </c>
    </row>
    <row r="190" spans="1:15">
      <c r="A190" s="89" t="s">
        <v>265</v>
      </c>
      <c r="B190" s="90">
        <v>2494.2083333332998</v>
      </c>
      <c r="C190" s="90">
        <v>2086.5833333332998</v>
      </c>
      <c r="D190" s="90">
        <v>2505.625</v>
      </c>
      <c r="E190" s="90">
        <v>4153.125</v>
      </c>
      <c r="F190" s="90">
        <f t="shared" si="12"/>
        <v>-2086.5833333332998</v>
      </c>
      <c r="G190" s="90">
        <f t="shared" si="13"/>
        <v>-4153.125</v>
      </c>
      <c r="H190" s="84" t="str">
        <f t="shared" si="14"/>
        <v/>
      </c>
      <c r="I190" s="91" t="s">
        <v>265</v>
      </c>
      <c r="J190" s="90">
        <v>1557.175</v>
      </c>
      <c r="K190" s="90">
        <v>-1321.8</v>
      </c>
      <c r="L190" s="90">
        <v>303.5782608696</v>
      </c>
      <c r="M190" s="90">
        <v>-2772.4958333333002</v>
      </c>
      <c r="N190" s="90">
        <f t="shared" si="15"/>
        <v>235.375</v>
      </c>
      <c r="O190" s="90">
        <f t="shared" si="16"/>
        <v>-2468.9175724637003</v>
      </c>
    </row>
    <row r="191" spans="1:15">
      <c r="A191" s="89" t="s">
        <v>266</v>
      </c>
      <c r="B191" s="90">
        <v>2608.0416666667002</v>
      </c>
      <c r="C191" s="90">
        <v>1591.6666666666999</v>
      </c>
      <c r="D191" s="90">
        <v>1946.875</v>
      </c>
      <c r="E191" s="90">
        <v>3757.5</v>
      </c>
      <c r="F191" s="90">
        <f t="shared" si="12"/>
        <v>-1591.6666666666999</v>
      </c>
      <c r="G191" s="90">
        <f t="shared" si="13"/>
        <v>-3757.5</v>
      </c>
      <c r="H191" s="84" t="str">
        <f t="shared" si="14"/>
        <v/>
      </c>
      <c r="I191" s="91" t="s">
        <v>266</v>
      </c>
      <c r="J191" s="90">
        <v>1406.6095238094999</v>
      </c>
      <c r="K191" s="90">
        <v>-1197.1875</v>
      </c>
      <c r="L191" s="90">
        <v>317.63749999999999</v>
      </c>
      <c r="M191" s="90">
        <v>-2734.6666666667002</v>
      </c>
      <c r="N191" s="90">
        <f t="shared" si="15"/>
        <v>209.42202380949993</v>
      </c>
      <c r="O191" s="90">
        <f t="shared" si="16"/>
        <v>-2417.0291666667003</v>
      </c>
    </row>
    <row r="192" spans="1:15">
      <c r="A192" s="89" t="s">
        <v>267</v>
      </c>
      <c r="B192" s="90">
        <v>2620.75</v>
      </c>
      <c r="C192" s="90">
        <v>1898.5833333333001</v>
      </c>
      <c r="D192" s="90">
        <v>3094.5833333332998</v>
      </c>
      <c r="E192" s="90">
        <v>3669.375</v>
      </c>
      <c r="F192" s="90">
        <f t="shared" si="12"/>
        <v>-1898.5833333333001</v>
      </c>
      <c r="G192" s="90">
        <f t="shared" si="13"/>
        <v>-3669.375</v>
      </c>
      <c r="H192" s="84" t="str">
        <f t="shared" si="14"/>
        <v/>
      </c>
      <c r="I192" s="91" t="s">
        <v>267</v>
      </c>
      <c r="J192" s="90">
        <v>2524.1624999999999</v>
      </c>
      <c r="K192" s="90">
        <v>-374.32608695649998</v>
      </c>
      <c r="L192" s="90">
        <v>280.70909090909998</v>
      </c>
      <c r="M192" s="90">
        <v>-3357.9208333332999</v>
      </c>
      <c r="N192" s="90">
        <f t="shared" si="15"/>
        <v>2149.8364130434998</v>
      </c>
      <c r="O192" s="90">
        <f t="shared" si="16"/>
        <v>-3077.2117424242001</v>
      </c>
    </row>
    <row r="193" spans="1:15">
      <c r="A193" s="89" t="s">
        <v>268</v>
      </c>
      <c r="B193" s="90">
        <v>2624</v>
      </c>
      <c r="C193" s="90">
        <v>2774.875</v>
      </c>
      <c r="D193" s="90">
        <v>2895</v>
      </c>
      <c r="E193" s="90">
        <v>3444.375</v>
      </c>
      <c r="F193" s="90">
        <f t="shared" si="12"/>
        <v>-2774.875</v>
      </c>
      <c r="G193" s="90">
        <f t="shared" si="13"/>
        <v>-3444.375</v>
      </c>
      <c r="H193" s="84" t="str">
        <f t="shared" si="14"/>
        <v/>
      </c>
      <c r="I193" s="91" t="s">
        <v>268</v>
      </c>
      <c r="J193" s="90">
        <v>2047.3090909091</v>
      </c>
      <c r="K193" s="90">
        <v>-1020.0791666667</v>
      </c>
      <c r="L193" s="90">
        <v>180.19374999999999</v>
      </c>
      <c r="M193" s="90">
        <v>-3503.5291666666999</v>
      </c>
      <c r="N193" s="90">
        <f t="shared" si="15"/>
        <v>1027.2299242424001</v>
      </c>
      <c r="O193" s="90">
        <f t="shared" si="16"/>
        <v>-3323.3354166667</v>
      </c>
    </row>
    <row r="194" spans="1:15">
      <c r="A194" s="89" t="s">
        <v>269</v>
      </c>
      <c r="B194" s="90">
        <v>2736.2083333332998</v>
      </c>
      <c r="C194" s="90">
        <v>2860.2083333332998</v>
      </c>
      <c r="D194" s="90">
        <v>3592.5</v>
      </c>
      <c r="E194" s="90">
        <v>2719.5833333332998</v>
      </c>
      <c r="F194" s="90">
        <f t="shared" si="12"/>
        <v>-2860.2083333332998</v>
      </c>
      <c r="G194" s="90">
        <f t="shared" si="13"/>
        <v>-2719.5833333332998</v>
      </c>
      <c r="H194" s="84" t="str">
        <f t="shared" si="14"/>
        <v/>
      </c>
      <c r="I194" s="91" t="s">
        <v>269</v>
      </c>
      <c r="J194" s="90">
        <v>1269.6173913043999</v>
      </c>
      <c r="K194" s="90">
        <v>-1744.3833333333</v>
      </c>
      <c r="L194" s="90">
        <v>701.13750000000005</v>
      </c>
      <c r="M194" s="90">
        <v>-2024.4</v>
      </c>
      <c r="N194" s="90">
        <f t="shared" si="15"/>
        <v>-474.7659420289001</v>
      </c>
      <c r="O194" s="90">
        <f t="shared" si="16"/>
        <v>-1323.2625</v>
      </c>
    </row>
    <row r="195" spans="1:15">
      <c r="A195" s="89" t="s">
        <v>270</v>
      </c>
      <c r="B195" s="90">
        <v>2678.375</v>
      </c>
      <c r="C195" s="90">
        <v>2768.1666666667002</v>
      </c>
      <c r="D195" s="90">
        <v>3341.25</v>
      </c>
      <c r="E195" s="90">
        <v>2161.4583333332998</v>
      </c>
      <c r="F195" s="90">
        <f t="shared" si="12"/>
        <v>-2768.1666666667002</v>
      </c>
      <c r="G195" s="90">
        <f t="shared" si="13"/>
        <v>-2161.4583333332998</v>
      </c>
      <c r="H195" s="84" t="str">
        <f t="shared" si="14"/>
        <v/>
      </c>
      <c r="I195" s="91" t="s">
        <v>270</v>
      </c>
      <c r="J195" s="90">
        <v>209.90555555559999</v>
      </c>
      <c r="K195" s="90">
        <v>-2784.7041666667001</v>
      </c>
      <c r="L195" s="90">
        <v>749.72083333329999</v>
      </c>
      <c r="M195" s="90">
        <v>-1551.0958333333001</v>
      </c>
      <c r="N195" s="90">
        <f t="shared" si="15"/>
        <v>-2574.7986111110999</v>
      </c>
      <c r="O195" s="90">
        <f t="shared" si="16"/>
        <v>-801.37500000000011</v>
      </c>
    </row>
    <row r="196" spans="1:15">
      <c r="A196" s="89" t="s">
        <v>271</v>
      </c>
      <c r="B196" s="90">
        <v>2795.6666666667002</v>
      </c>
      <c r="C196" s="90">
        <v>2736.75</v>
      </c>
      <c r="D196" s="90">
        <v>3517.5</v>
      </c>
      <c r="E196" s="90">
        <v>2686.25</v>
      </c>
      <c r="F196" s="90">
        <f t="shared" si="12"/>
        <v>-2736.75</v>
      </c>
      <c r="G196" s="90">
        <f t="shared" si="13"/>
        <v>-2686.25</v>
      </c>
      <c r="H196" s="84" t="str">
        <f t="shared" si="14"/>
        <v/>
      </c>
      <c r="I196" s="91" t="s">
        <v>271</v>
      </c>
      <c r="J196" s="90">
        <v>1207.8428571428999</v>
      </c>
      <c r="K196" s="90">
        <v>-2574.8375000000001</v>
      </c>
      <c r="L196" s="90">
        <v>394.31304347830002</v>
      </c>
      <c r="M196" s="90">
        <v>-2102.6041666667002</v>
      </c>
      <c r="N196" s="90">
        <f t="shared" si="15"/>
        <v>-1366.9946428571002</v>
      </c>
      <c r="O196" s="90">
        <f t="shared" si="16"/>
        <v>-1708.2911231884002</v>
      </c>
    </row>
    <row r="197" spans="1:15">
      <c r="A197" s="89" t="s">
        <v>272</v>
      </c>
      <c r="B197" s="90">
        <v>2140.6666666667002</v>
      </c>
      <c r="C197" s="90">
        <v>2393.2916666667002</v>
      </c>
      <c r="D197" s="90">
        <v>1943.75</v>
      </c>
      <c r="E197" s="90">
        <v>3686.6666666667002</v>
      </c>
      <c r="F197" s="90">
        <f t="shared" si="12"/>
        <v>-2393.2916666667002</v>
      </c>
      <c r="G197" s="90">
        <f t="shared" si="13"/>
        <v>-3686.6666666667002</v>
      </c>
      <c r="H197" s="84" t="str">
        <f t="shared" si="14"/>
        <v/>
      </c>
      <c r="I197" s="91" t="s">
        <v>272</v>
      </c>
      <c r="J197" s="90">
        <v>2110.6857142857002</v>
      </c>
      <c r="K197" s="90">
        <v>-1154.9166666666999</v>
      </c>
      <c r="L197" s="90">
        <v>607.64499999999998</v>
      </c>
      <c r="M197" s="90">
        <v>-2913.5083333333</v>
      </c>
      <c r="N197" s="90">
        <f t="shared" si="15"/>
        <v>955.76904761900028</v>
      </c>
      <c r="O197" s="90">
        <f t="shared" si="16"/>
        <v>-2305.8633333333</v>
      </c>
    </row>
    <row r="198" spans="1:15">
      <c r="A198" s="89" t="s">
        <v>273</v>
      </c>
      <c r="B198" s="90">
        <v>3320.5416666667002</v>
      </c>
      <c r="C198" s="90">
        <v>1109.4166666666999</v>
      </c>
      <c r="D198" s="90">
        <v>2104.5833333332998</v>
      </c>
      <c r="E198" s="90">
        <v>2357.2916666667002</v>
      </c>
      <c r="F198" s="90">
        <f t="shared" ref="F198:F261" si="17">-C198</f>
        <v>-1109.4166666666999</v>
      </c>
      <c r="G198" s="90">
        <f t="shared" ref="G198:G261" si="18">-E198</f>
        <v>-2357.2916666667002</v>
      </c>
      <c r="H198" s="84" t="str">
        <f t="shared" ref="H198:H261" si="19">IF(TEXT(I198,"d")+0=15,UPPER(LEFT(TEXT(I198,"mmm"),1)),"")</f>
        <v/>
      </c>
      <c r="I198" s="91" t="s">
        <v>273</v>
      </c>
      <c r="J198" s="90">
        <v>1713.7541666667</v>
      </c>
      <c r="K198" s="90">
        <v>-1012.88</v>
      </c>
      <c r="L198" s="90">
        <v>894.00833333330002</v>
      </c>
      <c r="M198" s="90">
        <v>-2441.6166666667</v>
      </c>
      <c r="N198" s="90">
        <f t="shared" si="15"/>
        <v>700.87416666670003</v>
      </c>
      <c r="O198" s="90">
        <f t="shared" si="16"/>
        <v>-1547.6083333334</v>
      </c>
    </row>
    <row r="199" spans="1:15">
      <c r="A199" s="89" t="s">
        <v>274</v>
      </c>
      <c r="B199" s="90">
        <v>3428.0833333332998</v>
      </c>
      <c r="C199" s="90">
        <v>1345.3333333333001</v>
      </c>
      <c r="D199" s="90">
        <v>2531.2916666667002</v>
      </c>
      <c r="E199" s="90">
        <v>1892.9166666666999</v>
      </c>
      <c r="F199" s="90">
        <f t="shared" si="17"/>
        <v>-1345.3333333333001</v>
      </c>
      <c r="G199" s="90">
        <f t="shared" si="18"/>
        <v>-1892.9166666666999</v>
      </c>
      <c r="H199" s="84" t="str">
        <f t="shared" si="19"/>
        <v/>
      </c>
      <c r="I199" s="91" t="s">
        <v>274</v>
      </c>
      <c r="J199" s="90">
        <v>1628.8217391303999</v>
      </c>
      <c r="K199" s="90">
        <v>-1163.6473684211001</v>
      </c>
      <c r="L199" s="90">
        <v>774.78095238100002</v>
      </c>
      <c r="M199" s="90">
        <v>-1636.0125</v>
      </c>
      <c r="N199" s="90">
        <f t="shared" si="15"/>
        <v>465.17437070929986</v>
      </c>
      <c r="O199" s="90">
        <f t="shared" si="16"/>
        <v>-861.23154761900003</v>
      </c>
    </row>
    <row r="200" spans="1:15">
      <c r="A200" s="89" t="s">
        <v>275</v>
      </c>
      <c r="B200" s="90">
        <v>3388.4166666667002</v>
      </c>
      <c r="C200" s="90">
        <v>1717.0833333333001</v>
      </c>
      <c r="D200" s="90">
        <v>2266.1666666667002</v>
      </c>
      <c r="E200" s="90">
        <v>2411.25</v>
      </c>
      <c r="F200" s="90">
        <f t="shared" si="17"/>
        <v>-1717.0833333333001</v>
      </c>
      <c r="G200" s="90">
        <f t="shared" si="18"/>
        <v>-2411.25</v>
      </c>
      <c r="H200" s="84" t="str">
        <f t="shared" si="19"/>
        <v/>
      </c>
      <c r="I200" s="91" t="s">
        <v>275</v>
      </c>
      <c r="J200" s="90">
        <v>1776.1125</v>
      </c>
      <c r="K200" s="90">
        <v>-1182.4833333332999</v>
      </c>
      <c r="L200" s="90">
        <v>604.03181818179996</v>
      </c>
      <c r="M200" s="90">
        <v>-1775.7249999999999</v>
      </c>
      <c r="N200" s="90">
        <f t="shared" si="15"/>
        <v>593.62916666670003</v>
      </c>
      <c r="O200" s="90">
        <f t="shared" si="16"/>
        <v>-1171.6931818181999</v>
      </c>
    </row>
    <row r="201" spans="1:15">
      <c r="A201" s="89" t="s">
        <v>276</v>
      </c>
      <c r="B201" s="90">
        <v>3180.375</v>
      </c>
      <c r="C201" s="90">
        <v>2969.5</v>
      </c>
      <c r="D201" s="90">
        <v>2638.125</v>
      </c>
      <c r="E201" s="90">
        <v>4173.75</v>
      </c>
      <c r="F201" s="90">
        <f t="shared" si="17"/>
        <v>-2969.5</v>
      </c>
      <c r="G201" s="90">
        <f t="shared" si="18"/>
        <v>-4173.75</v>
      </c>
      <c r="H201" s="84" t="str">
        <f t="shared" si="19"/>
        <v/>
      </c>
      <c r="I201" s="91" t="s">
        <v>276</v>
      </c>
      <c r="J201" s="90">
        <v>3004.6458333332998</v>
      </c>
      <c r="K201" s="90">
        <v>-399.77916666670001</v>
      </c>
      <c r="L201" s="90">
        <v>247.36818181819999</v>
      </c>
      <c r="M201" s="90">
        <v>-3360.1458333332998</v>
      </c>
      <c r="N201" s="90">
        <f t="shared" ref="N201:N264" si="20">IFERROR(J201+0,0)+IFERROR(K201+0,0)</f>
        <v>2604.8666666665999</v>
      </c>
      <c r="O201" s="90">
        <f t="shared" ref="O201:O264" si="21">IFERROR(L201+0,0)+IFERROR(M201+0,0)</f>
        <v>-3112.7776515150999</v>
      </c>
    </row>
    <row r="202" spans="1:15">
      <c r="A202" s="89" t="s">
        <v>277</v>
      </c>
      <c r="B202" s="90">
        <v>2861.2083333332998</v>
      </c>
      <c r="C202" s="90">
        <v>3480.2916666667002</v>
      </c>
      <c r="D202" s="90">
        <v>2651.25</v>
      </c>
      <c r="E202" s="90">
        <v>4194.375</v>
      </c>
      <c r="F202" s="90">
        <f t="shared" si="17"/>
        <v>-3480.2916666667002</v>
      </c>
      <c r="G202" s="90">
        <f t="shared" si="18"/>
        <v>-4194.375</v>
      </c>
      <c r="H202" s="84" t="str">
        <f t="shared" si="19"/>
        <v>D</v>
      </c>
      <c r="I202" s="91" t="s">
        <v>277</v>
      </c>
      <c r="J202" s="90">
        <v>2742.5374999999999</v>
      </c>
      <c r="K202" s="90">
        <v>-533.73181818180001</v>
      </c>
      <c r="L202" s="90">
        <v>415.0782608696</v>
      </c>
      <c r="M202" s="90">
        <v>-3082.8666666667</v>
      </c>
      <c r="N202" s="90">
        <f t="shared" si="20"/>
        <v>2208.8056818181999</v>
      </c>
      <c r="O202" s="90">
        <f t="shared" si="21"/>
        <v>-2667.7884057971</v>
      </c>
    </row>
    <row r="203" spans="1:15">
      <c r="A203" s="89" t="s">
        <v>278</v>
      </c>
      <c r="B203" s="90">
        <v>3297.5416666667002</v>
      </c>
      <c r="C203" s="90">
        <v>2301.9166666667002</v>
      </c>
      <c r="D203" s="90">
        <v>2675.0833333332998</v>
      </c>
      <c r="E203" s="90">
        <v>4284.375</v>
      </c>
      <c r="F203" s="90">
        <f t="shared" si="17"/>
        <v>-2301.9166666667002</v>
      </c>
      <c r="G203" s="90">
        <f t="shared" si="18"/>
        <v>-4284.375</v>
      </c>
      <c r="H203" s="84" t="str">
        <f t="shared" si="19"/>
        <v/>
      </c>
      <c r="I203" s="91" t="s">
        <v>278</v>
      </c>
      <c r="J203" s="90">
        <v>3563.9916666667</v>
      </c>
      <c r="K203" s="90">
        <v>-335.62</v>
      </c>
      <c r="L203" s="90">
        <v>441.33636363639999</v>
      </c>
      <c r="M203" s="90">
        <v>-1533.1217391304001</v>
      </c>
      <c r="N203" s="90">
        <f t="shared" si="20"/>
        <v>3228.3716666667001</v>
      </c>
      <c r="O203" s="90">
        <f t="shared" si="21"/>
        <v>-1091.7853754940002</v>
      </c>
    </row>
    <row r="204" spans="1:15">
      <c r="A204" s="89" t="s">
        <v>279</v>
      </c>
      <c r="B204" s="90">
        <v>3043.3333333332998</v>
      </c>
      <c r="C204" s="90">
        <v>2471.0833333332998</v>
      </c>
      <c r="D204" s="90">
        <v>3616.875</v>
      </c>
      <c r="E204" s="90">
        <v>3688.125</v>
      </c>
      <c r="F204" s="90">
        <f t="shared" si="17"/>
        <v>-2471.0833333332998</v>
      </c>
      <c r="G204" s="90">
        <f t="shared" si="18"/>
        <v>-3688.125</v>
      </c>
      <c r="H204" s="84" t="str">
        <f t="shared" si="19"/>
        <v/>
      </c>
      <c r="I204" s="91" t="s">
        <v>279</v>
      </c>
      <c r="J204" s="90">
        <v>3018.2666666667001</v>
      </c>
      <c r="K204" s="90">
        <v>-507.58947368420002</v>
      </c>
      <c r="L204" s="90">
        <v>234.05416666670001</v>
      </c>
      <c r="M204" s="90">
        <v>-1742.7083333333001</v>
      </c>
      <c r="N204" s="90">
        <f t="shared" si="20"/>
        <v>2510.6771929824999</v>
      </c>
      <c r="O204" s="90">
        <f t="shared" si="21"/>
        <v>-1508.6541666666001</v>
      </c>
    </row>
    <row r="205" spans="1:15">
      <c r="A205" s="89" t="s">
        <v>280</v>
      </c>
      <c r="B205" s="90">
        <v>3066.6666666667002</v>
      </c>
      <c r="C205" s="90">
        <v>2599.1666666667002</v>
      </c>
      <c r="D205" s="90">
        <v>3878</v>
      </c>
      <c r="E205" s="90">
        <v>3873.75</v>
      </c>
      <c r="F205" s="90">
        <f t="shared" si="17"/>
        <v>-2599.1666666667002</v>
      </c>
      <c r="G205" s="90">
        <f t="shared" si="18"/>
        <v>-3873.75</v>
      </c>
      <c r="H205" s="84" t="str">
        <f t="shared" si="19"/>
        <v/>
      </c>
      <c r="I205" s="91" t="s">
        <v>280</v>
      </c>
      <c r="J205" s="90">
        <v>3524.3333333332998</v>
      </c>
      <c r="K205" s="90">
        <v>-465.4166666667</v>
      </c>
      <c r="L205" s="90">
        <v>333.44347826090001</v>
      </c>
      <c r="M205" s="90">
        <v>-2092.4708333333001</v>
      </c>
      <c r="N205" s="90">
        <f t="shared" si="20"/>
        <v>3058.9166666665997</v>
      </c>
      <c r="O205" s="90">
        <f t="shared" si="21"/>
        <v>-1759.0273550724</v>
      </c>
    </row>
    <row r="206" spans="1:15">
      <c r="A206" s="89" t="s">
        <v>281</v>
      </c>
      <c r="B206" s="90">
        <v>2868.8333333332998</v>
      </c>
      <c r="C206" s="90">
        <v>2546.7916666667002</v>
      </c>
      <c r="D206" s="90">
        <v>3451.875</v>
      </c>
      <c r="E206" s="90">
        <v>3546.75</v>
      </c>
      <c r="F206" s="90">
        <f t="shared" si="17"/>
        <v>-2546.7916666667002</v>
      </c>
      <c r="G206" s="90">
        <f t="shared" si="18"/>
        <v>-3546.75</v>
      </c>
      <c r="H206" s="84" t="str">
        <f t="shared" si="19"/>
        <v/>
      </c>
      <c r="I206" s="91" t="s">
        <v>281</v>
      </c>
      <c r="J206" s="90">
        <v>3038.0916666666999</v>
      </c>
      <c r="K206" s="90">
        <v>-395.37826086960001</v>
      </c>
      <c r="L206" s="90">
        <v>681.17083333330004</v>
      </c>
      <c r="M206" s="90">
        <v>-2968.4625000000001</v>
      </c>
      <c r="N206" s="90">
        <f t="shared" si="20"/>
        <v>2642.7134057970998</v>
      </c>
      <c r="O206" s="90">
        <f t="shared" si="21"/>
        <v>-2287.2916666667002</v>
      </c>
    </row>
    <row r="207" spans="1:15">
      <c r="A207" s="89" t="s">
        <v>282</v>
      </c>
      <c r="B207" s="90">
        <v>2775.1666666667002</v>
      </c>
      <c r="C207" s="90">
        <v>3225.75</v>
      </c>
      <c r="D207" s="90">
        <v>2658.75</v>
      </c>
      <c r="E207" s="90">
        <v>4171.25</v>
      </c>
      <c r="F207" s="90">
        <f t="shared" si="17"/>
        <v>-3225.75</v>
      </c>
      <c r="G207" s="90">
        <f t="shared" si="18"/>
        <v>-4171.25</v>
      </c>
      <c r="H207" s="84" t="str">
        <f t="shared" si="19"/>
        <v/>
      </c>
      <c r="I207" s="91" t="s">
        <v>282</v>
      </c>
      <c r="J207" s="90">
        <v>2704.0791666667001</v>
      </c>
      <c r="K207" s="90">
        <v>-572.27499999999998</v>
      </c>
      <c r="L207" s="90">
        <v>506.875</v>
      </c>
      <c r="M207" s="90">
        <v>-2890.6291666666998</v>
      </c>
      <c r="N207" s="90">
        <f t="shared" si="20"/>
        <v>2131.8041666667</v>
      </c>
      <c r="O207" s="90">
        <f t="shared" si="21"/>
        <v>-2383.7541666666998</v>
      </c>
    </row>
    <row r="208" spans="1:15">
      <c r="A208" s="89" t="s">
        <v>283</v>
      </c>
      <c r="B208" s="90">
        <v>2713.7916666667002</v>
      </c>
      <c r="C208" s="90">
        <v>3135.9166666667002</v>
      </c>
      <c r="D208" s="90">
        <v>2678.5416666667002</v>
      </c>
      <c r="E208" s="90">
        <v>3928.25</v>
      </c>
      <c r="F208" s="90">
        <f t="shared" si="17"/>
        <v>-3135.9166666667002</v>
      </c>
      <c r="G208" s="90">
        <f t="shared" si="18"/>
        <v>-3928.25</v>
      </c>
      <c r="H208" s="84" t="str">
        <f t="shared" si="19"/>
        <v/>
      </c>
      <c r="I208" s="91" t="s">
        <v>283</v>
      </c>
      <c r="J208" s="90">
        <v>3247.8916666667001</v>
      </c>
      <c r="K208" s="90">
        <v>-705.66</v>
      </c>
      <c r="L208" s="90">
        <v>596.61666666669998</v>
      </c>
      <c r="M208" s="90">
        <v>-2499.3333333332998</v>
      </c>
      <c r="N208" s="90">
        <f t="shared" si="20"/>
        <v>2542.2316666667002</v>
      </c>
      <c r="O208" s="90">
        <f t="shared" si="21"/>
        <v>-1902.7166666665998</v>
      </c>
    </row>
    <row r="209" spans="1:15">
      <c r="A209" s="89" t="s">
        <v>284</v>
      </c>
      <c r="B209" s="90">
        <v>2861.3333333332998</v>
      </c>
      <c r="C209" s="90">
        <v>3358.5416666667002</v>
      </c>
      <c r="D209" s="90">
        <v>3308.4166666667002</v>
      </c>
      <c r="E209" s="90">
        <v>3755.1666666667002</v>
      </c>
      <c r="F209" s="90">
        <f t="shared" si="17"/>
        <v>-3358.5416666667002</v>
      </c>
      <c r="G209" s="90">
        <f t="shared" si="18"/>
        <v>-3755.1666666667002</v>
      </c>
      <c r="H209" s="84" t="str">
        <f t="shared" si="19"/>
        <v/>
      </c>
      <c r="I209" s="91" t="s">
        <v>284</v>
      </c>
      <c r="J209" s="90">
        <v>2145.7909090909002</v>
      </c>
      <c r="K209" s="90">
        <v>-1781.1136363636001</v>
      </c>
      <c r="L209" s="90">
        <v>827.13809523810005</v>
      </c>
      <c r="M209" s="90">
        <v>-2760.8583333332999</v>
      </c>
      <c r="N209" s="90">
        <f t="shared" si="20"/>
        <v>364.67727272730008</v>
      </c>
      <c r="O209" s="90">
        <f t="shared" si="21"/>
        <v>-1933.7202380951999</v>
      </c>
    </row>
    <row r="210" spans="1:15">
      <c r="A210" s="89" t="s">
        <v>285</v>
      </c>
      <c r="B210" s="90">
        <v>2905.2916666667002</v>
      </c>
      <c r="C210" s="90">
        <v>3139.5833333332998</v>
      </c>
      <c r="D210" s="90">
        <v>3548.25</v>
      </c>
      <c r="E210" s="90">
        <v>3384.1666666667002</v>
      </c>
      <c r="F210" s="90">
        <f t="shared" si="17"/>
        <v>-3139.5833333332998</v>
      </c>
      <c r="G210" s="90">
        <f t="shared" si="18"/>
        <v>-3384.1666666667002</v>
      </c>
      <c r="H210" s="84" t="str">
        <f t="shared" si="19"/>
        <v/>
      </c>
      <c r="I210" s="91" t="s">
        <v>285</v>
      </c>
      <c r="J210" s="90">
        <v>608.76499999999999</v>
      </c>
      <c r="K210" s="90">
        <v>-2048.5166666667001</v>
      </c>
      <c r="L210" s="90">
        <v>1086.3791666667</v>
      </c>
      <c r="M210" s="90">
        <v>-2636.2043478260998</v>
      </c>
      <c r="N210" s="90">
        <f t="shared" si="20"/>
        <v>-1439.7516666667002</v>
      </c>
      <c r="O210" s="90">
        <f t="shared" si="21"/>
        <v>-1549.8251811593998</v>
      </c>
    </row>
    <row r="211" spans="1:15">
      <c r="A211" s="89" t="s">
        <v>286</v>
      </c>
      <c r="B211" s="90">
        <v>1900</v>
      </c>
      <c r="C211" s="90">
        <v>3255.25</v>
      </c>
      <c r="D211" s="90">
        <v>3219.375</v>
      </c>
      <c r="E211" s="90">
        <v>2220.2083333332998</v>
      </c>
      <c r="F211" s="90">
        <f t="shared" si="17"/>
        <v>-3255.25</v>
      </c>
      <c r="G211" s="90">
        <f t="shared" si="18"/>
        <v>-2220.2083333332998</v>
      </c>
      <c r="H211" s="84" t="str">
        <f t="shared" si="19"/>
        <v/>
      </c>
      <c r="I211" s="91" t="s">
        <v>286</v>
      </c>
      <c r="J211" s="90">
        <v>807.94583333330002</v>
      </c>
      <c r="K211" s="90">
        <v>-2820.3541666667002</v>
      </c>
      <c r="L211" s="90">
        <v>992.80833333329997</v>
      </c>
      <c r="M211" s="90">
        <v>-1073.0666666667</v>
      </c>
      <c r="N211" s="90">
        <f t="shared" si="20"/>
        <v>-2012.4083333334002</v>
      </c>
      <c r="O211" s="90">
        <f t="shared" si="21"/>
        <v>-80.25833333340006</v>
      </c>
    </row>
    <row r="212" spans="1:15">
      <c r="A212" s="89" t="s">
        <v>287</v>
      </c>
      <c r="B212" s="90">
        <v>1900</v>
      </c>
      <c r="C212" s="90">
        <v>3775.0833333332998</v>
      </c>
      <c r="D212" s="90">
        <v>2748.75</v>
      </c>
      <c r="E212" s="90">
        <v>2500.4166666667002</v>
      </c>
      <c r="F212" s="90">
        <f t="shared" si="17"/>
        <v>-3775.0833333332998</v>
      </c>
      <c r="G212" s="90">
        <f t="shared" si="18"/>
        <v>-2500.4166666667002</v>
      </c>
      <c r="H212" s="84" t="str">
        <f t="shared" si="19"/>
        <v/>
      </c>
      <c r="I212" s="91" t="s">
        <v>287</v>
      </c>
      <c r="J212" s="90">
        <v>1654.5666666667</v>
      </c>
      <c r="K212" s="90">
        <v>-1970.8083333333</v>
      </c>
      <c r="L212" s="90">
        <v>467.1875</v>
      </c>
      <c r="M212" s="90">
        <v>-1665.8333333333001</v>
      </c>
      <c r="N212" s="90">
        <f t="shared" si="20"/>
        <v>-316.24166666659994</v>
      </c>
      <c r="O212" s="90">
        <f t="shared" si="21"/>
        <v>-1198.6458333333001</v>
      </c>
    </row>
    <row r="213" spans="1:15">
      <c r="A213" s="89" t="s">
        <v>288</v>
      </c>
      <c r="B213" s="90">
        <v>2472.375</v>
      </c>
      <c r="C213" s="90">
        <v>3651.8333333332998</v>
      </c>
      <c r="D213" s="90">
        <v>2171.4583333332998</v>
      </c>
      <c r="E213" s="90">
        <v>4411.875</v>
      </c>
      <c r="F213" s="90">
        <f t="shared" si="17"/>
        <v>-3651.8333333332998</v>
      </c>
      <c r="G213" s="90">
        <f t="shared" si="18"/>
        <v>-4411.875</v>
      </c>
      <c r="H213" s="84" t="str">
        <f t="shared" si="19"/>
        <v/>
      </c>
      <c r="I213" s="91" t="s">
        <v>288</v>
      </c>
      <c r="J213" s="90">
        <v>2418.7833333333001</v>
      </c>
      <c r="K213" s="90">
        <v>-163.84</v>
      </c>
      <c r="L213" s="90">
        <v>211.1727272727</v>
      </c>
      <c r="M213" s="90">
        <v>-2390.6208333333002</v>
      </c>
      <c r="N213" s="90">
        <f t="shared" si="20"/>
        <v>2254.9433333333</v>
      </c>
      <c r="O213" s="90">
        <f t="shared" si="21"/>
        <v>-2179.4481060606004</v>
      </c>
    </row>
    <row r="214" spans="1:15">
      <c r="A214" s="89" t="s">
        <v>289</v>
      </c>
      <c r="B214" s="90">
        <v>2497</v>
      </c>
      <c r="C214" s="90">
        <v>3335.375</v>
      </c>
      <c r="D214" s="90">
        <v>2372.5</v>
      </c>
      <c r="E214" s="90">
        <v>4142.6666666666997</v>
      </c>
      <c r="F214" s="90">
        <f t="shared" si="17"/>
        <v>-3335.375</v>
      </c>
      <c r="G214" s="90">
        <f t="shared" si="18"/>
        <v>-4142.6666666666997</v>
      </c>
      <c r="H214" s="84" t="str">
        <f t="shared" si="19"/>
        <v/>
      </c>
      <c r="I214" s="91" t="s">
        <v>289</v>
      </c>
      <c r="J214" s="90">
        <v>2176.5041666666998</v>
      </c>
      <c r="K214" s="90">
        <v>-468.22941176469999</v>
      </c>
      <c r="L214" s="90">
        <v>245.84782608699999</v>
      </c>
      <c r="M214" s="90">
        <v>-3068.8041666667</v>
      </c>
      <c r="N214" s="90">
        <f t="shared" si="20"/>
        <v>1708.2747549019998</v>
      </c>
      <c r="O214" s="90">
        <f t="shared" si="21"/>
        <v>-2822.9563405796998</v>
      </c>
    </row>
    <row r="215" spans="1:15">
      <c r="A215" s="89" t="s">
        <v>290</v>
      </c>
      <c r="B215" s="90">
        <v>2842.7083333332998</v>
      </c>
      <c r="C215" s="90">
        <v>3732.7083333332998</v>
      </c>
      <c r="D215" s="90">
        <v>2889.5</v>
      </c>
      <c r="E215" s="90">
        <v>4046.6666666667002</v>
      </c>
      <c r="F215" s="90">
        <f t="shared" si="17"/>
        <v>-3732.7083333332998</v>
      </c>
      <c r="G215" s="90">
        <f t="shared" si="18"/>
        <v>-4046.6666666667002</v>
      </c>
      <c r="H215" s="84" t="str">
        <f t="shared" si="19"/>
        <v/>
      </c>
      <c r="I215" s="91" t="s">
        <v>290</v>
      </c>
      <c r="J215" s="90">
        <v>2379.1166666667</v>
      </c>
      <c r="K215" s="90">
        <v>-693.82142857140002</v>
      </c>
      <c r="L215" s="90">
        <v>211.51666666669999</v>
      </c>
      <c r="M215" s="90">
        <v>-2895.3625000000002</v>
      </c>
      <c r="N215" s="90">
        <f t="shared" si="20"/>
        <v>1685.2952380953</v>
      </c>
      <c r="O215" s="90">
        <f t="shared" si="21"/>
        <v>-2683.8458333333001</v>
      </c>
    </row>
    <row r="216" spans="1:15">
      <c r="A216" s="89" t="s">
        <v>291</v>
      </c>
      <c r="B216" s="90">
        <v>2815.1666666667002</v>
      </c>
      <c r="C216" s="90">
        <v>3686.6666666667002</v>
      </c>
      <c r="D216" s="90">
        <v>2829.1666666667002</v>
      </c>
      <c r="E216" s="90">
        <v>3856.875</v>
      </c>
      <c r="F216" s="90">
        <f t="shared" si="17"/>
        <v>-3686.6666666667002</v>
      </c>
      <c r="G216" s="90">
        <f t="shared" si="18"/>
        <v>-3856.875</v>
      </c>
      <c r="H216" s="84" t="str">
        <f t="shared" si="19"/>
        <v/>
      </c>
      <c r="I216" s="91" t="s">
        <v>291</v>
      </c>
      <c r="J216" s="90">
        <v>2472.9958333333002</v>
      </c>
      <c r="K216" s="90">
        <v>-633.06666666670003</v>
      </c>
      <c r="L216" s="90">
        <v>187.77</v>
      </c>
      <c r="M216" s="90">
        <v>-2933.0958333333001</v>
      </c>
      <c r="N216" s="90">
        <f t="shared" si="20"/>
        <v>1839.9291666666002</v>
      </c>
      <c r="O216" s="90">
        <f t="shared" si="21"/>
        <v>-2745.3258333333001</v>
      </c>
    </row>
    <row r="217" spans="1:15">
      <c r="A217" s="89" t="s">
        <v>292</v>
      </c>
      <c r="B217" s="90">
        <v>2884.375</v>
      </c>
      <c r="C217" s="90">
        <v>3172.3333333332998</v>
      </c>
      <c r="D217" s="90">
        <v>2148.75</v>
      </c>
      <c r="E217" s="90">
        <v>4411.875</v>
      </c>
      <c r="F217" s="90">
        <f t="shared" si="17"/>
        <v>-3172.3333333332998</v>
      </c>
      <c r="G217" s="90">
        <f t="shared" si="18"/>
        <v>-4411.875</v>
      </c>
      <c r="H217" s="84" t="str">
        <f t="shared" si="19"/>
        <v/>
      </c>
      <c r="I217" s="91" t="s">
        <v>292</v>
      </c>
      <c r="J217" s="90">
        <v>3193.3291666667001</v>
      </c>
      <c r="K217" s="90">
        <v>-565.16666666670005</v>
      </c>
      <c r="L217" s="90">
        <v>400.24166666669998</v>
      </c>
      <c r="M217" s="90">
        <v>-3184.3708333333002</v>
      </c>
      <c r="N217" s="90">
        <f t="shared" si="20"/>
        <v>2628.1624999999999</v>
      </c>
      <c r="O217" s="90">
        <f t="shared" si="21"/>
        <v>-2784.1291666666002</v>
      </c>
    </row>
    <row r="218" spans="1:15">
      <c r="A218" s="89" t="s">
        <v>262</v>
      </c>
      <c r="B218" s="90">
        <v>2782.4166666667002</v>
      </c>
      <c r="C218" s="90">
        <v>3551.4583333332998</v>
      </c>
      <c r="D218" s="90">
        <v>1916.875</v>
      </c>
      <c r="E218" s="90">
        <v>4323.75</v>
      </c>
      <c r="F218" s="90">
        <f t="shared" si="17"/>
        <v>-3551.4583333332998</v>
      </c>
      <c r="G218" s="90">
        <f t="shared" si="18"/>
        <v>-4323.75</v>
      </c>
      <c r="H218" s="84" t="str">
        <f t="shared" si="19"/>
        <v/>
      </c>
      <c r="I218" s="91" t="s">
        <v>262</v>
      </c>
      <c r="J218" s="90">
        <v>3241.3874999999998</v>
      </c>
      <c r="K218" s="90">
        <v>-475.01666666670002</v>
      </c>
      <c r="L218" s="90">
        <v>344.22083333329999</v>
      </c>
      <c r="M218" s="90">
        <v>-2673.45</v>
      </c>
      <c r="N218" s="90">
        <f t="shared" si="20"/>
        <v>2766.3708333332997</v>
      </c>
      <c r="O218" s="90">
        <f t="shared" si="21"/>
        <v>-2329.2291666666997</v>
      </c>
    </row>
    <row r="219" spans="1:15">
      <c r="A219" s="89" t="s">
        <v>296</v>
      </c>
      <c r="B219" s="90">
        <v>2524.4166666667002</v>
      </c>
      <c r="C219" s="90">
        <v>3634.5</v>
      </c>
      <c r="D219" s="90">
        <v>3060</v>
      </c>
      <c r="E219" s="90">
        <v>3361.7083333332998</v>
      </c>
      <c r="F219" s="90">
        <f t="shared" si="17"/>
        <v>-3634.5</v>
      </c>
      <c r="G219" s="90">
        <f t="shared" si="18"/>
        <v>-3361.7083333332998</v>
      </c>
      <c r="H219" s="84" t="str">
        <f t="shared" si="19"/>
        <v/>
      </c>
      <c r="I219" s="91" t="s">
        <v>296</v>
      </c>
      <c r="J219" s="90">
        <v>2842.625</v>
      </c>
      <c r="K219" s="90">
        <v>-449.23529411760001</v>
      </c>
      <c r="L219" s="90">
        <v>582.37826086960001</v>
      </c>
      <c r="M219" s="90">
        <v>-2999.0041666666998</v>
      </c>
      <c r="N219" s="90">
        <f t="shared" si="20"/>
        <v>2393.3897058824</v>
      </c>
      <c r="O219" s="90">
        <f t="shared" si="21"/>
        <v>-2416.6259057970997</v>
      </c>
    </row>
    <row r="220" spans="1:15">
      <c r="A220" s="89" t="s">
        <v>297</v>
      </c>
      <c r="B220" s="90">
        <v>3030.375</v>
      </c>
      <c r="C220" s="90">
        <v>3125.625</v>
      </c>
      <c r="D220" s="90">
        <v>3056.25</v>
      </c>
      <c r="E220" s="90">
        <v>3630.75</v>
      </c>
      <c r="F220" s="90">
        <f t="shared" si="17"/>
        <v>-3125.625</v>
      </c>
      <c r="G220" s="90">
        <f t="shared" si="18"/>
        <v>-3630.75</v>
      </c>
      <c r="H220" s="84" t="str">
        <f t="shared" si="19"/>
        <v/>
      </c>
      <c r="I220" s="91" t="s">
        <v>297</v>
      </c>
      <c r="J220" s="90">
        <v>2555.7166666666999</v>
      </c>
      <c r="K220" s="90">
        <v>-680.95</v>
      </c>
      <c r="L220" s="90">
        <v>250.75</v>
      </c>
      <c r="M220" s="90">
        <v>-2775.4749999999999</v>
      </c>
      <c r="N220" s="90">
        <f t="shared" si="20"/>
        <v>1874.7666666666998</v>
      </c>
      <c r="O220" s="90">
        <f t="shared" si="21"/>
        <v>-2524.7249999999999</v>
      </c>
    </row>
    <row r="221" spans="1:15">
      <c r="A221" s="89" t="s">
        <v>298</v>
      </c>
      <c r="B221" s="90">
        <v>3191.125</v>
      </c>
      <c r="C221" s="90">
        <v>2910.5833333332998</v>
      </c>
      <c r="D221" s="90">
        <v>3046.875</v>
      </c>
      <c r="E221" s="90">
        <v>3726.75</v>
      </c>
      <c r="F221" s="90">
        <f t="shared" si="17"/>
        <v>-2910.5833333332998</v>
      </c>
      <c r="G221" s="90">
        <f t="shared" si="18"/>
        <v>-3726.75</v>
      </c>
      <c r="H221" s="84" t="str">
        <f t="shared" si="19"/>
        <v/>
      </c>
      <c r="I221" s="91" t="s">
        <v>298</v>
      </c>
      <c r="J221" s="90">
        <v>2716.6434782608999</v>
      </c>
      <c r="K221" s="90">
        <v>-949.79583333330004</v>
      </c>
      <c r="L221" s="90">
        <v>308.47500000000002</v>
      </c>
      <c r="M221" s="90">
        <v>-3313.0041666666998</v>
      </c>
      <c r="N221" s="90">
        <f t="shared" si="20"/>
        <v>1766.8476449276</v>
      </c>
      <c r="O221" s="90">
        <f t="shared" si="21"/>
        <v>-3004.5291666666999</v>
      </c>
    </row>
    <row r="222" spans="1:15">
      <c r="A222" s="89" t="s">
        <v>299</v>
      </c>
      <c r="B222" s="90">
        <v>3308.5</v>
      </c>
      <c r="C222" s="90">
        <v>3042.1666666667002</v>
      </c>
      <c r="D222" s="90">
        <v>3319.7916666667002</v>
      </c>
      <c r="E222" s="90">
        <v>2807.5416666667002</v>
      </c>
      <c r="F222" s="90">
        <f t="shared" si="17"/>
        <v>-3042.1666666667002</v>
      </c>
      <c r="G222" s="90">
        <f t="shared" si="18"/>
        <v>-2807.5416666667002</v>
      </c>
      <c r="H222" s="84" t="str">
        <f t="shared" si="19"/>
        <v/>
      </c>
      <c r="I222" s="91" t="s">
        <v>299</v>
      </c>
      <c r="J222" s="90">
        <v>587.75652173909998</v>
      </c>
      <c r="K222" s="90">
        <v>-2293.8958333332998</v>
      </c>
      <c r="L222" s="90">
        <v>566.00416666670003</v>
      </c>
      <c r="M222" s="90">
        <v>-1521.2416666667</v>
      </c>
      <c r="N222" s="90">
        <f t="shared" si="20"/>
        <v>-1706.1393115941999</v>
      </c>
      <c r="O222" s="90">
        <f t="shared" si="21"/>
        <v>-955.23749999999995</v>
      </c>
    </row>
    <row r="223" spans="1:15">
      <c r="A223" s="89" t="s">
        <v>300</v>
      </c>
      <c r="B223" s="90">
        <v>2969.375</v>
      </c>
      <c r="C223" s="90">
        <v>2872.75</v>
      </c>
      <c r="D223" s="90">
        <v>3463.4166666667002</v>
      </c>
      <c r="E223" s="90">
        <v>1693.75</v>
      </c>
      <c r="F223" s="90">
        <f t="shared" si="17"/>
        <v>-2872.75</v>
      </c>
      <c r="G223" s="90">
        <f t="shared" si="18"/>
        <v>-1693.75</v>
      </c>
      <c r="H223" s="84" t="str">
        <f t="shared" si="19"/>
        <v/>
      </c>
      <c r="I223" s="91" t="s">
        <v>300</v>
      </c>
      <c r="J223" s="90">
        <v>1355.9590909091</v>
      </c>
      <c r="K223" s="90">
        <v>-1027.625</v>
      </c>
      <c r="L223" s="90">
        <v>255.13749999999999</v>
      </c>
      <c r="M223" s="90">
        <v>-1230.5083333333</v>
      </c>
      <c r="N223" s="90">
        <f t="shared" si="20"/>
        <v>328.33409090910004</v>
      </c>
      <c r="O223" s="90">
        <f t="shared" si="21"/>
        <v>-975.37083333329997</v>
      </c>
    </row>
    <row r="224" spans="1:15">
      <c r="A224" s="89" t="s">
        <v>301</v>
      </c>
      <c r="B224" s="90">
        <v>2719.0833333332998</v>
      </c>
      <c r="C224" s="90">
        <v>3395.4166666667002</v>
      </c>
      <c r="D224" s="90">
        <v>3316.875</v>
      </c>
      <c r="E224" s="90">
        <v>3085.7083333332998</v>
      </c>
      <c r="F224" s="90">
        <f t="shared" si="17"/>
        <v>-3395.4166666667002</v>
      </c>
      <c r="G224" s="90">
        <f t="shared" si="18"/>
        <v>-3085.7083333332998</v>
      </c>
      <c r="H224" s="84" t="str">
        <f t="shared" si="19"/>
        <v/>
      </c>
      <c r="I224" s="91" t="s">
        <v>301</v>
      </c>
      <c r="J224" s="90">
        <v>1611.7833333333001</v>
      </c>
      <c r="K224" s="90">
        <v>-1337.7086956522</v>
      </c>
      <c r="L224" s="90">
        <v>392.3958333333</v>
      </c>
      <c r="M224" s="90">
        <v>-2940.2041666667001</v>
      </c>
      <c r="N224" s="90">
        <f t="shared" si="20"/>
        <v>274.07463768110006</v>
      </c>
      <c r="O224" s="90">
        <f t="shared" si="21"/>
        <v>-2547.8083333334002</v>
      </c>
    </row>
    <row r="225" spans="1:15">
      <c r="A225" s="89" t="s">
        <v>302</v>
      </c>
      <c r="B225" s="90">
        <v>3014.7916666667002</v>
      </c>
      <c r="C225" s="90">
        <v>2909.7083333332998</v>
      </c>
      <c r="D225" s="90">
        <v>2887.5</v>
      </c>
      <c r="E225" s="90">
        <v>2910.625</v>
      </c>
      <c r="F225" s="90">
        <f t="shared" si="17"/>
        <v>-2909.7083333332998</v>
      </c>
      <c r="G225" s="90">
        <f t="shared" si="18"/>
        <v>-2910.625</v>
      </c>
      <c r="H225" s="84" t="str">
        <f t="shared" si="19"/>
        <v/>
      </c>
      <c r="I225" s="91" t="s">
        <v>302</v>
      </c>
      <c r="J225" s="90">
        <v>1828.2136363636</v>
      </c>
      <c r="K225" s="90">
        <v>-1035.3791666667</v>
      </c>
      <c r="L225" s="90">
        <v>513.13913043479999</v>
      </c>
      <c r="M225" s="90">
        <v>-2073.9166666667002</v>
      </c>
      <c r="N225" s="90">
        <f t="shared" si="20"/>
        <v>792.83446969689999</v>
      </c>
      <c r="O225" s="90">
        <f t="shared" si="21"/>
        <v>-1560.7775362319003</v>
      </c>
    </row>
    <row r="226" spans="1:15">
      <c r="A226" s="89" t="s">
        <v>303</v>
      </c>
      <c r="B226" s="90">
        <v>3353</v>
      </c>
      <c r="C226" s="90">
        <v>2724</v>
      </c>
      <c r="D226" s="90">
        <v>3434.7916666667002</v>
      </c>
      <c r="E226" s="90">
        <v>2531.0416666667002</v>
      </c>
      <c r="F226" s="90">
        <f t="shared" si="17"/>
        <v>-2724</v>
      </c>
      <c r="G226" s="90">
        <f t="shared" si="18"/>
        <v>-2531.0416666667002</v>
      </c>
      <c r="H226" s="84" t="str">
        <f t="shared" si="19"/>
        <v/>
      </c>
      <c r="I226" s="91" t="s">
        <v>303</v>
      </c>
      <c r="J226" s="90">
        <v>726.67916666669998</v>
      </c>
      <c r="K226" s="90">
        <v>-2125.3652173913001</v>
      </c>
      <c r="L226" s="90">
        <v>817.27916666670001</v>
      </c>
      <c r="M226" s="90">
        <v>-1068.4416666667</v>
      </c>
      <c r="N226" s="90">
        <f t="shared" si="20"/>
        <v>-1398.6860507246001</v>
      </c>
      <c r="O226" s="90">
        <f t="shared" si="21"/>
        <v>-251.16250000000002</v>
      </c>
    </row>
    <row r="227" spans="1:15">
      <c r="A227" s="89" t="s">
        <v>304</v>
      </c>
      <c r="B227" s="90">
        <v>2930.4166666667002</v>
      </c>
      <c r="C227" s="90">
        <v>3089.5</v>
      </c>
      <c r="D227" s="90">
        <v>2356.875</v>
      </c>
      <c r="E227" s="90">
        <v>3401.6666666667002</v>
      </c>
      <c r="F227" s="90">
        <f t="shared" si="17"/>
        <v>-3089.5</v>
      </c>
      <c r="G227" s="90">
        <f t="shared" si="18"/>
        <v>-3401.6666666667002</v>
      </c>
      <c r="H227" s="84" t="str">
        <f t="shared" si="19"/>
        <v/>
      </c>
      <c r="I227" s="91" t="s">
        <v>304</v>
      </c>
      <c r="J227" s="90">
        <v>1145.9458333333</v>
      </c>
      <c r="K227" s="90">
        <v>-1728.3583333332999</v>
      </c>
      <c r="L227" s="90">
        <v>459.94347826090001</v>
      </c>
      <c r="M227" s="90">
        <v>-2258.0416666667002</v>
      </c>
      <c r="N227" s="90">
        <f t="shared" si="20"/>
        <v>-582.41249999999991</v>
      </c>
      <c r="O227" s="90">
        <f t="shared" si="21"/>
        <v>-1798.0981884058001</v>
      </c>
    </row>
    <row r="228" spans="1:15">
      <c r="A228" s="89" t="s">
        <v>305</v>
      </c>
      <c r="B228" s="90">
        <v>3229.6666666667002</v>
      </c>
      <c r="C228" s="90">
        <v>2946.9583333332998</v>
      </c>
      <c r="D228" s="90">
        <v>2434.7916666667002</v>
      </c>
      <c r="E228" s="90">
        <v>3590.625</v>
      </c>
      <c r="F228" s="90">
        <f t="shared" si="17"/>
        <v>-2946.9583333332998</v>
      </c>
      <c r="G228" s="90">
        <f t="shared" si="18"/>
        <v>-3590.625</v>
      </c>
      <c r="H228" s="84" t="str">
        <f t="shared" si="19"/>
        <v/>
      </c>
      <c r="I228" s="91" t="s">
        <v>305</v>
      </c>
      <c r="J228" s="90">
        <v>976.72857142860005</v>
      </c>
      <c r="K228" s="90">
        <v>-1674.5791666667001</v>
      </c>
      <c r="L228" s="90">
        <v>464.32083333330002</v>
      </c>
      <c r="M228" s="90">
        <v>-2328.2291666667002</v>
      </c>
      <c r="N228" s="90">
        <f t="shared" si="20"/>
        <v>-697.85059523810003</v>
      </c>
      <c r="O228" s="90">
        <f t="shared" si="21"/>
        <v>-1863.9083333334002</v>
      </c>
    </row>
    <row r="229" spans="1:15">
      <c r="A229" s="89" t="s">
        <v>306</v>
      </c>
      <c r="B229" s="90">
        <v>2551.1666666667002</v>
      </c>
      <c r="C229" s="90">
        <v>2382.25</v>
      </c>
      <c r="D229" s="90">
        <v>2170.4583333332998</v>
      </c>
      <c r="E229" s="90">
        <v>3907.5</v>
      </c>
      <c r="F229" s="90">
        <f t="shared" si="17"/>
        <v>-2382.25</v>
      </c>
      <c r="G229" s="90">
        <f t="shared" si="18"/>
        <v>-3907.5</v>
      </c>
      <c r="H229" s="84" t="str">
        <f t="shared" si="19"/>
        <v/>
      </c>
      <c r="I229" s="91" t="s">
        <v>306</v>
      </c>
      <c r="J229" s="90">
        <v>540.09285714290002</v>
      </c>
      <c r="K229" s="90">
        <v>-2571.4666666666999</v>
      </c>
      <c r="L229" s="90">
        <v>628.73749999999995</v>
      </c>
      <c r="M229" s="90">
        <v>-2655.9708333333001</v>
      </c>
      <c r="N229" s="90">
        <f t="shared" si="20"/>
        <v>-2031.3738095238</v>
      </c>
      <c r="O229" s="90">
        <f t="shared" si="21"/>
        <v>-2027.2333333333002</v>
      </c>
    </row>
    <row r="230" spans="1:15">
      <c r="A230" s="89" t="s">
        <v>307</v>
      </c>
      <c r="B230" s="90">
        <v>2437.3333333332998</v>
      </c>
      <c r="C230" s="90">
        <v>3241.9583333332998</v>
      </c>
      <c r="D230" s="90">
        <v>3249.375</v>
      </c>
      <c r="E230" s="90">
        <v>3944.375</v>
      </c>
      <c r="F230" s="90">
        <f t="shared" si="17"/>
        <v>-3241.9583333332998</v>
      </c>
      <c r="G230" s="90">
        <f t="shared" si="18"/>
        <v>-3944.375</v>
      </c>
      <c r="H230" s="84" t="str">
        <f t="shared" si="19"/>
        <v/>
      </c>
      <c r="I230" s="91" t="s">
        <v>307</v>
      </c>
      <c r="J230" s="90">
        <v>410.88666666670002</v>
      </c>
      <c r="K230" s="90">
        <v>-2961.7333333332999</v>
      </c>
      <c r="L230" s="90">
        <v>782.42916666669998</v>
      </c>
      <c r="M230" s="90">
        <v>-2611.1916666666998</v>
      </c>
      <c r="N230" s="90">
        <f t="shared" si="20"/>
        <v>-2550.8466666666</v>
      </c>
      <c r="O230" s="90">
        <f t="shared" si="21"/>
        <v>-1828.7624999999998</v>
      </c>
    </row>
    <row r="231" spans="1:15">
      <c r="A231" s="89" t="s">
        <v>308</v>
      </c>
      <c r="B231" s="90">
        <v>2929.5833333332998</v>
      </c>
      <c r="C231" s="90">
        <v>2801.75</v>
      </c>
      <c r="D231" s="90">
        <v>2561.875</v>
      </c>
      <c r="E231" s="90">
        <v>3840</v>
      </c>
      <c r="F231" s="90">
        <f t="shared" si="17"/>
        <v>-2801.75</v>
      </c>
      <c r="G231" s="90">
        <f t="shared" si="18"/>
        <v>-3840</v>
      </c>
      <c r="H231" s="84" t="str">
        <f t="shared" si="19"/>
        <v/>
      </c>
      <c r="I231" s="91" t="s">
        <v>308</v>
      </c>
      <c r="J231" s="90">
        <v>1159.2272727273</v>
      </c>
      <c r="K231" s="90">
        <v>-2690.9250000000002</v>
      </c>
      <c r="L231" s="90">
        <v>877.97500000000002</v>
      </c>
      <c r="M231" s="90">
        <v>-1774.8625</v>
      </c>
      <c r="N231" s="90">
        <f t="shared" si="20"/>
        <v>-1531.6977272727001</v>
      </c>
      <c r="O231" s="90">
        <f t="shared" si="21"/>
        <v>-896.88749999999993</v>
      </c>
    </row>
    <row r="232" spans="1:15">
      <c r="A232" s="89" t="s">
        <v>309</v>
      </c>
      <c r="B232" s="90">
        <v>3165.9166666667002</v>
      </c>
      <c r="C232" s="90">
        <v>2374.0833333332998</v>
      </c>
      <c r="D232" s="90">
        <v>2455.625</v>
      </c>
      <c r="E232" s="90">
        <v>3238.0416666667002</v>
      </c>
      <c r="F232" s="90">
        <f t="shared" si="17"/>
        <v>-2374.0833333332998</v>
      </c>
      <c r="G232" s="90">
        <f t="shared" si="18"/>
        <v>-3238.0416666667002</v>
      </c>
      <c r="H232" s="84" t="str">
        <f t="shared" si="19"/>
        <v/>
      </c>
      <c r="I232" s="91" t="s">
        <v>309</v>
      </c>
      <c r="J232" s="90">
        <v>1490.5227272727</v>
      </c>
      <c r="K232" s="90">
        <v>-1925.7625</v>
      </c>
      <c r="L232" s="90">
        <v>907.16666666670005</v>
      </c>
      <c r="M232" s="90">
        <v>-1283.2782608696</v>
      </c>
      <c r="N232" s="90">
        <f t="shared" si="20"/>
        <v>-435.23977272730008</v>
      </c>
      <c r="O232" s="90">
        <f t="shared" si="21"/>
        <v>-376.11159420289994</v>
      </c>
    </row>
    <row r="233" spans="1:15">
      <c r="A233" s="89" t="s">
        <v>310</v>
      </c>
      <c r="B233" s="90">
        <v>3180.0833333332998</v>
      </c>
      <c r="C233" s="90">
        <v>2574.5</v>
      </c>
      <c r="D233" s="90">
        <v>1877</v>
      </c>
      <c r="E233" s="90">
        <v>4425</v>
      </c>
      <c r="F233" s="90">
        <f t="shared" si="17"/>
        <v>-2574.5</v>
      </c>
      <c r="G233" s="90">
        <f t="shared" si="18"/>
        <v>-4425</v>
      </c>
      <c r="H233" s="84" t="str">
        <f t="shared" si="19"/>
        <v>E</v>
      </c>
      <c r="I233" s="91" t="s">
        <v>310</v>
      </c>
      <c r="J233" s="90">
        <v>1193.3136363635999</v>
      </c>
      <c r="K233" s="90">
        <v>-2308.6208333333002</v>
      </c>
      <c r="L233" s="90">
        <v>586.86818181820001</v>
      </c>
      <c r="M233" s="90">
        <v>-2123.1583333333001</v>
      </c>
      <c r="N233" s="90">
        <f t="shared" si="20"/>
        <v>-1115.3071969697003</v>
      </c>
      <c r="O233" s="90">
        <f t="shared" si="21"/>
        <v>-1536.2901515151002</v>
      </c>
    </row>
    <row r="234" spans="1:15">
      <c r="A234" s="89" t="s">
        <v>311</v>
      </c>
      <c r="B234" s="90">
        <v>3167.2916666667002</v>
      </c>
      <c r="C234" s="90">
        <v>2507.6666666667002</v>
      </c>
      <c r="D234" s="90">
        <v>2852.5</v>
      </c>
      <c r="E234" s="90">
        <v>3585</v>
      </c>
      <c r="F234" s="90">
        <f t="shared" si="17"/>
        <v>-2507.6666666667002</v>
      </c>
      <c r="G234" s="90">
        <f t="shared" si="18"/>
        <v>-3585</v>
      </c>
      <c r="H234" s="84" t="str">
        <f t="shared" si="19"/>
        <v/>
      </c>
      <c r="I234" s="91" t="s">
        <v>311</v>
      </c>
      <c r="J234" s="90">
        <v>1061.6277777778</v>
      </c>
      <c r="K234" s="90">
        <v>-2230.0124999999998</v>
      </c>
      <c r="L234" s="90">
        <v>915.12083333329997</v>
      </c>
      <c r="M234" s="90">
        <v>-2078.7624999999998</v>
      </c>
      <c r="N234" s="90">
        <f t="shared" si="20"/>
        <v>-1168.3847222221998</v>
      </c>
      <c r="O234" s="90">
        <f t="shared" si="21"/>
        <v>-1163.6416666666998</v>
      </c>
    </row>
    <row r="235" spans="1:15">
      <c r="A235" s="89" t="s">
        <v>312</v>
      </c>
      <c r="B235" s="90">
        <v>3067.75</v>
      </c>
      <c r="C235" s="90">
        <v>1846.0833333333001</v>
      </c>
      <c r="D235" s="90">
        <v>2847.0833333332998</v>
      </c>
      <c r="E235" s="90">
        <v>2620.8333333332998</v>
      </c>
      <c r="F235" s="90">
        <f t="shared" si="17"/>
        <v>-1846.0833333333001</v>
      </c>
      <c r="G235" s="90">
        <f t="shared" si="18"/>
        <v>-2620.8333333332998</v>
      </c>
      <c r="H235" s="84" t="str">
        <f t="shared" si="19"/>
        <v/>
      </c>
      <c r="I235" s="91" t="s">
        <v>312</v>
      </c>
      <c r="J235" s="90">
        <v>1395.380952381</v>
      </c>
      <c r="K235" s="90">
        <v>-2092.6</v>
      </c>
      <c r="L235" s="90">
        <v>1260.125</v>
      </c>
      <c r="M235" s="90">
        <v>-1173.8818181818001</v>
      </c>
      <c r="N235" s="90">
        <f t="shared" si="20"/>
        <v>-697.21904761899987</v>
      </c>
      <c r="O235" s="90">
        <f t="shared" si="21"/>
        <v>86.243181818199901</v>
      </c>
    </row>
    <row r="236" spans="1:15">
      <c r="A236" s="89" t="s">
        <v>313</v>
      </c>
      <c r="B236" s="90">
        <v>3108.125</v>
      </c>
      <c r="C236" s="90">
        <v>2861.4583333332998</v>
      </c>
      <c r="D236" s="90">
        <v>2811.4166666667002</v>
      </c>
      <c r="E236" s="90">
        <v>3193.75</v>
      </c>
      <c r="F236" s="90">
        <f t="shared" si="17"/>
        <v>-2861.4583333332998</v>
      </c>
      <c r="G236" s="90">
        <f t="shared" si="18"/>
        <v>-3193.75</v>
      </c>
      <c r="H236" s="84" t="str">
        <f t="shared" si="19"/>
        <v/>
      </c>
      <c r="I236" s="91" t="s">
        <v>313</v>
      </c>
      <c r="J236" s="90">
        <v>1894.9913043478</v>
      </c>
      <c r="K236" s="90">
        <v>-1574.5791666667001</v>
      </c>
      <c r="L236" s="90">
        <v>548.60833333330004</v>
      </c>
      <c r="M236" s="90">
        <v>-1258.3375000000001</v>
      </c>
      <c r="N236" s="90">
        <f t="shared" si="20"/>
        <v>320.41213768109992</v>
      </c>
      <c r="O236" s="90">
        <f t="shared" si="21"/>
        <v>-709.72916666670005</v>
      </c>
    </row>
    <row r="237" spans="1:15">
      <c r="A237" s="89" t="s">
        <v>314</v>
      </c>
      <c r="B237" s="90">
        <v>3151.4583333332998</v>
      </c>
      <c r="C237" s="90">
        <v>2591.9166666667002</v>
      </c>
      <c r="D237" s="90">
        <v>3178.125</v>
      </c>
      <c r="E237" s="90">
        <v>2536.4583333332998</v>
      </c>
      <c r="F237" s="90">
        <f t="shared" si="17"/>
        <v>-2591.9166666667002</v>
      </c>
      <c r="G237" s="90">
        <f t="shared" si="18"/>
        <v>-2536.4583333332998</v>
      </c>
      <c r="H237" s="84" t="str">
        <f t="shared" si="19"/>
        <v/>
      </c>
      <c r="I237" s="91" t="s">
        <v>314</v>
      </c>
      <c r="J237" s="90">
        <v>1489.1333333333</v>
      </c>
      <c r="K237" s="90">
        <v>-2216.5416666667002</v>
      </c>
      <c r="L237" s="90">
        <v>1065.4652173913</v>
      </c>
      <c r="M237" s="90">
        <v>-1437.8041666667</v>
      </c>
      <c r="N237" s="90">
        <f t="shared" si="20"/>
        <v>-727.40833333340015</v>
      </c>
      <c r="O237" s="90">
        <f t="shared" si="21"/>
        <v>-372.33894927539995</v>
      </c>
    </row>
    <row r="238" spans="1:15">
      <c r="A238" s="89" t="s">
        <v>315</v>
      </c>
      <c r="B238" s="90">
        <v>3397.3333333332998</v>
      </c>
      <c r="C238" s="90">
        <v>1802.4166666666999</v>
      </c>
      <c r="D238" s="90">
        <v>2856.5</v>
      </c>
      <c r="E238" s="90">
        <v>3332</v>
      </c>
      <c r="F238" s="90">
        <f t="shared" si="17"/>
        <v>-1802.4166666666999</v>
      </c>
      <c r="G238" s="90">
        <f t="shared" si="18"/>
        <v>-3332</v>
      </c>
      <c r="H238" s="84" t="str">
        <f t="shared" si="19"/>
        <v/>
      </c>
      <c r="I238" s="91" t="s">
        <v>315</v>
      </c>
      <c r="J238" s="90">
        <v>1138.6736842104999</v>
      </c>
      <c r="K238" s="90">
        <v>-1818.9708333333001</v>
      </c>
      <c r="L238" s="90">
        <v>1422.0166666667001</v>
      </c>
      <c r="M238" s="90">
        <v>-1321.0875000000001</v>
      </c>
      <c r="N238" s="90">
        <f t="shared" si="20"/>
        <v>-680.29714912280019</v>
      </c>
      <c r="O238" s="90">
        <f t="shared" si="21"/>
        <v>100.92916666669998</v>
      </c>
    </row>
    <row r="239" spans="1:15">
      <c r="A239" s="89" t="s">
        <v>316</v>
      </c>
      <c r="B239" s="90">
        <v>2775</v>
      </c>
      <c r="C239" s="90">
        <v>1337.5</v>
      </c>
      <c r="D239" s="90">
        <v>2233.3333333332998</v>
      </c>
      <c r="E239" s="90">
        <v>4225</v>
      </c>
      <c r="F239" s="90">
        <f t="shared" si="17"/>
        <v>-1337.5</v>
      </c>
      <c r="G239" s="90">
        <f t="shared" si="18"/>
        <v>-4225</v>
      </c>
      <c r="H239" s="84" t="str">
        <f t="shared" si="19"/>
        <v/>
      </c>
      <c r="I239" s="91" t="s">
        <v>316</v>
      </c>
      <c r="J239" s="90">
        <v>918.69166666670003</v>
      </c>
      <c r="K239" s="90">
        <v>-1141.5791666667001</v>
      </c>
      <c r="L239" s="90">
        <v>1073.2</v>
      </c>
      <c r="M239" s="90">
        <v>-1132.1791666667</v>
      </c>
      <c r="N239" s="90">
        <f t="shared" si="20"/>
        <v>-222.88750000000005</v>
      </c>
      <c r="O239" s="90">
        <f t="shared" si="21"/>
        <v>-58.979166666699939</v>
      </c>
    </row>
    <row r="240" spans="1:15">
      <c r="A240" s="89" t="s">
        <v>317</v>
      </c>
      <c r="B240" s="90">
        <v>3248.9166666667002</v>
      </c>
      <c r="C240" s="90">
        <v>2069.5416666667002</v>
      </c>
      <c r="D240" s="90">
        <v>2928.75</v>
      </c>
      <c r="E240" s="90">
        <v>3714.375</v>
      </c>
      <c r="F240" s="90">
        <f t="shared" si="17"/>
        <v>-2069.5416666667002</v>
      </c>
      <c r="G240" s="90">
        <f t="shared" si="18"/>
        <v>-3714.375</v>
      </c>
      <c r="H240" s="84" t="str">
        <f t="shared" si="19"/>
        <v/>
      </c>
      <c r="I240" s="91" t="s">
        <v>317</v>
      </c>
      <c r="J240" s="90">
        <v>988.63181818179999</v>
      </c>
      <c r="K240" s="90">
        <v>-1254.1458333333001</v>
      </c>
      <c r="L240" s="90">
        <v>547.87916666670003</v>
      </c>
      <c r="M240" s="90">
        <v>-1324.6041666666999</v>
      </c>
      <c r="N240" s="90">
        <f t="shared" si="20"/>
        <v>-265.51401515150008</v>
      </c>
      <c r="O240" s="90">
        <f t="shared" si="21"/>
        <v>-776.72499999999991</v>
      </c>
    </row>
    <row r="241" spans="1:15">
      <c r="A241" s="89" t="s">
        <v>318</v>
      </c>
      <c r="B241" s="90">
        <v>2954.75</v>
      </c>
      <c r="C241" s="90">
        <v>2637.2083333332998</v>
      </c>
      <c r="D241" s="90">
        <v>2372.5</v>
      </c>
      <c r="E241" s="90">
        <v>3843.75</v>
      </c>
      <c r="F241" s="90">
        <f t="shared" si="17"/>
        <v>-2637.2083333332998</v>
      </c>
      <c r="G241" s="90">
        <f t="shared" si="18"/>
        <v>-3843.75</v>
      </c>
      <c r="H241" s="84" t="str">
        <f t="shared" si="19"/>
        <v/>
      </c>
      <c r="I241" s="91" t="s">
        <v>318</v>
      </c>
      <c r="J241" s="90">
        <v>3316.5708333333</v>
      </c>
      <c r="K241" s="90">
        <v>-505.0739130435</v>
      </c>
      <c r="L241" s="90">
        <v>504.47500000000002</v>
      </c>
      <c r="M241" s="90">
        <v>-2484.1333333333</v>
      </c>
      <c r="N241" s="90">
        <f t="shared" si="20"/>
        <v>2811.4969202898001</v>
      </c>
      <c r="O241" s="90">
        <f t="shared" si="21"/>
        <v>-1979.6583333333001</v>
      </c>
    </row>
    <row r="242" spans="1:15">
      <c r="A242" s="89" t="s">
        <v>319</v>
      </c>
      <c r="B242" s="90">
        <v>2644</v>
      </c>
      <c r="C242" s="90">
        <v>2956.0416666667002</v>
      </c>
      <c r="D242" s="90">
        <v>3298.125</v>
      </c>
      <c r="E242" s="90">
        <v>2883.75</v>
      </c>
      <c r="F242" s="90">
        <f t="shared" si="17"/>
        <v>-2956.0416666667002</v>
      </c>
      <c r="G242" s="90">
        <f t="shared" si="18"/>
        <v>-2883.75</v>
      </c>
      <c r="H242" s="84" t="str">
        <f t="shared" si="19"/>
        <v/>
      </c>
      <c r="I242" s="91" t="s">
        <v>319</v>
      </c>
      <c r="J242" s="90">
        <v>3073.2291666667002</v>
      </c>
      <c r="K242" s="90">
        <v>-1059.8708333333</v>
      </c>
      <c r="L242" s="90">
        <v>1104.9124999999999</v>
      </c>
      <c r="M242" s="90">
        <v>-1478.3043478261</v>
      </c>
      <c r="N242" s="90">
        <f t="shared" si="20"/>
        <v>2013.3583333334002</v>
      </c>
      <c r="O242" s="90">
        <f t="shared" si="21"/>
        <v>-373.39184782610005</v>
      </c>
    </row>
    <row r="243" spans="1:15">
      <c r="A243" s="89" t="s">
        <v>320</v>
      </c>
      <c r="B243" s="90">
        <v>2967</v>
      </c>
      <c r="C243" s="90">
        <v>2813.375</v>
      </c>
      <c r="D243" s="90">
        <v>3625.2083333332998</v>
      </c>
      <c r="E243" s="90">
        <v>2761.875</v>
      </c>
      <c r="F243" s="90">
        <f t="shared" si="17"/>
        <v>-2813.375</v>
      </c>
      <c r="G243" s="90">
        <f t="shared" si="18"/>
        <v>-2761.875</v>
      </c>
      <c r="H243" s="84" t="str">
        <f t="shared" si="19"/>
        <v/>
      </c>
      <c r="I243" s="91" t="s">
        <v>320</v>
      </c>
      <c r="J243" s="90">
        <v>957.06666666670003</v>
      </c>
      <c r="K243" s="90">
        <v>-2419.1090909090999</v>
      </c>
      <c r="L243" s="90">
        <v>1264.2166666666999</v>
      </c>
      <c r="M243" s="90">
        <v>-993.23913043480002</v>
      </c>
      <c r="N243" s="90">
        <f t="shared" si="20"/>
        <v>-1462.0424242423999</v>
      </c>
      <c r="O243" s="90">
        <f t="shared" si="21"/>
        <v>270.97753623189988</v>
      </c>
    </row>
    <row r="244" spans="1:15">
      <c r="A244" s="89" t="s">
        <v>321</v>
      </c>
      <c r="B244" s="90">
        <v>3252.875</v>
      </c>
      <c r="C244" s="90">
        <v>2863.75</v>
      </c>
      <c r="D244" s="90">
        <v>3635.625</v>
      </c>
      <c r="E244" s="90">
        <v>2840.625</v>
      </c>
      <c r="F244" s="90">
        <f t="shared" si="17"/>
        <v>-2863.75</v>
      </c>
      <c r="G244" s="90">
        <f t="shared" si="18"/>
        <v>-2840.625</v>
      </c>
      <c r="H244" s="84" t="str">
        <f t="shared" si="19"/>
        <v/>
      </c>
      <c r="I244" s="91" t="s">
        <v>321</v>
      </c>
      <c r="J244" s="90">
        <v>520.40833333329999</v>
      </c>
      <c r="K244" s="90">
        <v>-3102.6708333332999</v>
      </c>
      <c r="L244" s="90">
        <v>1667.875</v>
      </c>
      <c r="M244" s="90">
        <v>-106.46666666669999</v>
      </c>
      <c r="N244" s="90">
        <f t="shared" si="20"/>
        <v>-2582.2624999999998</v>
      </c>
      <c r="O244" s="90">
        <f t="shared" si="21"/>
        <v>1561.4083333333001</v>
      </c>
    </row>
    <row r="245" spans="1:15">
      <c r="A245" s="89" t="s">
        <v>322</v>
      </c>
      <c r="B245" s="90">
        <v>2794.1666666667002</v>
      </c>
      <c r="C245" s="90">
        <v>2546.2083333332998</v>
      </c>
      <c r="D245" s="90">
        <v>3491.25</v>
      </c>
      <c r="E245" s="90">
        <v>2829.375</v>
      </c>
      <c r="F245" s="90">
        <f t="shared" si="17"/>
        <v>-2546.2083333332998</v>
      </c>
      <c r="G245" s="90">
        <f t="shared" si="18"/>
        <v>-2829.375</v>
      </c>
      <c r="H245" s="84" t="str">
        <f t="shared" si="19"/>
        <v/>
      </c>
      <c r="I245" s="91" t="s">
        <v>322</v>
      </c>
      <c r="J245" s="90">
        <v>448.48695652169999</v>
      </c>
      <c r="K245" s="90">
        <v>-2814.1208333333002</v>
      </c>
      <c r="L245" s="90">
        <v>2306.3666666667</v>
      </c>
      <c r="M245" s="90">
        <v>-275.02999999999997</v>
      </c>
      <c r="N245" s="90">
        <f t="shared" si="20"/>
        <v>-2365.6338768116002</v>
      </c>
      <c r="O245" s="90">
        <f t="shared" si="21"/>
        <v>2031.3366666667</v>
      </c>
    </row>
    <row r="246" spans="1:15">
      <c r="A246" s="89" t="s">
        <v>323</v>
      </c>
      <c r="B246" s="90">
        <v>3058.0416666667002</v>
      </c>
      <c r="C246" s="90">
        <v>2708.8333333332998</v>
      </c>
      <c r="D246" s="90">
        <v>3220.4166666667002</v>
      </c>
      <c r="E246" s="90">
        <v>2865</v>
      </c>
      <c r="F246" s="90">
        <f t="shared" si="17"/>
        <v>-2708.8333333332998</v>
      </c>
      <c r="G246" s="90">
        <f t="shared" si="18"/>
        <v>-2865</v>
      </c>
      <c r="H246" s="84" t="str">
        <f t="shared" si="19"/>
        <v/>
      </c>
      <c r="I246" s="91" t="s">
        <v>323</v>
      </c>
      <c r="J246" s="90">
        <v>513.34583333329999</v>
      </c>
      <c r="K246" s="90">
        <v>-2576.6260869564999</v>
      </c>
      <c r="L246" s="90">
        <v>1999.4666666666999</v>
      </c>
      <c r="M246" s="90">
        <v>-322.53750000000002</v>
      </c>
      <c r="N246" s="90">
        <f t="shared" si="20"/>
        <v>-2063.2802536231998</v>
      </c>
      <c r="O246" s="90">
        <f t="shared" si="21"/>
        <v>1676.9291666667</v>
      </c>
    </row>
    <row r="247" spans="1:15">
      <c r="A247" s="89" t="s">
        <v>324</v>
      </c>
      <c r="B247" s="90">
        <v>3339.625</v>
      </c>
      <c r="C247" s="90">
        <v>1966.75</v>
      </c>
      <c r="D247" s="90">
        <v>3605</v>
      </c>
      <c r="E247" s="90">
        <v>3030</v>
      </c>
      <c r="F247" s="90">
        <f t="shared" si="17"/>
        <v>-1966.75</v>
      </c>
      <c r="G247" s="90">
        <f t="shared" si="18"/>
        <v>-3030</v>
      </c>
      <c r="H247" s="84" t="str">
        <f t="shared" si="19"/>
        <v/>
      </c>
      <c r="I247" s="91" t="s">
        <v>324</v>
      </c>
      <c r="J247" s="90">
        <v>834.24761904759998</v>
      </c>
      <c r="K247" s="90">
        <v>-2455.7791666666999</v>
      </c>
      <c r="L247" s="90">
        <v>2225.2333333332999</v>
      </c>
      <c r="M247" s="90">
        <v>-545.27499999999998</v>
      </c>
      <c r="N247" s="90">
        <f t="shared" si="20"/>
        <v>-1621.5315476190999</v>
      </c>
      <c r="O247" s="90">
        <f t="shared" si="21"/>
        <v>1679.9583333332998</v>
      </c>
    </row>
    <row r="248" spans="1:15">
      <c r="A248" s="89" t="s">
        <v>325</v>
      </c>
      <c r="B248" s="90">
        <v>2948.2916666667002</v>
      </c>
      <c r="C248" s="90">
        <v>2579.5416666667002</v>
      </c>
      <c r="D248" s="90">
        <v>3110.8333333332998</v>
      </c>
      <c r="E248" s="90">
        <v>2908.75</v>
      </c>
      <c r="F248" s="90">
        <f t="shared" si="17"/>
        <v>-2579.5416666667002</v>
      </c>
      <c r="G248" s="90">
        <f t="shared" si="18"/>
        <v>-2908.75</v>
      </c>
      <c r="H248" s="84" t="str">
        <f t="shared" si="19"/>
        <v/>
      </c>
      <c r="I248" s="91" t="s">
        <v>325</v>
      </c>
      <c r="J248" s="90">
        <v>686.57142857140002</v>
      </c>
      <c r="K248" s="90">
        <v>-3187.4583333332998</v>
      </c>
      <c r="L248" s="90">
        <v>1881.6458333333001</v>
      </c>
      <c r="M248" s="90">
        <v>-515.56666666670003</v>
      </c>
      <c r="N248" s="90">
        <f t="shared" si="20"/>
        <v>-2500.8869047619</v>
      </c>
      <c r="O248" s="90">
        <f t="shared" si="21"/>
        <v>1366.0791666666</v>
      </c>
    </row>
    <row r="249" spans="1:15">
      <c r="A249" s="89" t="s">
        <v>294</v>
      </c>
      <c r="B249" s="90">
        <v>2772.75</v>
      </c>
      <c r="C249" s="90">
        <v>2793.7916666667002</v>
      </c>
      <c r="D249" s="90">
        <v>2286.6666666667002</v>
      </c>
      <c r="E249" s="90">
        <v>4831.875</v>
      </c>
      <c r="F249" s="90">
        <f t="shared" si="17"/>
        <v>-2793.7916666667002</v>
      </c>
      <c r="G249" s="90">
        <f t="shared" si="18"/>
        <v>-4831.875</v>
      </c>
      <c r="H249" s="84" t="str">
        <f t="shared" si="19"/>
        <v/>
      </c>
      <c r="I249" s="91" t="s">
        <v>294</v>
      </c>
      <c r="J249" s="90">
        <v>953.22105263159995</v>
      </c>
      <c r="K249" s="90">
        <v>-2590.125</v>
      </c>
      <c r="L249" s="90">
        <v>581.36666666669998</v>
      </c>
      <c r="M249" s="90">
        <v>-1188.8458333333001</v>
      </c>
      <c r="N249" s="90">
        <f t="shared" si="20"/>
        <v>-1636.9039473684002</v>
      </c>
      <c r="O249" s="90">
        <f t="shared" si="21"/>
        <v>-607.47916666660012</v>
      </c>
    </row>
    <row r="250" spans="1:15">
      <c r="A250" s="89" t="s">
        <v>328</v>
      </c>
      <c r="B250" s="90">
        <v>2842.1666666667002</v>
      </c>
      <c r="C250" s="90">
        <v>2862.5</v>
      </c>
      <c r="D250" s="90">
        <v>2719.5833333332998</v>
      </c>
      <c r="E250" s="90">
        <v>4335</v>
      </c>
      <c r="F250" s="90">
        <f t="shared" si="17"/>
        <v>-2862.5</v>
      </c>
      <c r="G250" s="90">
        <f t="shared" si="18"/>
        <v>-4335</v>
      </c>
      <c r="H250" s="84" t="str">
        <f t="shared" si="19"/>
        <v/>
      </c>
      <c r="I250" s="91" t="s">
        <v>328</v>
      </c>
      <c r="J250" s="90">
        <v>619.83333333329995</v>
      </c>
      <c r="K250" s="90">
        <v>-2911.8458333333001</v>
      </c>
      <c r="L250" s="90">
        <v>1030.8583333332999</v>
      </c>
      <c r="M250" s="90">
        <v>-1062.3125</v>
      </c>
      <c r="N250" s="90">
        <f t="shared" si="20"/>
        <v>-2292.0125000000003</v>
      </c>
      <c r="O250" s="90">
        <f t="shared" si="21"/>
        <v>-31.454166666700075</v>
      </c>
    </row>
    <row r="251" spans="1:15">
      <c r="A251" s="89" t="s">
        <v>329</v>
      </c>
      <c r="B251" s="90">
        <v>2880.8333333332998</v>
      </c>
      <c r="C251" s="90">
        <v>2606.75</v>
      </c>
      <c r="D251" s="90">
        <v>3714.7916666667002</v>
      </c>
      <c r="E251" s="90">
        <v>3896.25</v>
      </c>
      <c r="F251" s="90">
        <f t="shared" si="17"/>
        <v>-2606.75</v>
      </c>
      <c r="G251" s="90">
        <f t="shared" si="18"/>
        <v>-3896.25</v>
      </c>
      <c r="H251" s="84" t="str">
        <f t="shared" si="19"/>
        <v/>
      </c>
      <c r="I251" s="91" t="s">
        <v>329</v>
      </c>
      <c r="J251" s="90">
        <v>659.43</v>
      </c>
      <c r="K251" s="90">
        <v>-2839.9458333333</v>
      </c>
      <c r="L251" s="90">
        <v>2144.1583333333001</v>
      </c>
      <c r="M251" s="90">
        <v>-1007.0458333333</v>
      </c>
      <c r="N251" s="90">
        <f t="shared" si="20"/>
        <v>-2180.5158333333002</v>
      </c>
      <c r="O251" s="90">
        <f t="shared" si="21"/>
        <v>1137.1125000000002</v>
      </c>
    </row>
    <row r="252" spans="1:15">
      <c r="A252" s="89" t="s">
        <v>330</v>
      </c>
      <c r="B252" s="90">
        <v>2596.625</v>
      </c>
      <c r="C252" s="90">
        <v>1972.75</v>
      </c>
      <c r="D252" s="90">
        <v>3007.9166666667002</v>
      </c>
      <c r="E252" s="90">
        <v>3640.7083333332998</v>
      </c>
      <c r="F252" s="90">
        <f t="shared" si="17"/>
        <v>-1972.75</v>
      </c>
      <c r="G252" s="90">
        <f t="shared" si="18"/>
        <v>-3640.7083333332998</v>
      </c>
      <c r="H252" s="84" t="str">
        <f t="shared" si="19"/>
        <v/>
      </c>
      <c r="I252" s="91" t="s">
        <v>330</v>
      </c>
      <c r="J252" s="90">
        <v>1714.7133333332999</v>
      </c>
      <c r="K252" s="90">
        <v>-2166.3041666667</v>
      </c>
      <c r="L252" s="90">
        <v>1168.625</v>
      </c>
      <c r="M252" s="90">
        <v>-992.18333333329997</v>
      </c>
      <c r="N252" s="90">
        <f t="shared" si="20"/>
        <v>-451.59083333340004</v>
      </c>
      <c r="O252" s="90">
        <f t="shared" si="21"/>
        <v>176.44166666670003</v>
      </c>
    </row>
    <row r="253" spans="1:15">
      <c r="A253" s="89" t="s">
        <v>331</v>
      </c>
      <c r="B253" s="90">
        <v>2300</v>
      </c>
      <c r="C253" s="90">
        <v>1982.8333333333001</v>
      </c>
      <c r="D253" s="90">
        <v>2310.4166666667002</v>
      </c>
      <c r="E253" s="90">
        <v>3846.125</v>
      </c>
      <c r="F253" s="90">
        <f t="shared" si="17"/>
        <v>-1982.8333333333001</v>
      </c>
      <c r="G253" s="90">
        <f t="shared" si="18"/>
        <v>-3846.125</v>
      </c>
      <c r="H253" s="84" t="str">
        <f t="shared" si="19"/>
        <v/>
      </c>
      <c r="I253" s="91" t="s">
        <v>331</v>
      </c>
      <c r="J253" s="90">
        <v>1204.0999999999999</v>
      </c>
      <c r="K253" s="90">
        <v>-1666.8434782608999</v>
      </c>
      <c r="L253" s="90">
        <v>619.13913043479999</v>
      </c>
      <c r="M253" s="90">
        <v>-1318.5958333333001</v>
      </c>
      <c r="N253" s="90">
        <f t="shared" si="20"/>
        <v>-462.74347826090002</v>
      </c>
      <c r="O253" s="90">
        <f t="shared" si="21"/>
        <v>-699.45670289850011</v>
      </c>
    </row>
    <row r="254" spans="1:15">
      <c r="A254" s="89" t="s">
        <v>332</v>
      </c>
      <c r="B254" s="90">
        <v>2658.1666666667002</v>
      </c>
      <c r="C254" s="90">
        <v>2262.75</v>
      </c>
      <c r="D254" s="90">
        <v>2081.6666666667002</v>
      </c>
      <c r="E254" s="90">
        <v>3853.125</v>
      </c>
      <c r="F254" s="90">
        <f t="shared" si="17"/>
        <v>-2262.75</v>
      </c>
      <c r="G254" s="90">
        <f t="shared" si="18"/>
        <v>-3853.125</v>
      </c>
      <c r="H254" s="84" t="str">
        <f t="shared" si="19"/>
        <v/>
      </c>
      <c r="I254" s="91" t="s">
        <v>332</v>
      </c>
      <c r="J254" s="90">
        <v>1051.3</v>
      </c>
      <c r="K254" s="90">
        <v>-2149.0374999999999</v>
      </c>
      <c r="L254" s="90">
        <v>630.19166666670003</v>
      </c>
      <c r="M254" s="90">
        <v>-1496.0333333333001</v>
      </c>
      <c r="N254" s="90">
        <f t="shared" si="20"/>
        <v>-1097.7375</v>
      </c>
      <c r="O254" s="90">
        <f t="shared" si="21"/>
        <v>-865.84166666660008</v>
      </c>
    </row>
    <row r="255" spans="1:15">
      <c r="A255" s="89" t="s">
        <v>333</v>
      </c>
      <c r="B255" s="90">
        <v>3312.9166666667002</v>
      </c>
      <c r="C255" s="90">
        <v>2451.875</v>
      </c>
      <c r="D255" s="90">
        <v>1773.5416666666999</v>
      </c>
      <c r="E255" s="90">
        <v>3802.4166666667002</v>
      </c>
      <c r="F255" s="90">
        <f t="shared" si="17"/>
        <v>-2451.875</v>
      </c>
      <c r="G255" s="90">
        <f t="shared" si="18"/>
        <v>-3802.4166666667002</v>
      </c>
      <c r="H255" s="84" t="str">
        <f t="shared" si="19"/>
        <v/>
      </c>
      <c r="I255" s="91" t="s">
        <v>333</v>
      </c>
      <c r="J255" s="90">
        <v>1140.4695652174</v>
      </c>
      <c r="K255" s="90">
        <v>-2142.2826086957002</v>
      </c>
      <c r="L255" s="90">
        <v>810.55416666669998</v>
      </c>
      <c r="M255" s="90">
        <v>-1655.2583333333</v>
      </c>
      <c r="N255" s="90">
        <f t="shared" si="20"/>
        <v>-1001.8130434783002</v>
      </c>
      <c r="O255" s="90">
        <f t="shared" si="21"/>
        <v>-844.70416666660003</v>
      </c>
    </row>
    <row r="256" spans="1:15">
      <c r="A256" s="89" t="s">
        <v>334</v>
      </c>
      <c r="B256" s="90">
        <v>3326.125</v>
      </c>
      <c r="C256" s="90">
        <v>2362.5</v>
      </c>
      <c r="D256" s="90">
        <v>2627.2916666667002</v>
      </c>
      <c r="E256" s="90">
        <v>4027.5</v>
      </c>
      <c r="F256" s="90">
        <f t="shared" si="17"/>
        <v>-2362.5</v>
      </c>
      <c r="G256" s="90">
        <f t="shared" si="18"/>
        <v>-4027.5</v>
      </c>
      <c r="H256" s="84" t="str">
        <f t="shared" si="19"/>
        <v/>
      </c>
      <c r="I256" s="91" t="s">
        <v>334</v>
      </c>
      <c r="J256" s="90">
        <v>689.17499999999995</v>
      </c>
      <c r="K256" s="90">
        <v>-1881.7708333333001</v>
      </c>
      <c r="L256" s="90">
        <v>1296.1208333333</v>
      </c>
      <c r="M256" s="90">
        <v>-1108.0041666667</v>
      </c>
      <c r="N256" s="90">
        <f t="shared" si="20"/>
        <v>-1192.5958333333001</v>
      </c>
      <c r="O256" s="90">
        <f t="shared" si="21"/>
        <v>188.11666666659994</v>
      </c>
    </row>
    <row r="257" spans="1:15">
      <c r="A257" s="89" t="s">
        <v>335</v>
      </c>
      <c r="B257" s="90">
        <v>3000.5833333332998</v>
      </c>
      <c r="C257" s="90">
        <v>2911.375</v>
      </c>
      <c r="D257" s="90">
        <v>2275.2083333332998</v>
      </c>
      <c r="E257" s="90">
        <v>4187.7083333333003</v>
      </c>
      <c r="F257" s="90">
        <f t="shared" si="17"/>
        <v>-2911.375</v>
      </c>
      <c r="G257" s="90">
        <f t="shared" si="18"/>
        <v>-4187.7083333333003</v>
      </c>
      <c r="H257" s="84" t="str">
        <f t="shared" si="19"/>
        <v/>
      </c>
      <c r="I257" s="91" t="s">
        <v>335</v>
      </c>
      <c r="J257" s="90">
        <v>614.92727272729996</v>
      </c>
      <c r="K257" s="90">
        <v>-2687.3874999999998</v>
      </c>
      <c r="L257" s="90">
        <v>556.38750000000005</v>
      </c>
      <c r="M257" s="90">
        <v>-1321.5</v>
      </c>
      <c r="N257" s="90">
        <f t="shared" si="20"/>
        <v>-2072.4602272726997</v>
      </c>
      <c r="O257" s="90">
        <f t="shared" si="21"/>
        <v>-765.11249999999995</v>
      </c>
    </row>
    <row r="258" spans="1:15">
      <c r="A258" s="89" t="s">
        <v>336</v>
      </c>
      <c r="B258" s="90">
        <v>3144.7916666667002</v>
      </c>
      <c r="C258" s="90">
        <v>2802.5833333332998</v>
      </c>
      <c r="D258" s="90">
        <v>1967.5</v>
      </c>
      <c r="E258" s="90">
        <v>4218.75</v>
      </c>
      <c r="F258" s="90">
        <f t="shared" si="17"/>
        <v>-2802.5833333332998</v>
      </c>
      <c r="G258" s="90">
        <f t="shared" si="18"/>
        <v>-4218.75</v>
      </c>
      <c r="H258" s="84" t="str">
        <f t="shared" si="19"/>
        <v/>
      </c>
      <c r="I258" s="91" t="s">
        <v>336</v>
      </c>
      <c r="J258" s="90">
        <v>996.98749999999995</v>
      </c>
      <c r="K258" s="90">
        <v>-2695.5304347826</v>
      </c>
      <c r="L258" s="90">
        <v>318.52173913040002</v>
      </c>
      <c r="M258" s="90">
        <v>-1414.6875</v>
      </c>
      <c r="N258" s="90">
        <f t="shared" si="20"/>
        <v>-1698.5429347826</v>
      </c>
      <c r="O258" s="90">
        <f t="shared" si="21"/>
        <v>-1096.1657608696</v>
      </c>
    </row>
    <row r="259" spans="1:15">
      <c r="A259" s="89" t="s">
        <v>337</v>
      </c>
      <c r="B259" s="90">
        <v>3138.9166666667002</v>
      </c>
      <c r="C259" s="90">
        <v>2555</v>
      </c>
      <c r="D259" s="90">
        <v>2271.25</v>
      </c>
      <c r="E259" s="90">
        <v>4382.5</v>
      </c>
      <c r="F259" s="90">
        <f t="shared" si="17"/>
        <v>-2555</v>
      </c>
      <c r="G259" s="90">
        <f t="shared" si="18"/>
        <v>-4382.5</v>
      </c>
      <c r="H259" s="84" t="str">
        <f t="shared" si="19"/>
        <v/>
      </c>
      <c r="I259" s="91" t="s">
        <v>337</v>
      </c>
      <c r="J259" s="90">
        <v>1231.2125000000001</v>
      </c>
      <c r="K259" s="90">
        <v>-1706.8043478261</v>
      </c>
      <c r="L259" s="90">
        <v>989.07083333330002</v>
      </c>
      <c r="M259" s="90">
        <v>-855.64583333329995</v>
      </c>
      <c r="N259" s="90">
        <f t="shared" si="20"/>
        <v>-475.59184782609987</v>
      </c>
      <c r="O259" s="90">
        <f t="shared" si="21"/>
        <v>133.42500000000007</v>
      </c>
    </row>
    <row r="260" spans="1:15">
      <c r="A260" s="89" t="s">
        <v>338</v>
      </c>
      <c r="B260" s="90">
        <v>3575.9583333332998</v>
      </c>
      <c r="C260" s="90">
        <v>2382.9166666667002</v>
      </c>
      <c r="D260" s="90">
        <v>2670</v>
      </c>
      <c r="E260" s="90">
        <v>4635</v>
      </c>
      <c r="F260" s="90">
        <f t="shared" si="17"/>
        <v>-2382.9166666667002</v>
      </c>
      <c r="G260" s="90">
        <f t="shared" si="18"/>
        <v>-4635</v>
      </c>
      <c r="H260" s="84" t="str">
        <f t="shared" si="19"/>
        <v/>
      </c>
      <c r="I260" s="91" t="s">
        <v>338</v>
      </c>
      <c r="J260" s="90">
        <v>715.17083333330004</v>
      </c>
      <c r="K260" s="90">
        <v>-2087.5708333333</v>
      </c>
      <c r="L260" s="90">
        <v>1188.8727272727001</v>
      </c>
      <c r="M260" s="90">
        <v>-514.4</v>
      </c>
      <c r="N260" s="90">
        <f t="shared" si="20"/>
        <v>-1372.4</v>
      </c>
      <c r="O260" s="90">
        <f t="shared" si="21"/>
        <v>674.47272727270013</v>
      </c>
    </row>
    <row r="261" spans="1:15">
      <c r="A261" s="89" t="s">
        <v>339</v>
      </c>
      <c r="B261" s="90">
        <v>3428.25</v>
      </c>
      <c r="C261" s="90">
        <v>2119.25</v>
      </c>
      <c r="D261" s="90">
        <v>2415.2083333332998</v>
      </c>
      <c r="E261" s="90">
        <v>4695</v>
      </c>
      <c r="F261" s="90">
        <f t="shared" si="17"/>
        <v>-2119.25</v>
      </c>
      <c r="G261" s="90">
        <f t="shared" si="18"/>
        <v>-4695</v>
      </c>
      <c r="H261" s="84" t="str">
        <f t="shared" si="19"/>
        <v/>
      </c>
      <c r="I261" s="91" t="s">
        <v>339</v>
      </c>
      <c r="J261" s="90">
        <v>886.34583333329999</v>
      </c>
      <c r="K261" s="90">
        <v>-2905.4833333332999</v>
      </c>
      <c r="L261" s="90">
        <v>1055.7625</v>
      </c>
      <c r="M261" s="90">
        <v>-1320.6375</v>
      </c>
      <c r="N261" s="90">
        <f t="shared" si="20"/>
        <v>-2019.1374999999998</v>
      </c>
      <c r="O261" s="90">
        <f t="shared" si="21"/>
        <v>-264.875</v>
      </c>
    </row>
    <row r="262" spans="1:15">
      <c r="A262" s="89" t="s">
        <v>340</v>
      </c>
      <c r="B262" s="90">
        <v>3530.9166666667002</v>
      </c>
      <c r="C262" s="90">
        <v>2436</v>
      </c>
      <c r="D262" s="90">
        <v>2267.2916666667002</v>
      </c>
      <c r="E262" s="90">
        <v>4526.25</v>
      </c>
      <c r="F262" s="90">
        <f t="shared" ref="F262:F325" si="22">-C262</f>
        <v>-2436</v>
      </c>
      <c r="G262" s="90">
        <f t="shared" ref="G262:G325" si="23">-E262</f>
        <v>-4526.25</v>
      </c>
      <c r="H262" s="84" t="str">
        <f t="shared" ref="H262:H325" si="24">IF(TEXT(I262,"d")+0=15,UPPER(LEFT(TEXT(I262,"mmm"),1)),"")</f>
        <v/>
      </c>
      <c r="I262" s="91" t="s">
        <v>340</v>
      </c>
      <c r="J262" s="90">
        <v>1099.8652173912999</v>
      </c>
      <c r="K262" s="90">
        <v>-2708.7624999999998</v>
      </c>
      <c r="L262" s="90">
        <v>430.7708333333</v>
      </c>
      <c r="M262" s="90">
        <v>-1325.4833333332999</v>
      </c>
      <c r="N262" s="90">
        <f t="shared" si="20"/>
        <v>-1608.8972826086999</v>
      </c>
      <c r="O262" s="90">
        <f t="shared" si="21"/>
        <v>-894.71249999999986</v>
      </c>
    </row>
    <row r="263" spans="1:15">
      <c r="A263" s="89" t="s">
        <v>341</v>
      </c>
      <c r="B263" s="90">
        <v>3515</v>
      </c>
      <c r="C263" s="90">
        <v>2566</v>
      </c>
      <c r="D263" s="90">
        <v>2298.75</v>
      </c>
      <c r="E263" s="90">
        <v>4376.25</v>
      </c>
      <c r="F263" s="90">
        <f t="shared" si="22"/>
        <v>-2566</v>
      </c>
      <c r="G263" s="90">
        <f t="shared" si="23"/>
        <v>-4376.25</v>
      </c>
      <c r="H263" s="84" t="str">
        <f t="shared" si="24"/>
        <v/>
      </c>
      <c r="I263" s="91" t="s">
        <v>341</v>
      </c>
      <c r="J263" s="90">
        <v>783.31875000000002</v>
      </c>
      <c r="K263" s="90">
        <v>-2309.8958333332998</v>
      </c>
      <c r="L263" s="90">
        <v>834.82083333330002</v>
      </c>
      <c r="M263" s="90">
        <v>-1344.2333333332999</v>
      </c>
      <c r="N263" s="90">
        <f t="shared" si="20"/>
        <v>-1526.5770833332999</v>
      </c>
      <c r="O263" s="90">
        <f t="shared" si="21"/>
        <v>-509.41249999999991</v>
      </c>
    </row>
    <row r="264" spans="1:15">
      <c r="A264" s="89" t="s">
        <v>342</v>
      </c>
      <c r="B264" s="90">
        <v>3360.6666666667002</v>
      </c>
      <c r="C264" s="90">
        <v>2870.375</v>
      </c>
      <c r="D264" s="90">
        <v>2820.8333333332998</v>
      </c>
      <c r="E264" s="90">
        <v>4402.5</v>
      </c>
      <c r="F264" s="90">
        <f t="shared" si="22"/>
        <v>-2870.375</v>
      </c>
      <c r="G264" s="90">
        <f t="shared" si="23"/>
        <v>-4402.5</v>
      </c>
      <c r="H264" s="84" t="str">
        <f t="shared" si="24"/>
        <v>F</v>
      </c>
      <c r="I264" s="91" t="s">
        <v>342</v>
      </c>
      <c r="J264" s="90">
        <v>288.17500000000001</v>
      </c>
      <c r="K264" s="90">
        <v>-2973.6708333332999</v>
      </c>
      <c r="L264" s="90">
        <v>1474.8416666666999</v>
      </c>
      <c r="M264" s="90">
        <v>-720.47619047620003</v>
      </c>
      <c r="N264" s="90">
        <f t="shared" si="20"/>
        <v>-2685.4958333332997</v>
      </c>
      <c r="O264" s="90">
        <f t="shared" si="21"/>
        <v>754.36547619049986</v>
      </c>
    </row>
    <row r="265" spans="1:15">
      <c r="A265" s="89" t="s">
        <v>343</v>
      </c>
      <c r="B265" s="90">
        <v>3268.125</v>
      </c>
      <c r="C265" s="90">
        <v>2913.0416666667002</v>
      </c>
      <c r="D265" s="90">
        <v>1977.9166666666999</v>
      </c>
      <c r="E265" s="90">
        <v>4582.5</v>
      </c>
      <c r="F265" s="90">
        <f t="shared" si="22"/>
        <v>-2913.0416666667002</v>
      </c>
      <c r="G265" s="90">
        <f t="shared" si="23"/>
        <v>-4582.5</v>
      </c>
      <c r="H265" s="84" t="str">
        <f t="shared" si="24"/>
        <v/>
      </c>
      <c r="I265" s="91" t="s">
        <v>343</v>
      </c>
      <c r="J265" s="90">
        <v>533.0625</v>
      </c>
      <c r="K265" s="90">
        <v>-2852.1666666667002</v>
      </c>
      <c r="L265" s="90">
        <v>749.04166666670005</v>
      </c>
      <c r="M265" s="90">
        <v>-1223.8291666667001</v>
      </c>
      <c r="N265" s="90">
        <f t="shared" ref="N265:N328" si="25">IFERROR(J265+0,0)+IFERROR(K265+0,0)</f>
        <v>-2319.1041666667002</v>
      </c>
      <c r="O265" s="90">
        <f t="shared" ref="O265:O328" si="26">IFERROR(L265+0,0)+IFERROR(M265+0,0)</f>
        <v>-474.78750000000002</v>
      </c>
    </row>
    <row r="266" spans="1:15">
      <c r="A266" s="89" t="s">
        <v>344</v>
      </c>
      <c r="B266" s="90">
        <v>3299.25</v>
      </c>
      <c r="C266" s="90">
        <v>1052.875</v>
      </c>
      <c r="D266" s="90">
        <v>2357.0833333332998</v>
      </c>
      <c r="E266" s="90">
        <v>4323.75</v>
      </c>
      <c r="F266" s="90">
        <f t="shared" si="22"/>
        <v>-1052.875</v>
      </c>
      <c r="G266" s="90">
        <f t="shared" si="23"/>
        <v>-4323.75</v>
      </c>
      <c r="H266" s="84" t="str">
        <f t="shared" si="24"/>
        <v/>
      </c>
      <c r="I266" s="91" t="s">
        <v>344</v>
      </c>
      <c r="J266" s="90">
        <v>771.82500000000005</v>
      </c>
      <c r="K266" s="90">
        <v>-1165.5416666666999</v>
      </c>
      <c r="L266" s="90">
        <v>605.75454545449998</v>
      </c>
      <c r="M266" s="90">
        <v>-1403.8</v>
      </c>
      <c r="N266" s="90">
        <f t="shared" si="25"/>
        <v>-393.71666666669989</v>
      </c>
      <c r="O266" s="90">
        <f t="shared" si="26"/>
        <v>-798.04545454549998</v>
      </c>
    </row>
    <row r="267" spans="1:15">
      <c r="A267" s="89" t="s">
        <v>345</v>
      </c>
      <c r="B267" s="90">
        <v>3442.2083333332998</v>
      </c>
      <c r="C267" s="90">
        <v>475</v>
      </c>
      <c r="D267" s="90">
        <v>2949.7916666667002</v>
      </c>
      <c r="E267" s="90">
        <v>4340.625</v>
      </c>
      <c r="F267" s="90">
        <f t="shared" si="22"/>
        <v>-475</v>
      </c>
      <c r="G267" s="90">
        <f t="shared" si="23"/>
        <v>-4340.625</v>
      </c>
      <c r="H267" s="84" t="str">
        <f t="shared" si="24"/>
        <v/>
      </c>
      <c r="I267" s="91" t="s">
        <v>345</v>
      </c>
      <c r="J267" s="90">
        <v>1442.5714285714</v>
      </c>
      <c r="K267" s="90">
        <v>-528.875</v>
      </c>
      <c r="L267" s="90">
        <v>1035.375</v>
      </c>
      <c r="M267" s="90">
        <v>-1335.7318181818</v>
      </c>
      <c r="N267" s="90">
        <f t="shared" si="25"/>
        <v>913.69642857140002</v>
      </c>
      <c r="O267" s="90">
        <f t="shared" si="26"/>
        <v>-300.35681818180001</v>
      </c>
    </row>
    <row r="268" spans="1:15">
      <c r="A268" s="89" t="s">
        <v>346</v>
      </c>
      <c r="B268" s="90">
        <v>3304.9583333332998</v>
      </c>
      <c r="C268" s="90">
        <v>475</v>
      </c>
      <c r="D268" s="90">
        <v>2109.7916666667002</v>
      </c>
      <c r="E268" s="90">
        <v>4243.125</v>
      </c>
      <c r="F268" s="90">
        <f t="shared" si="22"/>
        <v>-475</v>
      </c>
      <c r="G268" s="90">
        <f t="shared" si="23"/>
        <v>-4243.125</v>
      </c>
      <c r="H268" s="84" t="str">
        <f t="shared" si="24"/>
        <v/>
      </c>
      <c r="I268" s="91" t="s">
        <v>346</v>
      </c>
      <c r="J268" s="90">
        <v>2345.2636363636002</v>
      </c>
      <c r="K268" s="90">
        <v>-420.6</v>
      </c>
      <c r="L268" s="90">
        <v>427.85714285709997</v>
      </c>
      <c r="M268" s="90">
        <v>-2135.1708333332999</v>
      </c>
      <c r="N268" s="90">
        <f t="shared" si="25"/>
        <v>1924.6636363636003</v>
      </c>
      <c r="O268" s="90">
        <f t="shared" si="26"/>
        <v>-1707.3136904762</v>
      </c>
    </row>
    <row r="269" spans="1:15">
      <c r="A269" s="89" t="s">
        <v>347</v>
      </c>
      <c r="B269" s="90">
        <v>3330.4583333332998</v>
      </c>
      <c r="C269" s="90">
        <v>620.83333333329995</v>
      </c>
      <c r="D269" s="90">
        <v>2594.9583333332998</v>
      </c>
      <c r="E269" s="90">
        <v>3584.7916666667002</v>
      </c>
      <c r="F269" s="90">
        <f t="shared" si="22"/>
        <v>-620.83333333329995</v>
      </c>
      <c r="G269" s="90">
        <f t="shared" si="23"/>
        <v>-3584.7916666667002</v>
      </c>
      <c r="H269" s="84" t="str">
        <f t="shared" si="24"/>
        <v/>
      </c>
      <c r="I269" s="91" t="s">
        <v>347</v>
      </c>
      <c r="J269" s="90">
        <v>3035.1466666667002</v>
      </c>
      <c r="K269" s="90">
        <v>-783.96249999999998</v>
      </c>
      <c r="L269" s="90">
        <v>446.96956521739997</v>
      </c>
      <c r="M269" s="90">
        <v>-1965.9791666666999</v>
      </c>
      <c r="N269" s="90">
        <f t="shared" si="25"/>
        <v>2251.1841666667001</v>
      </c>
      <c r="O269" s="90">
        <f t="shared" si="26"/>
        <v>-1519.0096014492999</v>
      </c>
    </row>
    <row r="270" spans="1:15">
      <c r="A270" s="89" t="s">
        <v>348</v>
      </c>
      <c r="B270" s="90">
        <v>3297.0416666667002</v>
      </c>
      <c r="C270" s="90">
        <v>1387.9166666666999</v>
      </c>
      <c r="D270" s="90">
        <v>2546.6666666667002</v>
      </c>
      <c r="E270" s="90">
        <v>2936.25</v>
      </c>
      <c r="F270" s="90">
        <f t="shared" si="22"/>
        <v>-1387.9166666666999</v>
      </c>
      <c r="G270" s="90">
        <f t="shared" si="23"/>
        <v>-2936.25</v>
      </c>
      <c r="H270" s="84" t="str">
        <f t="shared" si="24"/>
        <v/>
      </c>
      <c r="I270" s="91" t="s">
        <v>348</v>
      </c>
      <c r="J270" s="90">
        <v>360.24</v>
      </c>
      <c r="K270" s="90">
        <v>-879.26250000000005</v>
      </c>
      <c r="L270" s="90">
        <v>764.03750000000002</v>
      </c>
      <c r="M270" s="90">
        <v>-1237.0391304348</v>
      </c>
      <c r="N270" s="90">
        <f t="shared" si="25"/>
        <v>-519.02250000000004</v>
      </c>
      <c r="O270" s="90">
        <f t="shared" si="26"/>
        <v>-473.00163043479995</v>
      </c>
    </row>
    <row r="271" spans="1:15">
      <c r="A271" s="89" t="s">
        <v>349</v>
      </c>
      <c r="B271" s="90">
        <v>2915.7916666667002</v>
      </c>
      <c r="C271" s="90">
        <v>3066.7916666667002</v>
      </c>
      <c r="D271" s="90">
        <v>2587.2916666667002</v>
      </c>
      <c r="E271" s="90">
        <v>4156.875</v>
      </c>
      <c r="F271" s="90">
        <f t="shared" si="22"/>
        <v>-3066.7916666667002</v>
      </c>
      <c r="G271" s="90">
        <f t="shared" si="23"/>
        <v>-4156.875</v>
      </c>
      <c r="H271" s="84" t="str">
        <f t="shared" si="24"/>
        <v/>
      </c>
      <c r="I271" s="91" t="s">
        <v>349</v>
      </c>
      <c r="J271" s="90">
        <v>957.9</v>
      </c>
      <c r="K271" s="90">
        <v>-1808.8086956522</v>
      </c>
      <c r="L271" s="90">
        <v>496.34583333329999</v>
      </c>
      <c r="M271" s="90">
        <v>-1344.5</v>
      </c>
      <c r="N271" s="90">
        <f t="shared" si="25"/>
        <v>-850.90869565219998</v>
      </c>
      <c r="O271" s="90">
        <f t="shared" si="26"/>
        <v>-848.15416666670001</v>
      </c>
    </row>
    <row r="272" spans="1:15">
      <c r="A272" s="89" t="s">
        <v>350</v>
      </c>
      <c r="B272" s="90">
        <v>2764.375</v>
      </c>
      <c r="C272" s="90">
        <v>3142.75</v>
      </c>
      <c r="D272" s="90">
        <v>2105.8333333332998</v>
      </c>
      <c r="E272" s="90">
        <v>3486.6666666667002</v>
      </c>
      <c r="F272" s="90">
        <f t="shared" si="22"/>
        <v>-3142.75</v>
      </c>
      <c r="G272" s="90">
        <f t="shared" si="23"/>
        <v>-3486.6666666667002</v>
      </c>
      <c r="H272" s="84" t="str">
        <f t="shared" si="24"/>
        <v/>
      </c>
      <c r="I272" s="91" t="s">
        <v>350</v>
      </c>
      <c r="J272" s="90">
        <v>1178.0708333333</v>
      </c>
      <c r="K272" s="90">
        <v>-2132.25</v>
      </c>
      <c r="L272" s="90">
        <v>314.90416666670001</v>
      </c>
      <c r="M272" s="90">
        <v>-1818.5250000000001</v>
      </c>
      <c r="N272" s="90">
        <f t="shared" si="25"/>
        <v>-954.17916666669998</v>
      </c>
      <c r="O272" s="90">
        <f t="shared" si="26"/>
        <v>-1503.6208333333002</v>
      </c>
    </row>
    <row r="273" spans="1:15">
      <c r="A273" s="89" t="s">
        <v>351</v>
      </c>
      <c r="B273" s="90">
        <v>2893.0833333332998</v>
      </c>
      <c r="C273" s="90">
        <v>2778.9583333332998</v>
      </c>
      <c r="D273" s="90">
        <v>3117.0833333332998</v>
      </c>
      <c r="E273" s="90">
        <v>3706.875</v>
      </c>
      <c r="F273" s="90">
        <f t="shared" si="22"/>
        <v>-2778.9583333332998</v>
      </c>
      <c r="G273" s="90">
        <f t="shared" si="23"/>
        <v>-3706.875</v>
      </c>
      <c r="H273" s="84" t="str">
        <f t="shared" si="24"/>
        <v/>
      </c>
      <c r="I273" s="91" t="s">
        <v>351</v>
      </c>
      <c r="J273" s="90">
        <v>1745.0083333333</v>
      </c>
      <c r="K273" s="90">
        <v>-1872.7416666667</v>
      </c>
      <c r="L273" s="90">
        <v>791.08636363640005</v>
      </c>
      <c r="M273" s="90">
        <v>-1590.3541666666999</v>
      </c>
      <c r="N273" s="90">
        <f t="shared" si="25"/>
        <v>-127.73333333339997</v>
      </c>
      <c r="O273" s="90">
        <f t="shared" si="26"/>
        <v>-799.26780303029989</v>
      </c>
    </row>
    <row r="274" spans="1:15">
      <c r="A274" s="89" t="s">
        <v>352</v>
      </c>
      <c r="B274" s="90">
        <v>2700.6666666667002</v>
      </c>
      <c r="C274" s="90">
        <v>2786</v>
      </c>
      <c r="D274" s="90">
        <v>2837.0833333332998</v>
      </c>
      <c r="E274" s="90">
        <v>4194.375</v>
      </c>
      <c r="F274" s="90">
        <f t="shared" si="22"/>
        <v>-2786</v>
      </c>
      <c r="G274" s="90">
        <f t="shared" si="23"/>
        <v>-4194.375</v>
      </c>
      <c r="H274" s="84" t="str">
        <f t="shared" si="24"/>
        <v/>
      </c>
      <c r="I274" s="91" t="s">
        <v>352</v>
      </c>
      <c r="J274" s="90">
        <v>876.26250000000005</v>
      </c>
      <c r="K274" s="90">
        <v>-2862.9454545455001</v>
      </c>
      <c r="L274" s="90">
        <v>522.51739130429996</v>
      </c>
      <c r="M274" s="90">
        <v>-1615.5625</v>
      </c>
      <c r="N274" s="90">
        <f t="shared" si="25"/>
        <v>-1986.6829545455</v>
      </c>
      <c r="O274" s="90">
        <f t="shared" si="26"/>
        <v>-1093.0451086957</v>
      </c>
    </row>
    <row r="275" spans="1:15">
      <c r="A275" s="89" t="s">
        <v>353</v>
      </c>
      <c r="B275" s="90">
        <v>2303.1666666667002</v>
      </c>
      <c r="C275" s="90">
        <v>2822.2916666667002</v>
      </c>
      <c r="D275" s="90">
        <v>2221.875</v>
      </c>
      <c r="E275" s="90">
        <v>3973.125</v>
      </c>
      <c r="F275" s="90">
        <f t="shared" si="22"/>
        <v>-2822.2916666667002</v>
      </c>
      <c r="G275" s="90">
        <f t="shared" si="23"/>
        <v>-3973.125</v>
      </c>
      <c r="H275" s="84" t="str">
        <f t="shared" si="24"/>
        <v/>
      </c>
      <c r="I275" s="91" t="s">
        <v>353</v>
      </c>
      <c r="J275" s="90">
        <v>859.84166666670001</v>
      </c>
      <c r="K275" s="90">
        <v>-1436.1954545455001</v>
      </c>
      <c r="L275" s="90">
        <v>607.4</v>
      </c>
      <c r="M275" s="90">
        <v>-2287.6291666666998</v>
      </c>
      <c r="N275" s="90">
        <f t="shared" si="25"/>
        <v>-576.35378787880006</v>
      </c>
      <c r="O275" s="90">
        <f t="shared" si="26"/>
        <v>-1680.2291666666997</v>
      </c>
    </row>
    <row r="276" spans="1:15">
      <c r="A276" s="89" t="s">
        <v>354</v>
      </c>
      <c r="B276" s="90">
        <v>3209.7916666667002</v>
      </c>
      <c r="C276" s="90">
        <v>2820.5833333332998</v>
      </c>
      <c r="D276" s="90">
        <v>2522.0833333332998</v>
      </c>
      <c r="E276" s="90">
        <v>4095</v>
      </c>
      <c r="F276" s="90">
        <f t="shared" si="22"/>
        <v>-2820.5833333332998</v>
      </c>
      <c r="G276" s="90">
        <f t="shared" si="23"/>
        <v>-4095</v>
      </c>
      <c r="H276" s="84" t="str">
        <f t="shared" si="24"/>
        <v/>
      </c>
      <c r="I276" s="91" t="s">
        <v>354</v>
      </c>
      <c r="J276" s="90">
        <v>2259.625</v>
      </c>
      <c r="K276" s="90">
        <v>-492.4260869565</v>
      </c>
      <c r="L276" s="90">
        <v>626.88750000000005</v>
      </c>
      <c r="M276" s="90">
        <v>-1311.1583333333001</v>
      </c>
      <c r="N276" s="90">
        <f t="shared" si="25"/>
        <v>1767.1989130434999</v>
      </c>
      <c r="O276" s="90">
        <f t="shared" si="26"/>
        <v>-684.27083333330006</v>
      </c>
    </row>
    <row r="277" spans="1:15">
      <c r="A277" s="89" t="s">
        <v>326</v>
      </c>
      <c r="B277" s="90">
        <v>3341.375</v>
      </c>
      <c r="C277" s="90">
        <v>2724.875</v>
      </c>
      <c r="D277" s="90">
        <v>2962.5</v>
      </c>
      <c r="E277" s="90">
        <v>4327.5</v>
      </c>
      <c r="F277" s="90">
        <f t="shared" si="22"/>
        <v>-2724.875</v>
      </c>
      <c r="G277" s="90">
        <f t="shared" si="23"/>
        <v>-4327.5</v>
      </c>
      <c r="H277" s="84" t="str">
        <f t="shared" si="24"/>
        <v/>
      </c>
      <c r="I277" s="91" t="s">
        <v>326</v>
      </c>
      <c r="J277" s="90">
        <v>801.27916666670001</v>
      </c>
      <c r="K277" s="90">
        <v>-1656.5826086956999</v>
      </c>
      <c r="L277" s="90">
        <v>986.21666666670001</v>
      </c>
      <c r="M277" s="90">
        <v>-1447.2291666666999</v>
      </c>
      <c r="N277" s="90">
        <f t="shared" si="25"/>
        <v>-855.30344202899994</v>
      </c>
      <c r="O277" s="90">
        <f t="shared" si="26"/>
        <v>-461.01249999999993</v>
      </c>
    </row>
    <row r="278" spans="1:15">
      <c r="A278" s="89" t="s">
        <v>357</v>
      </c>
      <c r="B278" s="90">
        <v>3040.875</v>
      </c>
      <c r="C278" s="90">
        <v>2490.7083333332998</v>
      </c>
      <c r="D278" s="90">
        <v>3787.5</v>
      </c>
      <c r="E278" s="90">
        <v>2497.7083333332998</v>
      </c>
      <c r="F278" s="90">
        <f t="shared" si="22"/>
        <v>-2490.7083333332998</v>
      </c>
      <c r="G278" s="90">
        <f t="shared" si="23"/>
        <v>-2497.7083333332998</v>
      </c>
      <c r="H278" s="84" t="str">
        <f t="shared" si="24"/>
        <v/>
      </c>
      <c r="I278" s="91" t="s">
        <v>357</v>
      </c>
      <c r="J278" s="90">
        <v>519.180952381</v>
      </c>
      <c r="K278" s="90">
        <v>-2901.7541666666998</v>
      </c>
      <c r="L278" s="90">
        <v>647.64166666669996</v>
      </c>
      <c r="M278" s="90">
        <v>-1320.7833333333001</v>
      </c>
      <c r="N278" s="90">
        <f t="shared" si="25"/>
        <v>-2382.5732142856996</v>
      </c>
      <c r="O278" s="90">
        <f t="shared" si="26"/>
        <v>-673.14166666660014</v>
      </c>
    </row>
    <row r="279" spans="1:15">
      <c r="A279" s="89" t="s">
        <v>358</v>
      </c>
      <c r="B279" s="90">
        <v>3173</v>
      </c>
      <c r="C279" s="90">
        <v>2742.6666666667002</v>
      </c>
      <c r="D279" s="90">
        <v>3394.7916666667002</v>
      </c>
      <c r="E279" s="90">
        <v>3048.9583333332998</v>
      </c>
      <c r="F279" s="90">
        <f t="shared" si="22"/>
        <v>-2742.6666666667002</v>
      </c>
      <c r="G279" s="90">
        <f t="shared" si="23"/>
        <v>-3048.9583333332998</v>
      </c>
      <c r="H279" s="84" t="str">
        <f t="shared" si="24"/>
        <v/>
      </c>
      <c r="I279" s="91" t="s">
        <v>358</v>
      </c>
      <c r="J279" s="90">
        <v>1147.575</v>
      </c>
      <c r="K279" s="90">
        <v>-2670.0208333332998</v>
      </c>
      <c r="L279" s="90">
        <v>781.69583333330002</v>
      </c>
      <c r="M279" s="90">
        <v>-1184.2958333332999</v>
      </c>
      <c r="N279" s="90">
        <f t="shared" si="25"/>
        <v>-1522.4458333332998</v>
      </c>
      <c r="O279" s="90">
        <f t="shared" si="26"/>
        <v>-402.59999999999991</v>
      </c>
    </row>
    <row r="280" spans="1:15">
      <c r="A280" s="89" t="s">
        <v>359</v>
      </c>
      <c r="B280" s="90">
        <v>3275.0416666667002</v>
      </c>
      <c r="C280" s="90">
        <v>2514.1666666667002</v>
      </c>
      <c r="D280" s="90">
        <v>2801.875</v>
      </c>
      <c r="E280" s="90">
        <v>3201.875</v>
      </c>
      <c r="F280" s="90">
        <f t="shared" si="22"/>
        <v>-2514.1666666667002</v>
      </c>
      <c r="G280" s="90">
        <f t="shared" si="23"/>
        <v>-3201.875</v>
      </c>
      <c r="H280" s="84" t="str">
        <f t="shared" si="24"/>
        <v/>
      </c>
      <c r="I280" s="91" t="s">
        <v>359</v>
      </c>
      <c r="J280" s="90">
        <v>750.875</v>
      </c>
      <c r="K280" s="90">
        <v>-2370.8291666667001</v>
      </c>
      <c r="L280" s="90">
        <v>978.9</v>
      </c>
      <c r="M280" s="90">
        <v>-1009.6875</v>
      </c>
      <c r="N280" s="90">
        <f t="shared" si="25"/>
        <v>-1619.9541666667001</v>
      </c>
      <c r="O280" s="90">
        <f t="shared" si="26"/>
        <v>-30.787500000000023</v>
      </c>
    </row>
    <row r="281" spans="1:15">
      <c r="A281" s="89" t="s">
        <v>360</v>
      </c>
      <c r="B281" s="90">
        <v>2996</v>
      </c>
      <c r="C281" s="90">
        <v>2162.5</v>
      </c>
      <c r="D281" s="90">
        <v>2191.25</v>
      </c>
      <c r="E281" s="90">
        <v>3290</v>
      </c>
      <c r="F281" s="90">
        <f t="shared" si="22"/>
        <v>-2162.5</v>
      </c>
      <c r="G281" s="90">
        <f t="shared" si="23"/>
        <v>-3290</v>
      </c>
      <c r="H281" s="84" t="str">
        <f t="shared" si="24"/>
        <v/>
      </c>
      <c r="I281" s="91" t="s">
        <v>360</v>
      </c>
      <c r="J281" s="90">
        <v>844.97727272730003</v>
      </c>
      <c r="K281" s="90">
        <v>-2252.3375000000001</v>
      </c>
      <c r="L281" s="90">
        <v>825.77916666670001</v>
      </c>
      <c r="M281" s="90">
        <v>-1204.6782608696001</v>
      </c>
      <c r="N281" s="90">
        <f t="shared" si="25"/>
        <v>-1407.3602272727001</v>
      </c>
      <c r="O281" s="90">
        <f t="shared" si="26"/>
        <v>-378.89909420290007</v>
      </c>
    </row>
    <row r="282" spans="1:15">
      <c r="A282" s="89" t="s">
        <v>361</v>
      </c>
      <c r="B282" s="90">
        <v>2885.3333333332998</v>
      </c>
      <c r="C282" s="90">
        <v>1000</v>
      </c>
      <c r="D282" s="90">
        <v>3281.25</v>
      </c>
      <c r="E282" s="90">
        <v>3997.1666666667002</v>
      </c>
      <c r="F282" s="90">
        <f t="shared" si="22"/>
        <v>-1000</v>
      </c>
      <c r="G282" s="90">
        <f t="shared" si="23"/>
        <v>-3997.1666666667002</v>
      </c>
      <c r="H282" s="84" t="str">
        <f t="shared" si="24"/>
        <v/>
      </c>
      <c r="I282" s="91" t="s">
        <v>361</v>
      </c>
      <c r="J282" s="90">
        <v>1400.0933333333001</v>
      </c>
      <c r="K282" s="90">
        <v>-960.35416666670005</v>
      </c>
      <c r="L282" s="90">
        <v>607.08333333329995</v>
      </c>
      <c r="M282" s="90">
        <v>-1947.0250000000001</v>
      </c>
      <c r="N282" s="90">
        <f t="shared" si="25"/>
        <v>439.7391666666</v>
      </c>
      <c r="O282" s="90">
        <f t="shared" si="26"/>
        <v>-1339.9416666667003</v>
      </c>
    </row>
    <row r="283" spans="1:15">
      <c r="A283" s="89" t="s">
        <v>362</v>
      </c>
      <c r="B283" s="90">
        <v>2994.6666666667002</v>
      </c>
      <c r="C283" s="90">
        <v>650</v>
      </c>
      <c r="D283" s="90">
        <v>2300.4166666667002</v>
      </c>
      <c r="E283" s="90">
        <v>3939.375</v>
      </c>
      <c r="F283" s="90">
        <f t="shared" si="22"/>
        <v>-650</v>
      </c>
      <c r="G283" s="90">
        <f t="shared" si="23"/>
        <v>-3939.375</v>
      </c>
      <c r="H283" s="84" t="str">
        <f t="shared" si="24"/>
        <v/>
      </c>
      <c r="I283" s="91" t="s">
        <v>362</v>
      </c>
      <c r="J283" s="90">
        <v>2408.8937500000002</v>
      </c>
      <c r="K283" s="90">
        <v>-1125.8499999999999</v>
      </c>
      <c r="L283" s="90">
        <v>462.08749999999998</v>
      </c>
      <c r="M283" s="90">
        <v>-2454.1125000000002</v>
      </c>
      <c r="N283" s="90">
        <f t="shared" si="25"/>
        <v>1283.0437500000003</v>
      </c>
      <c r="O283" s="90">
        <f t="shared" si="26"/>
        <v>-1992.0250000000001</v>
      </c>
    </row>
    <row r="284" spans="1:15">
      <c r="A284" s="89" t="s">
        <v>363</v>
      </c>
      <c r="B284" s="90">
        <v>2832.125</v>
      </c>
      <c r="C284" s="90">
        <v>650</v>
      </c>
      <c r="D284" s="90">
        <v>4149.375</v>
      </c>
      <c r="E284" s="90">
        <v>2561.9166666667002</v>
      </c>
      <c r="F284" s="90">
        <f t="shared" si="22"/>
        <v>-650</v>
      </c>
      <c r="G284" s="90">
        <f t="shared" si="23"/>
        <v>-2561.9166666667002</v>
      </c>
      <c r="H284" s="84" t="str">
        <f t="shared" si="24"/>
        <v/>
      </c>
      <c r="I284" s="91" t="s">
        <v>363</v>
      </c>
      <c r="J284" s="90">
        <v>1895.2714285714001</v>
      </c>
      <c r="K284" s="90">
        <v>-893.27916666670001</v>
      </c>
      <c r="L284" s="90">
        <v>1336.6458333333001</v>
      </c>
      <c r="M284" s="90">
        <v>-1522.8304347825999</v>
      </c>
      <c r="N284" s="90">
        <f t="shared" si="25"/>
        <v>1001.9922619047001</v>
      </c>
      <c r="O284" s="90">
        <f t="shared" si="26"/>
        <v>-186.18460144929986</v>
      </c>
    </row>
    <row r="285" spans="1:15">
      <c r="A285" s="89" t="s">
        <v>364</v>
      </c>
      <c r="B285" s="90">
        <v>2517.7083333332998</v>
      </c>
      <c r="C285" s="90">
        <v>1489</v>
      </c>
      <c r="D285" s="90">
        <v>3879.375</v>
      </c>
      <c r="E285" s="90">
        <v>2394.7916666667002</v>
      </c>
      <c r="F285" s="90">
        <f t="shared" si="22"/>
        <v>-1489</v>
      </c>
      <c r="G285" s="90">
        <f t="shared" si="23"/>
        <v>-2394.7916666667002</v>
      </c>
      <c r="H285" s="84" t="str">
        <f t="shared" si="24"/>
        <v/>
      </c>
      <c r="I285" s="91" t="s">
        <v>364</v>
      </c>
      <c r="J285" s="90">
        <v>417.64</v>
      </c>
      <c r="K285" s="90">
        <v>-1047.5291666666999</v>
      </c>
      <c r="L285" s="90">
        <v>521.85833333330004</v>
      </c>
      <c r="M285" s="90">
        <v>-1089.55</v>
      </c>
      <c r="N285" s="90">
        <f t="shared" si="25"/>
        <v>-629.88916666669991</v>
      </c>
      <c r="O285" s="90">
        <f t="shared" si="26"/>
        <v>-567.69166666669992</v>
      </c>
    </row>
    <row r="286" spans="1:15">
      <c r="A286" s="89" t="s">
        <v>365</v>
      </c>
      <c r="B286" s="90">
        <v>2867.4166666667002</v>
      </c>
      <c r="C286" s="90">
        <v>3216.6666666667002</v>
      </c>
      <c r="D286" s="90">
        <v>2995.8333333332998</v>
      </c>
      <c r="E286" s="90">
        <v>3002.5</v>
      </c>
      <c r="F286" s="90">
        <f t="shared" si="22"/>
        <v>-3216.6666666667002</v>
      </c>
      <c r="G286" s="90">
        <f t="shared" si="23"/>
        <v>-3002.5</v>
      </c>
      <c r="H286" s="84" t="str">
        <f t="shared" si="24"/>
        <v/>
      </c>
      <c r="I286" s="91" t="s">
        <v>365</v>
      </c>
      <c r="J286" s="90">
        <v>465.30952380949998</v>
      </c>
      <c r="K286" s="90">
        <v>-2265.6416666667001</v>
      </c>
      <c r="L286" s="90">
        <v>964.18695652170004</v>
      </c>
      <c r="M286" s="90">
        <v>-818.00416666670003</v>
      </c>
      <c r="N286" s="90">
        <f t="shared" si="25"/>
        <v>-1800.3321428572001</v>
      </c>
      <c r="O286" s="90">
        <f t="shared" si="26"/>
        <v>146.18278985500001</v>
      </c>
    </row>
    <row r="287" spans="1:15">
      <c r="A287" s="89" t="s">
        <v>366</v>
      </c>
      <c r="B287" s="90">
        <v>2689.3333333332998</v>
      </c>
      <c r="C287" s="90">
        <v>2867.875</v>
      </c>
      <c r="D287" s="90">
        <v>2850.2083333332998</v>
      </c>
      <c r="E287" s="90">
        <v>4265.625</v>
      </c>
      <c r="F287" s="90">
        <f t="shared" si="22"/>
        <v>-2867.875</v>
      </c>
      <c r="G287" s="90">
        <f t="shared" si="23"/>
        <v>-4265.625</v>
      </c>
      <c r="H287" s="84" t="str">
        <f t="shared" si="24"/>
        <v/>
      </c>
      <c r="I287" s="91" t="s">
        <v>366</v>
      </c>
      <c r="J287" s="90">
        <v>512.37272727269999</v>
      </c>
      <c r="K287" s="90">
        <v>-1854</v>
      </c>
      <c r="L287" s="90">
        <v>1835.3541666666999</v>
      </c>
      <c r="M287" s="90">
        <v>-552.61818181820001</v>
      </c>
      <c r="N287" s="90">
        <f t="shared" si="25"/>
        <v>-1341.6272727272999</v>
      </c>
      <c r="O287" s="90">
        <f t="shared" si="26"/>
        <v>1282.7359848484998</v>
      </c>
    </row>
    <row r="288" spans="1:15">
      <c r="A288" s="89" t="s">
        <v>367</v>
      </c>
      <c r="B288" s="90">
        <v>3169.4166666667002</v>
      </c>
      <c r="C288" s="90">
        <v>2685.4166666667002</v>
      </c>
      <c r="D288" s="90">
        <v>1597.2916666666999</v>
      </c>
      <c r="E288" s="90">
        <v>4740</v>
      </c>
      <c r="F288" s="90">
        <f t="shared" si="22"/>
        <v>-2685.4166666667002</v>
      </c>
      <c r="G288" s="90">
        <f t="shared" si="23"/>
        <v>-4740</v>
      </c>
      <c r="H288" s="84" t="str">
        <f t="shared" si="24"/>
        <v/>
      </c>
      <c r="I288" s="91" t="s">
        <v>367</v>
      </c>
      <c r="J288" s="90">
        <v>810.79166666670005</v>
      </c>
      <c r="K288" s="90">
        <v>-2983.4826086957</v>
      </c>
      <c r="L288" s="90">
        <v>943.8125</v>
      </c>
      <c r="M288" s="90">
        <v>-1052.7416666667</v>
      </c>
      <c r="N288" s="90">
        <f t="shared" si="25"/>
        <v>-2172.6909420289999</v>
      </c>
      <c r="O288" s="90">
        <f t="shared" si="26"/>
        <v>-108.92916666669998</v>
      </c>
    </row>
    <row r="289" spans="1:15">
      <c r="A289" s="89" t="s">
        <v>368</v>
      </c>
      <c r="B289" s="90">
        <v>3051.5833333332998</v>
      </c>
      <c r="C289" s="90">
        <v>2528.3333333332998</v>
      </c>
      <c r="D289" s="90">
        <v>2015.2083333333001</v>
      </c>
      <c r="E289" s="90">
        <v>4813.125</v>
      </c>
      <c r="F289" s="90">
        <f t="shared" si="22"/>
        <v>-2528.3333333332998</v>
      </c>
      <c r="G289" s="90">
        <f t="shared" si="23"/>
        <v>-4813.125</v>
      </c>
      <c r="H289" s="84" t="str">
        <f t="shared" si="24"/>
        <v/>
      </c>
      <c r="I289" s="91" t="s">
        <v>368</v>
      </c>
      <c r="J289" s="90">
        <v>575.71666666670001</v>
      </c>
      <c r="K289" s="90">
        <v>-2589.8333333332998</v>
      </c>
      <c r="L289" s="90">
        <v>573.99166666669998</v>
      </c>
      <c r="M289" s="90">
        <v>-1444.5916666666999</v>
      </c>
      <c r="N289" s="90">
        <f t="shared" si="25"/>
        <v>-2014.1166666665999</v>
      </c>
      <c r="O289" s="90">
        <f t="shared" si="26"/>
        <v>-870.59999999999991</v>
      </c>
    </row>
    <row r="290" spans="1:15">
      <c r="A290" s="89" t="s">
        <v>369</v>
      </c>
      <c r="B290" s="90">
        <v>3125.3333333332998</v>
      </c>
      <c r="C290" s="90">
        <v>2382.9166666667002</v>
      </c>
      <c r="D290" s="90">
        <v>2181.6666666667002</v>
      </c>
      <c r="E290" s="90">
        <v>4783.125</v>
      </c>
      <c r="F290" s="90">
        <f t="shared" si="22"/>
        <v>-2382.9166666667002</v>
      </c>
      <c r="G290" s="90">
        <f t="shared" si="23"/>
        <v>-4783.125</v>
      </c>
      <c r="H290" s="84" t="str">
        <f t="shared" si="24"/>
        <v/>
      </c>
      <c r="I290" s="91" t="s">
        <v>369</v>
      </c>
      <c r="J290" s="90">
        <v>330.98750000000001</v>
      </c>
      <c r="K290" s="90">
        <v>-2606.7375000000002</v>
      </c>
      <c r="L290" s="90">
        <v>853.89583333329995</v>
      </c>
      <c r="M290" s="90">
        <v>-652.34166666670001</v>
      </c>
      <c r="N290" s="90">
        <f t="shared" si="25"/>
        <v>-2275.75</v>
      </c>
      <c r="O290" s="90">
        <f t="shared" si="26"/>
        <v>201.55416666659994</v>
      </c>
    </row>
    <row r="291" spans="1:15">
      <c r="A291" s="89" t="s">
        <v>370</v>
      </c>
      <c r="B291" s="90">
        <v>2978.9583333332998</v>
      </c>
      <c r="C291" s="90">
        <v>2442.5</v>
      </c>
      <c r="D291" s="90">
        <v>2446.875</v>
      </c>
      <c r="E291" s="90">
        <v>3792.9166666667002</v>
      </c>
      <c r="F291" s="90">
        <f t="shared" si="22"/>
        <v>-2442.5</v>
      </c>
      <c r="G291" s="90">
        <f t="shared" si="23"/>
        <v>-3792.9166666667002</v>
      </c>
      <c r="H291" s="84" t="str">
        <f t="shared" si="24"/>
        <v/>
      </c>
      <c r="I291" s="91" t="s">
        <v>370</v>
      </c>
      <c r="J291" s="90">
        <v>364.375</v>
      </c>
      <c r="K291" s="90">
        <v>-2664.8333333332998</v>
      </c>
      <c r="L291" s="90">
        <v>1463.7583333333</v>
      </c>
      <c r="M291" s="90">
        <v>-1259.8583333332999</v>
      </c>
      <c r="N291" s="90">
        <f t="shared" si="25"/>
        <v>-2300.4583333332998</v>
      </c>
      <c r="O291" s="90">
        <f t="shared" si="26"/>
        <v>203.90000000000009</v>
      </c>
    </row>
    <row r="292" spans="1:15">
      <c r="A292" s="89" t="s">
        <v>371</v>
      </c>
      <c r="B292" s="90">
        <v>2507.7083333332998</v>
      </c>
      <c r="C292" s="90">
        <v>2590</v>
      </c>
      <c r="D292" s="90">
        <v>1895.8333333333001</v>
      </c>
      <c r="E292" s="90">
        <v>3458.3333333332998</v>
      </c>
      <c r="F292" s="90">
        <f t="shared" si="22"/>
        <v>-2590</v>
      </c>
      <c r="G292" s="90">
        <f t="shared" si="23"/>
        <v>-3458.3333333332998</v>
      </c>
      <c r="H292" s="84" t="str">
        <f t="shared" si="24"/>
        <v>M</v>
      </c>
      <c r="I292" s="91" t="s">
        <v>371</v>
      </c>
      <c r="J292" s="90">
        <v>688.76</v>
      </c>
      <c r="K292" s="90">
        <v>-2348.8874999999998</v>
      </c>
      <c r="L292" s="90">
        <v>1154.5708333333</v>
      </c>
      <c r="M292" s="90">
        <v>-2045.6458333333001</v>
      </c>
      <c r="N292" s="90">
        <f t="shared" si="25"/>
        <v>-1660.1274999999998</v>
      </c>
      <c r="O292" s="90">
        <f t="shared" si="26"/>
        <v>-891.07500000000005</v>
      </c>
    </row>
    <row r="293" spans="1:15">
      <c r="A293" s="89" t="s">
        <v>372</v>
      </c>
      <c r="B293" s="90">
        <v>2759.5</v>
      </c>
      <c r="C293" s="90">
        <v>2590</v>
      </c>
      <c r="D293" s="90">
        <v>2771.6666666667002</v>
      </c>
      <c r="E293" s="90">
        <v>3304.7916666667002</v>
      </c>
      <c r="F293" s="90">
        <f t="shared" si="22"/>
        <v>-2590</v>
      </c>
      <c r="G293" s="90">
        <f t="shared" si="23"/>
        <v>-3304.7916666667002</v>
      </c>
      <c r="H293" s="84" t="str">
        <f t="shared" si="24"/>
        <v/>
      </c>
      <c r="I293" s="91" t="s">
        <v>372</v>
      </c>
      <c r="J293" s="90">
        <v>519.39583333329995</v>
      </c>
      <c r="K293" s="90">
        <v>-2488.2416666667</v>
      </c>
      <c r="L293" s="90">
        <v>1209.8375000000001</v>
      </c>
      <c r="M293" s="90">
        <v>-1021.5291666667</v>
      </c>
      <c r="N293" s="90">
        <f t="shared" si="25"/>
        <v>-1968.8458333334002</v>
      </c>
      <c r="O293" s="90">
        <f t="shared" si="26"/>
        <v>188.30833333330008</v>
      </c>
    </row>
    <row r="294" spans="1:15">
      <c r="A294" s="89" t="s">
        <v>373</v>
      </c>
      <c r="B294" s="90">
        <v>2735.4166666667002</v>
      </c>
      <c r="C294" s="90">
        <v>2529.1666666667002</v>
      </c>
      <c r="D294" s="90">
        <v>2103.125</v>
      </c>
      <c r="E294" s="90">
        <v>4220.625</v>
      </c>
      <c r="F294" s="90">
        <f t="shared" si="22"/>
        <v>-2529.1666666667002</v>
      </c>
      <c r="G294" s="90">
        <f t="shared" si="23"/>
        <v>-4220.625</v>
      </c>
      <c r="H294" s="84" t="str">
        <f t="shared" si="24"/>
        <v/>
      </c>
      <c r="I294" s="91" t="s">
        <v>373</v>
      </c>
      <c r="J294" s="90">
        <v>1062.0235294117999</v>
      </c>
      <c r="K294" s="90">
        <v>-1776.3375000000001</v>
      </c>
      <c r="L294" s="90">
        <v>1779.9666666666999</v>
      </c>
      <c r="M294" s="90">
        <v>-885.07500000000005</v>
      </c>
      <c r="N294" s="90">
        <f t="shared" si="25"/>
        <v>-714.31397058820016</v>
      </c>
      <c r="O294" s="90">
        <f t="shared" si="26"/>
        <v>894.89166666669985</v>
      </c>
    </row>
    <row r="295" spans="1:15">
      <c r="A295" s="89" t="s">
        <v>374</v>
      </c>
      <c r="B295" s="90">
        <v>2590</v>
      </c>
      <c r="C295" s="90">
        <v>2566.75</v>
      </c>
      <c r="D295" s="90">
        <v>2383.3333333332998</v>
      </c>
      <c r="E295" s="90">
        <v>4006.875</v>
      </c>
      <c r="F295" s="90">
        <f t="shared" si="22"/>
        <v>-2566.75</v>
      </c>
      <c r="G295" s="90">
        <f t="shared" si="23"/>
        <v>-4006.875</v>
      </c>
      <c r="H295" s="84" t="str">
        <f t="shared" si="24"/>
        <v/>
      </c>
      <c r="I295" s="91" t="s">
        <v>374</v>
      </c>
      <c r="J295" s="90">
        <v>961.8235294118</v>
      </c>
      <c r="K295" s="90">
        <v>-1852.0909090908999</v>
      </c>
      <c r="L295" s="90">
        <v>637.01250000000005</v>
      </c>
      <c r="M295" s="90">
        <v>-1555.5374999999999</v>
      </c>
      <c r="N295" s="90">
        <f t="shared" si="25"/>
        <v>-890.26737967909992</v>
      </c>
      <c r="O295" s="90">
        <f t="shared" si="26"/>
        <v>-918.52499999999986</v>
      </c>
    </row>
    <row r="296" spans="1:15">
      <c r="A296" s="89" t="s">
        <v>375</v>
      </c>
      <c r="B296" s="90">
        <v>2590</v>
      </c>
      <c r="C296" s="90">
        <v>2271</v>
      </c>
      <c r="D296" s="90">
        <v>3192.7083333332998</v>
      </c>
      <c r="E296" s="90">
        <v>3005.4166666667002</v>
      </c>
      <c r="F296" s="90">
        <f t="shared" si="22"/>
        <v>-2271</v>
      </c>
      <c r="G296" s="90">
        <f t="shared" si="23"/>
        <v>-3005.4166666667002</v>
      </c>
      <c r="H296" s="84" t="str">
        <f t="shared" si="24"/>
        <v/>
      </c>
      <c r="I296" s="91" t="s">
        <v>375</v>
      </c>
      <c r="J296" s="90">
        <v>411.59166666670001</v>
      </c>
      <c r="K296" s="90">
        <v>-2462.6374999999998</v>
      </c>
      <c r="L296" s="90">
        <v>2101.7624999999998</v>
      </c>
      <c r="M296" s="90">
        <v>-1071.05</v>
      </c>
      <c r="N296" s="90">
        <f t="shared" si="25"/>
        <v>-2051.0458333332999</v>
      </c>
      <c r="O296" s="90">
        <f t="shared" si="26"/>
        <v>1030.7124999999999</v>
      </c>
    </row>
    <row r="297" spans="1:15">
      <c r="A297" s="89" t="s">
        <v>376</v>
      </c>
      <c r="B297" s="90">
        <v>2590</v>
      </c>
      <c r="C297" s="90">
        <v>2534.5833333332998</v>
      </c>
      <c r="D297" s="90">
        <v>3256.25</v>
      </c>
      <c r="E297" s="90">
        <v>3473.3333333332998</v>
      </c>
      <c r="F297" s="90">
        <f t="shared" si="22"/>
        <v>-2534.5833333332998</v>
      </c>
      <c r="G297" s="90">
        <f t="shared" si="23"/>
        <v>-3473.3333333332998</v>
      </c>
      <c r="H297" s="84" t="str">
        <f t="shared" si="24"/>
        <v/>
      </c>
      <c r="I297" s="91" t="s">
        <v>376</v>
      </c>
      <c r="J297" s="90">
        <v>358.7</v>
      </c>
      <c r="K297" s="90">
        <v>-2541.1583333333001</v>
      </c>
      <c r="L297" s="90">
        <v>847.73749999999995</v>
      </c>
      <c r="M297" s="90">
        <v>-939.40416666670001</v>
      </c>
      <c r="N297" s="90">
        <f t="shared" si="25"/>
        <v>-2182.4583333333003</v>
      </c>
      <c r="O297" s="90">
        <f t="shared" si="26"/>
        <v>-91.666666666700053</v>
      </c>
    </row>
    <row r="298" spans="1:15">
      <c r="A298" s="89" t="s">
        <v>377</v>
      </c>
      <c r="B298" s="90">
        <v>2590</v>
      </c>
      <c r="C298" s="90">
        <v>2242.9166666667002</v>
      </c>
      <c r="D298" s="90">
        <v>3493.5416666667002</v>
      </c>
      <c r="E298" s="90">
        <v>2599.375</v>
      </c>
      <c r="F298" s="90">
        <f t="shared" si="22"/>
        <v>-2242.9166666667002</v>
      </c>
      <c r="G298" s="90">
        <f t="shared" si="23"/>
        <v>-2599.375</v>
      </c>
      <c r="H298" s="84" t="str">
        <f t="shared" si="24"/>
        <v/>
      </c>
      <c r="I298" s="91" t="s">
        <v>377</v>
      </c>
      <c r="J298" s="90">
        <v>372.23750000000001</v>
      </c>
      <c r="K298" s="90">
        <v>-2626.5333333333001</v>
      </c>
      <c r="L298" s="90">
        <v>1326.4958333333</v>
      </c>
      <c r="M298" s="90">
        <v>-733.17083333330004</v>
      </c>
      <c r="N298" s="90">
        <f t="shared" si="25"/>
        <v>-2254.2958333332999</v>
      </c>
      <c r="O298" s="90">
        <f t="shared" si="26"/>
        <v>593.32499999999993</v>
      </c>
    </row>
    <row r="299" spans="1:15">
      <c r="A299" s="89" t="s">
        <v>378</v>
      </c>
      <c r="B299" s="90">
        <v>2590</v>
      </c>
      <c r="C299" s="90">
        <v>2491.6666666667002</v>
      </c>
      <c r="D299" s="90">
        <v>3269.375</v>
      </c>
      <c r="E299" s="90">
        <v>2725.4166666667002</v>
      </c>
      <c r="F299" s="90">
        <f t="shared" si="22"/>
        <v>-2491.6666666667002</v>
      </c>
      <c r="G299" s="90">
        <f t="shared" si="23"/>
        <v>-2725.4166666667002</v>
      </c>
      <c r="H299" s="84" t="str">
        <f t="shared" si="24"/>
        <v/>
      </c>
      <c r="I299" s="91" t="s">
        <v>378</v>
      </c>
      <c r="J299" s="90">
        <v>246.78749999999999</v>
      </c>
      <c r="K299" s="90">
        <v>-2499.125</v>
      </c>
      <c r="L299" s="90">
        <v>1244.5791666667001</v>
      </c>
      <c r="M299" s="90">
        <v>-373.7916666667</v>
      </c>
      <c r="N299" s="90">
        <f t="shared" si="25"/>
        <v>-2252.3375000000001</v>
      </c>
      <c r="O299" s="90">
        <f t="shared" si="26"/>
        <v>870.78750000000014</v>
      </c>
    </row>
    <row r="300" spans="1:15">
      <c r="A300" s="89" t="s">
        <v>379</v>
      </c>
      <c r="B300" s="90">
        <v>3056.4166666667002</v>
      </c>
      <c r="C300" s="90">
        <v>2669.5833333332998</v>
      </c>
      <c r="D300" s="90">
        <v>3310.8333333332998</v>
      </c>
      <c r="E300" s="90">
        <v>3309.375</v>
      </c>
      <c r="F300" s="90">
        <f t="shared" si="22"/>
        <v>-2669.5833333332998</v>
      </c>
      <c r="G300" s="90">
        <f t="shared" si="23"/>
        <v>-3309.375</v>
      </c>
      <c r="H300" s="84" t="str">
        <f t="shared" si="24"/>
        <v/>
      </c>
      <c r="I300" s="91" t="s">
        <v>379</v>
      </c>
      <c r="J300" s="90">
        <v>1064.4124999999999</v>
      </c>
      <c r="K300" s="90">
        <v>-3638.15</v>
      </c>
      <c r="L300" s="90">
        <v>1358.8375000000001</v>
      </c>
      <c r="M300" s="90">
        <v>-471.1</v>
      </c>
      <c r="N300" s="90">
        <f t="shared" si="25"/>
        <v>-2573.7375000000002</v>
      </c>
      <c r="O300" s="90">
        <f t="shared" si="26"/>
        <v>887.73750000000007</v>
      </c>
    </row>
    <row r="301" spans="1:15">
      <c r="A301" s="89" t="s">
        <v>380</v>
      </c>
      <c r="B301" s="90">
        <v>3079.4583333332998</v>
      </c>
      <c r="C301" s="90">
        <v>1976.0416666666999</v>
      </c>
      <c r="D301" s="90">
        <v>2365.4166666667002</v>
      </c>
      <c r="E301" s="90">
        <v>3436.0416666667002</v>
      </c>
      <c r="F301" s="90">
        <f t="shared" si="22"/>
        <v>-1976.0416666666999</v>
      </c>
      <c r="G301" s="90">
        <f t="shared" si="23"/>
        <v>-3436.0416666667002</v>
      </c>
      <c r="H301" s="84" t="str">
        <f t="shared" si="24"/>
        <v/>
      </c>
      <c r="I301" s="91" t="s">
        <v>380</v>
      </c>
      <c r="J301" s="90">
        <v>711.64666666669996</v>
      </c>
      <c r="K301" s="90">
        <v>-2064.9499999999998</v>
      </c>
      <c r="L301" s="90">
        <v>1454.4166666666999</v>
      </c>
      <c r="M301" s="90">
        <v>-1501.8125</v>
      </c>
      <c r="N301" s="90">
        <f t="shared" si="25"/>
        <v>-1353.3033333332999</v>
      </c>
      <c r="O301" s="90">
        <f t="shared" si="26"/>
        <v>-47.395833333300061</v>
      </c>
    </row>
    <row r="302" spans="1:15">
      <c r="A302" s="89" t="s">
        <v>381</v>
      </c>
      <c r="B302" s="90">
        <v>2480</v>
      </c>
      <c r="C302" s="90">
        <v>2358.4583333332998</v>
      </c>
      <c r="D302" s="90">
        <v>1795.4166666666999</v>
      </c>
      <c r="E302" s="90">
        <v>3651.25</v>
      </c>
      <c r="F302" s="90">
        <f t="shared" si="22"/>
        <v>-2358.4583333332998</v>
      </c>
      <c r="G302" s="90">
        <f t="shared" si="23"/>
        <v>-3651.25</v>
      </c>
      <c r="H302" s="84" t="str">
        <f t="shared" si="24"/>
        <v/>
      </c>
      <c r="I302" s="91" t="s">
        <v>381</v>
      </c>
      <c r="J302" s="90">
        <v>581.66</v>
      </c>
      <c r="K302" s="90">
        <v>-2187.4124999999999</v>
      </c>
      <c r="L302" s="90">
        <v>1054.6208333333</v>
      </c>
      <c r="M302" s="90">
        <v>-1687.9708333333001</v>
      </c>
      <c r="N302" s="90">
        <f t="shared" si="25"/>
        <v>-1605.7525000000001</v>
      </c>
      <c r="O302" s="90">
        <f t="shared" si="26"/>
        <v>-633.35000000000014</v>
      </c>
    </row>
    <row r="303" spans="1:15">
      <c r="A303" s="89" t="s">
        <v>382</v>
      </c>
      <c r="B303" s="90">
        <v>2032.9166666666999</v>
      </c>
      <c r="C303" s="90">
        <v>2320</v>
      </c>
      <c r="D303" s="90">
        <v>1960.625</v>
      </c>
      <c r="E303" s="90">
        <v>3237.5</v>
      </c>
      <c r="F303" s="90">
        <f t="shared" si="22"/>
        <v>-2320</v>
      </c>
      <c r="G303" s="90">
        <f t="shared" si="23"/>
        <v>-3237.5</v>
      </c>
      <c r="H303" s="84" t="str">
        <f t="shared" si="24"/>
        <v/>
      </c>
      <c r="I303" s="91" t="s">
        <v>382</v>
      </c>
      <c r="J303" s="90">
        <v>239.38181818180001</v>
      </c>
      <c r="K303" s="90">
        <v>-2274.2666666667001</v>
      </c>
      <c r="L303" s="90">
        <v>1142.8666666667</v>
      </c>
      <c r="M303" s="90">
        <v>-1954.4749999999999</v>
      </c>
      <c r="N303" s="90">
        <f t="shared" si="25"/>
        <v>-2034.8848484849</v>
      </c>
      <c r="O303" s="90">
        <f t="shared" si="26"/>
        <v>-811.60833333329992</v>
      </c>
    </row>
    <row r="304" spans="1:15">
      <c r="A304" s="89" t="s">
        <v>383</v>
      </c>
      <c r="B304" s="90">
        <v>2863.6666666667002</v>
      </c>
      <c r="C304" s="90">
        <v>2537.5</v>
      </c>
      <c r="D304" s="90">
        <v>2003.9583333333001</v>
      </c>
      <c r="E304" s="90">
        <v>3502.5</v>
      </c>
      <c r="F304" s="90">
        <f t="shared" si="22"/>
        <v>-2537.5</v>
      </c>
      <c r="G304" s="90">
        <f t="shared" si="23"/>
        <v>-3502.5</v>
      </c>
      <c r="H304" s="84" t="str">
        <f t="shared" si="24"/>
        <v/>
      </c>
      <c r="I304" s="91" t="s">
        <v>383</v>
      </c>
      <c r="J304" s="90">
        <v>378.61666666669998</v>
      </c>
      <c r="K304" s="90">
        <v>-2419.9166666667002</v>
      </c>
      <c r="L304" s="90">
        <v>984.4375</v>
      </c>
      <c r="M304" s="90">
        <v>-1816.2083333333001</v>
      </c>
      <c r="N304" s="90">
        <f t="shared" si="25"/>
        <v>-2041.3000000000002</v>
      </c>
      <c r="O304" s="90">
        <f t="shared" si="26"/>
        <v>-831.77083333330006</v>
      </c>
    </row>
    <row r="305" spans="1:15">
      <c r="A305" s="89" t="s">
        <v>384</v>
      </c>
      <c r="B305" s="90">
        <v>2452.9166666667002</v>
      </c>
      <c r="C305" s="90">
        <v>2659.75</v>
      </c>
      <c r="D305" s="90">
        <v>2336.8333333332998</v>
      </c>
      <c r="E305" s="90">
        <v>3418.9583333332998</v>
      </c>
      <c r="F305" s="90">
        <f t="shared" si="22"/>
        <v>-2659.75</v>
      </c>
      <c r="G305" s="90">
        <f t="shared" si="23"/>
        <v>-3418.9583333332998</v>
      </c>
      <c r="H305" s="84" t="str">
        <f t="shared" si="24"/>
        <v/>
      </c>
      <c r="I305" s="91" t="s">
        <v>384</v>
      </c>
      <c r="J305" s="90">
        <v>211.36</v>
      </c>
      <c r="K305" s="90">
        <v>-2666.6083333332999</v>
      </c>
      <c r="L305" s="90">
        <v>1261.1041666666999</v>
      </c>
      <c r="M305" s="90">
        <v>-1961.9458333333</v>
      </c>
      <c r="N305" s="90">
        <f t="shared" si="25"/>
        <v>-2455.2483333332998</v>
      </c>
      <c r="O305" s="90">
        <f t="shared" si="26"/>
        <v>-700.84166666660008</v>
      </c>
    </row>
    <row r="306" spans="1:15">
      <c r="A306" s="89" t="s">
        <v>385</v>
      </c>
      <c r="B306" s="90">
        <v>2163.5833333332998</v>
      </c>
      <c r="C306" s="90">
        <v>3115.2083333332998</v>
      </c>
      <c r="D306" s="90">
        <v>3181.875</v>
      </c>
      <c r="E306" s="90">
        <v>3324.375</v>
      </c>
      <c r="F306" s="90">
        <f t="shared" si="22"/>
        <v>-3115.2083333332998</v>
      </c>
      <c r="G306" s="90">
        <f t="shared" si="23"/>
        <v>-3324.375</v>
      </c>
      <c r="H306" s="84" t="str">
        <f t="shared" si="24"/>
        <v/>
      </c>
      <c r="I306" s="91" t="s">
        <v>385</v>
      </c>
      <c r="J306" s="90">
        <v>297.68823529410002</v>
      </c>
      <c r="K306" s="90">
        <v>-3258.1291666666998</v>
      </c>
      <c r="L306" s="90">
        <v>458.21739130430001</v>
      </c>
      <c r="M306" s="90">
        <v>-1536.6041666666999</v>
      </c>
      <c r="N306" s="90">
        <f t="shared" si="25"/>
        <v>-2960.4409313725996</v>
      </c>
      <c r="O306" s="90">
        <f t="shared" si="26"/>
        <v>-1078.3867753623999</v>
      </c>
    </row>
    <row r="307" spans="1:15">
      <c r="A307" s="89" t="s">
        <v>386</v>
      </c>
      <c r="B307" s="90">
        <v>3243.6521739129998</v>
      </c>
      <c r="C307" s="90">
        <v>3338.5652173912999</v>
      </c>
      <c r="D307" s="90">
        <v>3418.0434782609</v>
      </c>
      <c r="E307" s="90">
        <v>3568.6956521738998</v>
      </c>
      <c r="F307" s="90">
        <f t="shared" si="22"/>
        <v>-3338.5652173912999</v>
      </c>
      <c r="G307" s="90">
        <f t="shared" si="23"/>
        <v>-3568.6956521738998</v>
      </c>
      <c r="H307" s="84" t="str">
        <f t="shared" si="24"/>
        <v/>
      </c>
      <c r="I307" s="91" t="s">
        <v>386</v>
      </c>
      <c r="J307" s="90">
        <v>583.29130434779995</v>
      </c>
      <c r="K307" s="90">
        <v>-3045.2086956521998</v>
      </c>
      <c r="L307" s="90">
        <v>1262.2130434783001</v>
      </c>
      <c r="M307" s="90">
        <v>-1239.5217391304</v>
      </c>
      <c r="N307" s="90">
        <f t="shared" si="25"/>
        <v>-2461.9173913043996</v>
      </c>
      <c r="O307" s="90">
        <f t="shared" si="26"/>
        <v>22.691304347900086</v>
      </c>
    </row>
    <row r="308" spans="1:15">
      <c r="A308" s="89" t="s">
        <v>355</v>
      </c>
      <c r="B308" s="90">
        <v>3061.1666666667002</v>
      </c>
      <c r="C308" s="90">
        <v>2095.0833333332998</v>
      </c>
      <c r="D308" s="90">
        <v>2650.625</v>
      </c>
      <c r="E308" s="90">
        <v>3544.5833333332998</v>
      </c>
      <c r="F308" s="90">
        <f t="shared" si="22"/>
        <v>-2095.0833333332998</v>
      </c>
      <c r="G308" s="90">
        <f t="shared" si="23"/>
        <v>-3544.5833333332998</v>
      </c>
      <c r="H308" s="84" t="str">
        <f t="shared" si="24"/>
        <v/>
      </c>
      <c r="I308" s="91" t="s">
        <v>355</v>
      </c>
      <c r="J308" s="90">
        <v>1254.8166666667</v>
      </c>
      <c r="K308" s="90">
        <v>-1965.3208333333</v>
      </c>
      <c r="L308" s="90">
        <v>1590.3041666667</v>
      </c>
      <c r="M308" s="90">
        <v>-1193.3125</v>
      </c>
      <c r="N308" s="90">
        <f t="shared" si="25"/>
        <v>-710.50416666659999</v>
      </c>
      <c r="O308" s="90">
        <f t="shared" si="26"/>
        <v>396.99166666669998</v>
      </c>
    </row>
    <row r="309" spans="1:15">
      <c r="A309" s="89" t="s">
        <v>389</v>
      </c>
      <c r="B309" s="90">
        <v>2742.0833333332998</v>
      </c>
      <c r="C309" s="90">
        <v>1466.6666666666999</v>
      </c>
      <c r="D309" s="90">
        <v>2575</v>
      </c>
      <c r="E309" s="90">
        <v>3755.625</v>
      </c>
      <c r="F309" s="90">
        <f t="shared" si="22"/>
        <v>-1466.6666666666999</v>
      </c>
      <c r="G309" s="90">
        <f t="shared" si="23"/>
        <v>-3755.625</v>
      </c>
      <c r="H309" s="84" t="str">
        <f t="shared" si="24"/>
        <v/>
      </c>
      <c r="I309" s="91" t="s">
        <v>389</v>
      </c>
      <c r="J309" s="90">
        <v>1946.3416666666999</v>
      </c>
      <c r="K309" s="90">
        <v>-1155.7260869565</v>
      </c>
      <c r="L309" s="90">
        <v>1036.2916666666999</v>
      </c>
      <c r="M309" s="90">
        <v>-1166.8791666667</v>
      </c>
      <c r="N309" s="90">
        <f t="shared" si="25"/>
        <v>790.61557971019988</v>
      </c>
      <c r="O309" s="90">
        <f t="shared" si="26"/>
        <v>-130.58750000000009</v>
      </c>
    </row>
    <row r="310" spans="1:15">
      <c r="A310" s="89" t="s">
        <v>390</v>
      </c>
      <c r="B310" s="90">
        <v>2414.5</v>
      </c>
      <c r="C310" s="90">
        <v>2212.5</v>
      </c>
      <c r="D310" s="90">
        <v>2419.375</v>
      </c>
      <c r="E310" s="90">
        <v>3581.25</v>
      </c>
      <c r="F310" s="90">
        <f t="shared" si="22"/>
        <v>-2212.5</v>
      </c>
      <c r="G310" s="90">
        <f t="shared" si="23"/>
        <v>-3581.25</v>
      </c>
      <c r="H310" s="84" t="str">
        <f t="shared" si="24"/>
        <v/>
      </c>
      <c r="I310" s="91" t="s">
        <v>390</v>
      </c>
      <c r="J310" s="90">
        <v>1636.4708333333001</v>
      </c>
      <c r="K310" s="90">
        <v>-1226.2583333333</v>
      </c>
      <c r="L310" s="90">
        <v>835.16666666670005</v>
      </c>
      <c r="M310" s="90">
        <v>-1271.7833333333001</v>
      </c>
      <c r="N310" s="90">
        <f t="shared" si="25"/>
        <v>410.21250000000009</v>
      </c>
      <c r="O310" s="90">
        <f t="shared" si="26"/>
        <v>-436.61666666660005</v>
      </c>
    </row>
    <row r="311" spans="1:15">
      <c r="A311" s="89" t="s">
        <v>391</v>
      </c>
      <c r="B311" s="90">
        <v>3154.4166666667002</v>
      </c>
      <c r="C311" s="90">
        <v>2915</v>
      </c>
      <c r="D311" s="90">
        <v>3030.4166666667002</v>
      </c>
      <c r="E311" s="90">
        <v>3205.8333333332998</v>
      </c>
      <c r="F311" s="90">
        <f t="shared" si="22"/>
        <v>-2915</v>
      </c>
      <c r="G311" s="90">
        <f t="shared" si="23"/>
        <v>-3205.8333333332998</v>
      </c>
      <c r="H311" s="84" t="str">
        <f t="shared" si="24"/>
        <v/>
      </c>
      <c r="I311" s="91" t="s">
        <v>391</v>
      </c>
      <c r="J311" s="90">
        <v>1114.3833333333</v>
      </c>
      <c r="K311" s="90">
        <v>-2870.9</v>
      </c>
      <c r="L311" s="90">
        <v>1257.175</v>
      </c>
      <c r="M311" s="90">
        <v>-694.60833333330004</v>
      </c>
      <c r="N311" s="90">
        <f t="shared" si="25"/>
        <v>-1756.5166666667001</v>
      </c>
      <c r="O311" s="90">
        <f t="shared" si="26"/>
        <v>562.56666666669992</v>
      </c>
    </row>
    <row r="312" spans="1:15">
      <c r="A312" s="89" t="s">
        <v>392</v>
      </c>
      <c r="B312" s="90">
        <v>3209.5416666667002</v>
      </c>
      <c r="C312" s="90">
        <v>2972.5416666667002</v>
      </c>
      <c r="D312" s="90">
        <v>3307.5</v>
      </c>
      <c r="E312" s="90">
        <v>3403.5416666667002</v>
      </c>
      <c r="F312" s="90">
        <f t="shared" si="22"/>
        <v>-2972.5416666667002</v>
      </c>
      <c r="G312" s="90">
        <f t="shared" si="23"/>
        <v>-3403.5416666667002</v>
      </c>
      <c r="H312" s="84" t="str">
        <f t="shared" si="24"/>
        <v/>
      </c>
      <c r="I312" s="91" t="s">
        <v>392</v>
      </c>
      <c r="J312" s="90">
        <v>721.53750000000002</v>
      </c>
      <c r="K312" s="90">
        <v>-3269.4208333332999</v>
      </c>
      <c r="L312" s="90">
        <v>1891.3416666666999</v>
      </c>
      <c r="M312" s="90">
        <v>-435</v>
      </c>
      <c r="N312" s="90">
        <f t="shared" si="25"/>
        <v>-2547.8833333333</v>
      </c>
      <c r="O312" s="90">
        <f t="shared" si="26"/>
        <v>1456.3416666666999</v>
      </c>
    </row>
    <row r="313" spans="1:15">
      <c r="A313" s="89" t="s">
        <v>393</v>
      </c>
      <c r="B313" s="90">
        <v>3147.4166666667002</v>
      </c>
      <c r="C313" s="90">
        <v>2941.0416666667002</v>
      </c>
      <c r="D313" s="90">
        <v>2750</v>
      </c>
      <c r="E313" s="90">
        <v>4001.875</v>
      </c>
      <c r="F313" s="90">
        <f t="shared" si="22"/>
        <v>-2941.0416666667002</v>
      </c>
      <c r="G313" s="90">
        <f t="shared" si="23"/>
        <v>-4001.875</v>
      </c>
      <c r="H313" s="84" t="str">
        <f t="shared" si="24"/>
        <v/>
      </c>
      <c r="I313" s="91" t="s">
        <v>393</v>
      </c>
      <c r="J313" s="90">
        <v>1664.3458333333001</v>
      </c>
      <c r="K313" s="90">
        <v>-2119.0749999999998</v>
      </c>
      <c r="L313" s="90">
        <v>1234.2708333333001</v>
      </c>
      <c r="M313" s="90">
        <v>-1118.9583333333001</v>
      </c>
      <c r="N313" s="90">
        <f t="shared" si="25"/>
        <v>-454.72916666669971</v>
      </c>
      <c r="O313" s="90">
        <f t="shared" si="26"/>
        <v>115.3125</v>
      </c>
    </row>
    <row r="314" spans="1:15">
      <c r="A314" s="89" t="s">
        <v>394</v>
      </c>
      <c r="B314" s="90">
        <v>2850.375</v>
      </c>
      <c r="C314" s="90">
        <v>3422.2083333332998</v>
      </c>
      <c r="D314" s="90">
        <v>2488.75</v>
      </c>
      <c r="E314" s="90">
        <v>4091.25</v>
      </c>
      <c r="F314" s="90">
        <f t="shared" si="22"/>
        <v>-3422.2083333332998</v>
      </c>
      <c r="G314" s="90">
        <f t="shared" si="23"/>
        <v>-4091.25</v>
      </c>
      <c r="H314" s="84" t="str">
        <f t="shared" si="24"/>
        <v/>
      </c>
      <c r="I314" s="91" t="s">
        <v>394</v>
      </c>
      <c r="J314" s="90">
        <v>1453.3166666667</v>
      </c>
      <c r="K314" s="90">
        <v>-1408.2708333333001</v>
      </c>
      <c r="L314" s="90">
        <v>1107.0125</v>
      </c>
      <c r="M314" s="90">
        <v>-1563.9416666667</v>
      </c>
      <c r="N314" s="90">
        <f t="shared" si="25"/>
        <v>45.045833333399969</v>
      </c>
      <c r="O314" s="90">
        <f t="shared" si="26"/>
        <v>-456.92916666669998</v>
      </c>
    </row>
    <row r="315" spans="1:15">
      <c r="A315" s="89" t="s">
        <v>395</v>
      </c>
      <c r="B315" s="90">
        <v>2874.6666666667002</v>
      </c>
      <c r="C315" s="90">
        <v>2742.875</v>
      </c>
      <c r="D315" s="90">
        <v>2141.25</v>
      </c>
      <c r="E315" s="90">
        <v>3842.2916666667002</v>
      </c>
      <c r="F315" s="90">
        <f t="shared" si="22"/>
        <v>-2742.875</v>
      </c>
      <c r="G315" s="90">
        <f t="shared" si="23"/>
        <v>-3842.2916666667002</v>
      </c>
      <c r="H315" s="84" t="str">
        <f t="shared" si="24"/>
        <v/>
      </c>
      <c r="I315" s="91" t="s">
        <v>395</v>
      </c>
      <c r="J315" s="90">
        <v>796.80869565219996</v>
      </c>
      <c r="K315" s="90">
        <v>-2262.6208333333002</v>
      </c>
      <c r="L315" s="90">
        <v>1171.1583333333001</v>
      </c>
      <c r="M315" s="90">
        <v>-1621.9333333333</v>
      </c>
      <c r="N315" s="90">
        <f t="shared" si="25"/>
        <v>-1465.8121376811002</v>
      </c>
      <c r="O315" s="90">
        <f t="shared" si="26"/>
        <v>-450.77499999999986</v>
      </c>
    </row>
    <row r="316" spans="1:15">
      <c r="A316" s="89" t="s">
        <v>396</v>
      </c>
      <c r="B316" s="90">
        <v>2511.25</v>
      </c>
      <c r="C316" s="90">
        <v>2212.7916666667002</v>
      </c>
      <c r="D316" s="90">
        <v>2955.625</v>
      </c>
      <c r="E316" s="90">
        <v>3745.625</v>
      </c>
      <c r="F316" s="90">
        <f t="shared" si="22"/>
        <v>-2212.7916666667002</v>
      </c>
      <c r="G316" s="90">
        <f t="shared" si="23"/>
        <v>-3745.625</v>
      </c>
      <c r="H316" s="84" t="str">
        <f t="shared" si="24"/>
        <v/>
      </c>
      <c r="I316" s="91" t="s">
        <v>396</v>
      </c>
      <c r="J316" s="90">
        <v>696.10476190479994</v>
      </c>
      <c r="K316" s="90">
        <v>-1741.0875000000001</v>
      </c>
      <c r="L316" s="90">
        <v>1393.8541666666999</v>
      </c>
      <c r="M316" s="90">
        <v>-1530.05</v>
      </c>
      <c r="N316" s="90">
        <f t="shared" si="25"/>
        <v>-1044.9827380952001</v>
      </c>
      <c r="O316" s="90">
        <f t="shared" si="26"/>
        <v>-136.19583333330002</v>
      </c>
    </row>
    <row r="317" spans="1:15">
      <c r="A317" s="89" t="s">
        <v>397</v>
      </c>
      <c r="B317" s="90">
        <v>2319.8333333332998</v>
      </c>
      <c r="C317" s="90">
        <v>2251.2916666667002</v>
      </c>
      <c r="D317" s="90">
        <v>2846.8333333332998</v>
      </c>
      <c r="E317" s="90">
        <v>3851.4583333332998</v>
      </c>
      <c r="F317" s="90">
        <f t="shared" si="22"/>
        <v>-2251.2916666667002</v>
      </c>
      <c r="G317" s="90">
        <f t="shared" si="23"/>
        <v>-3851.4583333332998</v>
      </c>
      <c r="H317" s="84" t="str">
        <f t="shared" si="24"/>
        <v/>
      </c>
      <c r="I317" s="91" t="s">
        <v>397</v>
      </c>
      <c r="J317" s="90">
        <v>836.89166666669996</v>
      </c>
      <c r="K317" s="90">
        <v>-2378.2125000000001</v>
      </c>
      <c r="L317" s="90">
        <v>1312.0458333332999</v>
      </c>
      <c r="M317" s="90">
        <v>-1548.1208333333</v>
      </c>
      <c r="N317" s="90">
        <f t="shared" si="25"/>
        <v>-1541.3208333333</v>
      </c>
      <c r="O317" s="90">
        <f t="shared" si="26"/>
        <v>-236.07500000000005</v>
      </c>
    </row>
    <row r="318" spans="1:15">
      <c r="A318" s="89" t="s">
        <v>398</v>
      </c>
      <c r="B318" s="90">
        <v>2277.0833333332998</v>
      </c>
      <c r="C318" s="90">
        <v>2114.9166666667002</v>
      </c>
      <c r="D318" s="90">
        <v>2505.7916666667002</v>
      </c>
      <c r="E318" s="90">
        <v>3990.4583333332998</v>
      </c>
      <c r="F318" s="90">
        <f t="shared" si="22"/>
        <v>-2114.9166666667002</v>
      </c>
      <c r="G318" s="90">
        <f t="shared" si="23"/>
        <v>-3990.4583333332998</v>
      </c>
      <c r="H318" s="84" t="str">
        <f t="shared" si="24"/>
        <v/>
      </c>
      <c r="I318" s="91" t="s">
        <v>398</v>
      </c>
      <c r="J318" s="90">
        <v>597.07391304350006</v>
      </c>
      <c r="K318" s="90">
        <v>-2313.5041666666998</v>
      </c>
      <c r="L318" s="90">
        <v>610.65</v>
      </c>
      <c r="M318" s="90">
        <v>-1832.7583333333</v>
      </c>
      <c r="N318" s="90">
        <f t="shared" si="25"/>
        <v>-1716.4302536231999</v>
      </c>
      <c r="O318" s="90">
        <f t="shared" si="26"/>
        <v>-1222.1083333332999</v>
      </c>
    </row>
    <row r="319" spans="1:15">
      <c r="A319" s="89" t="s">
        <v>399</v>
      </c>
      <c r="B319" s="90">
        <v>2263.3333333332998</v>
      </c>
      <c r="C319" s="90">
        <v>2081.7916666667002</v>
      </c>
      <c r="D319" s="90">
        <v>2802.125</v>
      </c>
      <c r="E319" s="90">
        <v>3655.5416666667002</v>
      </c>
      <c r="F319" s="90">
        <f t="shared" si="22"/>
        <v>-2081.7916666667002</v>
      </c>
      <c r="G319" s="90">
        <f t="shared" si="23"/>
        <v>-3655.5416666667002</v>
      </c>
      <c r="H319" s="84" t="str">
        <f t="shared" si="24"/>
        <v/>
      </c>
      <c r="I319" s="91" t="s">
        <v>399</v>
      </c>
      <c r="J319" s="90">
        <v>805.3</v>
      </c>
      <c r="K319" s="90">
        <v>-2125.7249999999999</v>
      </c>
      <c r="L319" s="90">
        <v>598.84166666670001</v>
      </c>
      <c r="M319" s="90">
        <v>-1433.6458333333001</v>
      </c>
      <c r="N319" s="90">
        <f t="shared" si="25"/>
        <v>-1320.425</v>
      </c>
      <c r="O319" s="90">
        <f t="shared" si="26"/>
        <v>-834.80416666660005</v>
      </c>
    </row>
    <row r="320" spans="1:15">
      <c r="A320" s="89" t="s">
        <v>400</v>
      </c>
      <c r="B320" s="90">
        <v>2325.5833333332998</v>
      </c>
      <c r="C320" s="90">
        <v>2682.4583333332998</v>
      </c>
      <c r="D320" s="90">
        <v>2553.4583333332998</v>
      </c>
      <c r="E320" s="90">
        <v>3872.2916666667002</v>
      </c>
      <c r="F320" s="90">
        <f t="shared" si="22"/>
        <v>-2682.4583333332998</v>
      </c>
      <c r="G320" s="90">
        <f t="shared" si="23"/>
        <v>-3872.2916666667002</v>
      </c>
      <c r="H320" s="84" t="str">
        <f t="shared" si="24"/>
        <v/>
      </c>
      <c r="I320" s="91" t="s">
        <v>400</v>
      </c>
      <c r="J320" s="90">
        <v>1465.125</v>
      </c>
      <c r="K320" s="90">
        <v>-778.73478260870002</v>
      </c>
      <c r="L320" s="90">
        <v>648.17916666669998</v>
      </c>
      <c r="M320" s="90">
        <v>-1390.6083333332999</v>
      </c>
      <c r="N320" s="90">
        <f t="shared" si="25"/>
        <v>686.39021739129998</v>
      </c>
      <c r="O320" s="90">
        <f t="shared" si="26"/>
        <v>-742.42916666659994</v>
      </c>
    </row>
    <row r="321" spans="1:15">
      <c r="A321" s="89" t="s">
        <v>401</v>
      </c>
      <c r="B321" s="90">
        <v>2095.2083333332998</v>
      </c>
      <c r="C321" s="90">
        <v>2845.4583333332998</v>
      </c>
      <c r="D321" s="90">
        <v>3276.2083333332998</v>
      </c>
      <c r="E321" s="90">
        <v>3763.125</v>
      </c>
      <c r="F321" s="90">
        <f t="shared" si="22"/>
        <v>-2845.4583333332998</v>
      </c>
      <c r="G321" s="90">
        <f t="shared" si="23"/>
        <v>-3763.125</v>
      </c>
      <c r="H321" s="84" t="str">
        <f t="shared" si="24"/>
        <v/>
      </c>
      <c r="I321" s="91" t="s">
        <v>401</v>
      </c>
      <c r="J321" s="90">
        <v>1594.75</v>
      </c>
      <c r="K321" s="90">
        <v>-1327.7249999999999</v>
      </c>
      <c r="L321" s="90">
        <v>728.04347826089997</v>
      </c>
      <c r="M321" s="90">
        <v>-1283.4791666666999</v>
      </c>
      <c r="N321" s="90">
        <f t="shared" si="25"/>
        <v>267.02500000000009</v>
      </c>
      <c r="O321" s="90">
        <f t="shared" si="26"/>
        <v>-555.43568840579997</v>
      </c>
    </row>
    <row r="322" spans="1:15">
      <c r="A322" s="89" t="s">
        <v>402</v>
      </c>
      <c r="B322" s="90">
        <v>2448.25</v>
      </c>
      <c r="C322" s="90">
        <v>1450</v>
      </c>
      <c r="D322" s="90">
        <v>3128</v>
      </c>
      <c r="E322" s="90">
        <v>4368.7916666666997</v>
      </c>
      <c r="F322" s="90">
        <f t="shared" si="22"/>
        <v>-1450</v>
      </c>
      <c r="G322" s="90">
        <f t="shared" si="23"/>
        <v>-4368.7916666666997</v>
      </c>
      <c r="H322" s="84" t="str">
        <f t="shared" si="24"/>
        <v/>
      </c>
      <c r="I322" s="91" t="s">
        <v>402</v>
      </c>
      <c r="J322" s="90">
        <v>549.60434782610002</v>
      </c>
      <c r="K322" s="90">
        <v>-1644.3583333332999</v>
      </c>
      <c r="L322" s="90">
        <v>812.66666666670005</v>
      </c>
      <c r="M322" s="90">
        <v>-865.77499999999998</v>
      </c>
      <c r="N322" s="90">
        <f t="shared" si="25"/>
        <v>-1094.7539855072</v>
      </c>
      <c r="O322" s="90">
        <f t="shared" si="26"/>
        <v>-53.108333333299925</v>
      </c>
    </row>
    <row r="323" spans="1:15">
      <c r="A323" s="89" t="s">
        <v>403</v>
      </c>
      <c r="B323" s="90">
        <v>2461.75</v>
      </c>
      <c r="C323" s="90">
        <v>1775</v>
      </c>
      <c r="D323" s="90">
        <v>2746.875</v>
      </c>
      <c r="E323" s="90">
        <v>3174.5833333332998</v>
      </c>
      <c r="F323" s="90">
        <f t="shared" si="22"/>
        <v>-1775</v>
      </c>
      <c r="G323" s="90">
        <f t="shared" si="23"/>
        <v>-3174.5833333332998</v>
      </c>
      <c r="H323" s="84" t="str">
        <f t="shared" si="24"/>
        <v>A</v>
      </c>
      <c r="I323" s="91" t="s">
        <v>403</v>
      </c>
      <c r="J323" s="90">
        <v>415.81739130429997</v>
      </c>
      <c r="K323" s="90">
        <v>-1718.4541666667001</v>
      </c>
      <c r="L323" s="90">
        <v>787.27083333329995</v>
      </c>
      <c r="M323" s="90">
        <v>-819.52083333329995</v>
      </c>
      <c r="N323" s="90">
        <f t="shared" si="25"/>
        <v>-1302.6367753624002</v>
      </c>
      <c r="O323" s="90">
        <f t="shared" si="26"/>
        <v>-32.25</v>
      </c>
    </row>
    <row r="324" spans="1:15">
      <c r="A324" s="89" t="s">
        <v>404</v>
      </c>
      <c r="B324" s="90">
        <v>2100</v>
      </c>
      <c r="C324" s="90">
        <v>1783.3333333333001</v>
      </c>
      <c r="D324" s="90">
        <v>2475.625</v>
      </c>
      <c r="E324" s="90">
        <v>3546.4583333332998</v>
      </c>
      <c r="F324" s="90">
        <f t="shared" si="22"/>
        <v>-1783.3333333333001</v>
      </c>
      <c r="G324" s="90">
        <f t="shared" si="23"/>
        <v>-3546.4583333332998</v>
      </c>
      <c r="H324" s="84" t="str">
        <f t="shared" si="24"/>
        <v/>
      </c>
      <c r="I324" s="91" t="s">
        <v>404</v>
      </c>
      <c r="J324" s="90">
        <v>808.61666666669998</v>
      </c>
      <c r="K324" s="90">
        <v>-2591.2916666667002</v>
      </c>
      <c r="L324" s="90">
        <v>572.29583333330004</v>
      </c>
      <c r="M324" s="90">
        <v>-1589.9458333333</v>
      </c>
      <c r="N324" s="90">
        <f t="shared" si="25"/>
        <v>-1782.6750000000002</v>
      </c>
      <c r="O324" s="90">
        <f t="shared" si="26"/>
        <v>-1017.65</v>
      </c>
    </row>
    <row r="325" spans="1:15">
      <c r="A325" s="89" t="s">
        <v>405</v>
      </c>
      <c r="B325" s="90">
        <v>2302.0833333332998</v>
      </c>
      <c r="C325" s="90">
        <v>1964.5833333333001</v>
      </c>
      <c r="D325" s="90">
        <v>2918.3333333332998</v>
      </c>
      <c r="E325" s="90">
        <v>3939.5</v>
      </c>
      <c r="F325" s="90">
        <f t="shared" si="22"/>
        <v>-1964.5833333333001</v>
      </c>
      <c r="G325" s="90">
        <f t="shared" si="23"/>
        <v>-3939.5</v>
      </c>
      <c r="H325" s="84" t="str">
        <f t="shared" si="24"/>
        <v/>
      </c>
      <c r="I325" s="91" t="s">
        <v>405</v>
      </c>
      <c r="J325" s="90">
        <v>65.724999999999994</v>
      </c>
      <c r="K325" s="90">
        <v>-1940.7958333332999</v>
      </c>
      <c r="L325" s="90">
        <v>703.83181818180003</v>
      </c>
      <c r="M325" s="90">
        <v>-1954.2750000000001</v>
      </c>
      <c r="N325" s="90">
        <f t="shared" si="25"/>
        <v>-1875.0708333333</v>
      </c>
      <c r="O325" s="90">
        <f t="shared" si="26"/>
        <v>-1250.4431818182002</v>
      </c>
    </row>
    <row r="326" spans="1:15">
      <c r="A326" s="89" t="s">
        <v>406</v>
      </c>
      <c r="B326" s="90">
        <v>3331.7083333332998</v>
      </c>
      <c r="C326" s="90">
        <v>2118.0833333332998</v>
      </c>
      <c r="D326" s="90">
        <v>3368.5</v>
      </c>
      <c r="E326" s="90">
        <v>2158.9583333332998</v>
      </c>
      <c r="F326" s="90">
        <f t="shared" ref="F326:F389" si="27">-C326</f>
        <v>-2118.0833333332998</v>
      </c>
      <c r="G326" s="90">
        <f t="shared" ref="G326:G389" si="28">-E326</f>
        <v>-2158.9583333332998</v>
      </c>
      <c r="H326" s="84" t="str">
        <f t="shared" ref="H326:H389" si="29">IF(TEXT(I326,"d")+0=15,UPPER(LEFT(TEXT(I326,"mmm"),1)),"")</f>
        <v/>
      </c>
      <c r="I326" s="91" t="s">
        <v>406</v>
      </c>
      <c r="J326" s="90">
        <v>489.9956521739</v>
      </c>
      <c r="K326" s="90">
        <v>-2551.8416666666999</v>
      </c>
      <c r="L326" s="90">
        <v>1744.6583333333001</v>
      </c>
      <c r="M326" s="90">
        <v>-968.83749999999998</v>
      </c>
      <c r="N326" s="90">
        <f t="shared" si="25"/>
        <v>-2061.8460144927999</v>
      </c>
      <c r="O326" s="90">
        <f t="shared" si="26"/>
        <v>775.82083333330013</v>
      </c>
    </row>
    <row r="327" spans="1:15">
      <c r="A327" s="89" t="s">
        <v>407</v>
      </c>
      <c r="B327" s="90">
        <v>2921.9583333332998</v>
      </c>
      <c r="C327" s="90">
        <v>2219.4583333332998</v>
      </c>
      <c r="D327" s="90">
        <v>4044.375</v>
      </c>
      <c r="E327" s="90">
        <v>2373.3333333332998</v>
      </c>
      <c r="F327" s="90">
        <f t="shared" si="27"/>
        <v>-2219.4583333332998</v>
      </c>
      <c r="G327" s="90">
        <f t="shared" si="28"/>
        <v>-2373.3333333332998</v>
      </c>
      <c r="H327" s="84" t="str">
        <f t="shared" si="29"/>
        <v/>
      </c>
      <c r="I327" s="91" t="s">
        <v>407</v>
      </c>
      <c r="J327" s="90">
        <v>788.71249999999998</v>
      </c>
      <c r="K327" s="90">
        <v>-3001.4541666667001</v>
      </c>
      <c r="L327" s="90">
        <v>1474.0208333333001</v>
      </c>
      <c r="M327" s="90">
        <v>-700.25</v>
      </c>
      <c r="N327" s="90">
        <f t="shared" si="25"/>
        <v>-2212.7416666667</v>
      </c>
      <c r="O327" s="90">
        <f t="shared" si="26"/>
        <v>773.77083333330006</v>
      </c>
    </row>
    <row r="328" spans="1:15">
      <c r="A328" s="89" t="s">
        <v>408</v>
      </c>
      <c r="B328" s="90">
        <v>2874.375</v>
      </c>
      <c r="C328" s="90">
        <v>2334.75</v>
      </c>
      <c r="D328" s="90">
        <v>3247.5</v>
      </c>
      <c r="E328" s="90">
        <v>2875.625</v>
      </c>
      <c r="F328" s="90">
        <f t="shared" si="27"/>
        <v>-2334.75</v>
      </c>
      <c r="G328" s="90">
        <f t="shared" si="28"/>
        <v>-2875.625</v>
      </c>
      <c r="H328" s="84" t="str">
        <f t="shared" si="29"/>
        <v/>
      </c>
      <c r="I328" s="91" t="s">
        <v>408</v>
      </c>
      <c r="J328" s="90">
        <v>926.78636363639998</v>
      </c>
      <c r="K328" s="90">
        <v>-2709.3708333333002</v>
      </c>
      <c r="L328" s="90">
        <v>2002.8666666667</v>
      </c>
      <c r="M328" s="90">
        <v>-768.85</v>
      </c>
      <c r="N328" s="90">
        <f t="shared" si="25"/>
        <v>-1782.5844696969002</v>
      </c>
      <c r="O328" s="90">
        <f t="shared" si="26"/>
        <v>1234.0166666667001</v>
      </c>
    </row>
    <row r="329" spans="1:15">
      <c r="A329" s="89" t="s">
        <v>409</v>
      </c>
      <c r="B329" s="90">
        <v>3393.375</v>
      </c>
      <c r="C329" s="90">
        <v>2646.0416666667002</v>
      </c>
      <c r="D329" s="90">
        <v>2606.2083333332998</v>
      </c>
      <c r="E329" s="90">
        <v>3748.75</v>
      </c>
      <c r="F329" s="90">
        <f t="shared" si="27"/>
        <v>-2646.0416666667002</v>
      </c>
      <c r="G329" s="90">
        <f t="shared" si="28"/>
        <v>-3748.75</v>
      </c>
      <c r="H329" s="84" t="str">
        <f t="shared" si="29"/>
        <v/>
      </c>
      <c r="I329" s="91" t="s">
        <v>409</v>
      </c>
      <c r="J329" s="90">
        <v>888</v>
      </c>
      <c r="K329" s="90">
        <v>-2464.8874999999998</v>
      </c>
      <c r="L329" s="90">
        <v>1710.7333333332999</v>
      </c>
      <c r="M329" s="90">
        <v>-1123.6875</v>
      </c>
      <c r="N329" s="90">
        <f t="shared" ref="N329:N392" si="30">IFERROR(J329+0,0)+IFERROR(K329+0,0)</f>
        <v>-1576.8874999999998</v>
      </c>
      <c r="O329" s="90">
        <f t="shared" ref="O329:O392" si="31">IFERROR(L329+0,0)+IFERROR(M329+0,0)</f>
        <v>587.04583333329992</v>
      </c>
    </row>
    <row r="330" spans="1:15">
      <c r="A330" s="89" t="s">
        <v>410</v>
      </c>
      <c r="B330" s="90">
        <v>2829.9583333332998</v>
      </c>
      <c r="C330" s="90">
        <v>2430.5833333332998</v>
      </c>
      <c r="D330" s="90">
        <v>2792.2916666667002</v>
      </c>
      <c r="E330" s="90">
        <v>3849.375</v>
      </c>
      <c r="F330" s="90">
        <f t="shared" si="27"/>
        <v>-2430.5833333332998</v>
      </c>
      <c r="G330" s="90">
        <f t="shared" si="28"/>
        <v>-3849.375</v>
      </c>
      <c r="H330" s="84" t="str">
        <f t="shared" si="29"/>
        <v/>
      </c>
      <c r="I330" s="91" t="s">
        <v>410</v>
      </c>
      <c r="J330" s="90">
        <v>565.94166666670003</v>
      </c>
      <c r="K330" s="90">
        <v>-2442.6291666666998</v>
      </c>
      <c r="L330" s="90">
        <v>1575.1624999999999</v>
      </c>
      <c r="M330" s="90">
        <v>-877.55</v>
      </c>
      <c r="N330" s="90">
        <f t="shared" si="30"/>
        <v>-1876.6874999999998</v>
      </c>
      <c r="O330" s="90">
        <f t="shared" si="31"/>
        <v>697.61249999999995</v>
      </c>
    </row>
    <row r="331" spans="1:15">
      <c r="A331" s="89" t="s">
        <v>411</v>
      </c>
      <c r="B331" s="90">
        <v>2563.7916666667002</v>
      </c>
      <c r="C331" s="90">
        <v>2691.625</v>
      </c>
      <c r="D331" s="90">
        <v>2321.4583333332998</v>
      </c>
      <c r="E331" s="90">
        <v>4139.375</v>
      </c>
      <c r="F331" s="90">
        <f t="shared" si="27"/>
        <v>-2691.625</v>
      </c>
      <c r="G331" s="90">
        <f t="shared" si="28"/>
        <v>-4139.375</v>
      </c>
      <c r="H331" s="84" t="str">
        <f t="shared" si="29"/>
        <v/>
      </c>
      <c r="I331" s="91" t="s">
        <v>411</v>
      </c>
      <c r="J331" s="90">
        <v>504.79583333329998</v>
      </c>
      <c r="K331" s="90">
        <v>-2690.4791666667002</v>
      </c>
      <c r="L331" s="90">
        <v>1157.6666666666999</v>
      </c>
      <c r="M331" s="90">
        <v>-2065.6624999999999</v>
      </c>
      <c r="N331" s="90">
        <f t="shared" si="30"/>
        <v>-2185.6833333334002</v>
      </c>
      <c r="O331" s="90">
        <f t="shared" si="31"/>
        <v>-907.99583333329997</v>
      </c>
    </row>
    <row r="332" spans="1:15">
      <c r="A332" s="89" t="s">
        <v>412</v>
      </c>
      <c r="B332" s="90">
        <v>2566.5833333332998</v>
      </c>
      <c r="C332" s="90">
        <v>1995.8333333333001</v>
      </c>
      <c r="D332" s="90">
        <v>2297.0833333332998</v>
      </c>
      <c r="E332" s="90">
        <v>3991.875</v>
      </c>
      <c r="F332" s="90">
        <f t="shared" si="27"/>
        <v>-1995.8333333333001</v>
      </c>
      <c r="G332" s="90">
        <f t="shared" si="28"/>
        <v>-3991.875</v>
      </c>
      <c r="H332" s="84" t="str">
        <f t="shared" si="29"/>
        <v/>
      </c>
      <c r="I332" s="91" t="s">
        <v>412</v>
      </c>
      <c r="J332" s="90">
        <v>713.61249999999995</v>
      </c>
      <c r="K332" s="90">
        <v>-2007.9291666667</v>
      </c>
      <c r="L332" s="90">
        <v>985.36249999999995</v>
      </c>
      <c r="M332" s="90">
        <v>-1935.4749999999999</v>
      </c>
      <c r="N332" s="90">
        <f t="shared" si="30"/>
        <v>-1294.3166666667</v>
      </c>
      <c r="O332" s="90">
        <f t="shared" si="31"/>
        <v>-950.11249999999995</v>
      </c>
    </row>
    <row r="333" spans="1:15">
      <c r="A333" s="89" t="s">
        <v>413</v>
      </c>
      <c r="B333" s="90">
        <v>2939.5833333332998</v>
      </c>
      <c r="C333" s="90">
        <v>1591.6666666666999</v>
      </c>
      <c r="D333" s="90">
        <v>3049.4166666667002</v>
      </c>
      <c r="E333" s="90">
        <v>3441.6666666667002</v>
      </c>
      <c r="F333" s="90">
        <f t="shared" si="27"/>
        <v>-1591.6666666666999</v>
      </c>
      <c r="G333" s="90">
        <f t="shared" si="28"/>
        <v>-3441.6666666667002</v>
      </c>
      <c r="H333" s="84" t="str">
        <f t="shared" si="29"/>
        <v/>
      </c>
      <c r="I333" s="91" t="s">
        <v>413</v>
      </c>
      <c r="J333" s="90">
        <v>694.91818181819997</v>
      </c>
      <c r="K333" s="90">
        <v>-1856.2750000000001</v>
      </c>
      <c r="L333" s="90">
        <v>1808.5666666667</v>
      </c>
      <c r="M333" s="90">
        <v>-1141.8791666667</v>
      </c>
      <c r="N333" s="90">
        <f t="shared" si="30"/>
        <v>-1161.3568181818</v>
      </c>
      <c r="O333" s="90">
        <f t="shared" si="31"/>
        <v>666.6875</v>
      </c>
    </row>
    <row r="334" spans="1:15">
      <c r="A334" s="89" t="s">
        <v>414</v>
      </c>
      <c r="B334" s="90">
        <v>2300.5416666667002</v>
      </c>
      <c r="C334" s="90">
        <v>2607.5</v>
      </c>
      <c r="D334" s="90">
        <v>2962.5</v>
      </c>
      <c r="E334" s="90">
        <v>3280.8333333332998</v>
      </c>
      <c r="F334" s="90">
        <f t="shared" si="27"/>
        <v>-2607.5</v>
      </c>
      <c r="G334" s="90">
        <f t="shared" si="28"/>
        <v>-3280.8333333332998</v>
      </c>
      <c r="H334" s="84" t="str">
        <f t="shared" si="29"/>
        <v/>
      </c>
      <c r="I334" s="91" t="s">
        <v>414</v>
      </c>
      <c r="J334" s="90">
        <v>588.65416666670001</v>
      </c>
      <c r="K334" s="90">
        <v>-3182.05</v>
      </c>
      <c r="L334" s="90">
        <v>1223.2625</v>
      </c>
      <c r="M334" s="90">
        <v>-1470.3333333333001</v>
      </c>
      <c r="N334" s="90">
        <f t="shared" si="30"/>
        <v>-2593.3958333333003</v>
      </c>
      <c r="O334" s="90">
        <f t="shared" si="31"/>
        <v>-247.07083333330002</v>
      </c>
    </row>
    <row r="335" spans="1:15">
      <c r="A335" s="89" t="s">
        <v>415</v>
      </c>
      <c r="B335" s="90">
        <v>2168.25</v>
      </c>
      <c r="C335" s="90">
        <v>2750</v>
      </c>
      <c r="D335" s="90">
        <v>2947.625</v>
      </c>
      <c r="E335" s="90">
        <v>3275.4166666667002</v>
      </c>
      <c r="F335" s="90">
        <f t="shared" si="27"/>
        <v>-2750</v>
      </c>
      <c r="G335" s="90">
        <f t="shared" si="28"/>
        <v>-3275.4166666667002</v>
      </c>
      <c r="H335" s="84" t="str">
        <f t="shared" si="29"/>
        <v/>
      </c>
      <c r="I335" s="91" t="s">
        <v>415</v>
      </c>
      <c r="J335" s="90">
        <v>1065.6937499999999</v>
      </c>
      <c r="K335" s="90">
        <v>-2664.5041666666998</v>
      </c>
      <c r="L335" s="90">
        <v>1368.9958333333</v>
      </c>
      <c r="M335" s="90">
        <v>-1559.0041666667</v>
      </c>
      <c r="N335" s="90">
        <f t="shared" si="30"/>
        <v>-1598.8104166666999</v>
      </c>
      <c r="O335" s="90">
        <f t="shared" si="31"/>
        <v>-190.00833333340006</v>
      </c>
    </row>
    <row r="336" spans="1:15">
      <c r="A336" s="89" t="s">
        <v>416</v>
      </c>
      <c r="B336" s="90">
        <v>2608.4583333332998</v>
      </c>
      <c r="C336" s="90">
        <v>1426.6666666666999</v>
      </c>
      <c r="D336" s="90">
        <v>2139.375</v>
      </c>
      <c r="E336" s="90">
        <v>2578.75</v>
      </c>
      <c r="F336" s="90">
        <f t="shared" si="27"/>
        <v>-1426.6666666666999</v>
      </c>
      <c r="G336" s="90">
        <f t="shared" si="28"/>
        <v>-2578.75</v>
      </c>
      <c r="H336" s="84" t="str">
        <f t="shared" si="29"/>
        <v/>
      </c>
      <c r="I336" s="91" t="s">
        <v>416</v>
      </c>
      <c r="J336" s="90">
        <v>2257.98</v>
      </c>
      <c r="K336" s="90">
        <v>-2472.1750000000002</v>
      </c>
      <c r="L336" s="90">
        <v>2139.9416666666998</v>
      </c>
      <c r="M336" s="90">
        <v>-1726.0291666666999</v>
      </c>
      <c r="N336" s="90">
        <f t="shared" si="30"/>
        <v>-214.19500000000016</v>
      </c>
      <c r="O336" s="90">
        <f t="shared" si="31"/>
        <v>413.91249999999991</v>
      </c>
    </row>
    <row r="337" spans="1:15">
      <c r="A337" s="89" t="s">
        <v>417</v>
      </c>
      <c r="B337" s="90">
        <v>1800</v>
      </c>
      <c r="C337" s="90">
        <v>0</v>
      </c>
      <c r="D337" s="90">
        <v>0</v>
      </c>
      <c r="E337" s="90">
        <v>0</v>
      </c>
      <c r="F337" s="90">
        <f t="shared" si="27"/>
        <v>0</v>
      </c>
      <c r="G337" s="90">
        <f t="shared" si="28"/>
        <v>0</v>
      </c>
      <c r="H337" s="84" t="str">
        <f t="shared" si="29"/>
        <v/>
      </c>
      <c r="I337" s="91" t="s">
        <v>417</v>
      </c>
      <c r="J337" s="90">
        <v>2147.8375000000001</v>
      </c>
      <c r="K337" s="90">
        <v>-2083.3636363636001</v>
      </c>
      <c r="L337" s="90">
        <v>1418.5875000000001</v>
      </c>
      <c r="M337" s="90">
        <v>-1418.5875000000001</v>
      </c>
      <c r="N337" s="90">
        <f t="shared" si="30"/>
        <v>64.473863636399983</v>
      </c>
      <c r="O337" s="90">
        <f t="shared" si="31"/>
        <v>0</v>
      </c>
    </row>
    <row r="338" spans="1:15">
      <c r="A338" s="89" t="s">
        <v>387</v>
      </c>
      <c r="B338" s="90">
        <v>1500</v>
      </c>
      <c r="C338" s="90">
        <v>770.83333333329995</v>
      </c>
      <c r="D338" s="90">
        <v>0</v>
      </c>
      <c r="E338" s="90">
        <v>0</v>
      </c>
      <c r="F338" s="90">
        <f t="shared" si="27"/>
        <v>-770.83333333329995</v>
      </c>
      <c r="G338" s="90">
        <f t="shared" si="28"/>
        <v>0</v>
      </c>
      <c r="H338" s="84" t="str">
        <f t="shared" si="29"/>
        <v/>
      </c>
      <c r="I338" s="91" t="s">
        <v>387</v>
      </c>
      <c r="J338" s="90">
        <v>692.23888888889996</v>
      </c>
      <c r="K338" s="90">
        <v>-687.8</v>
      </c>
      <c r="L338" s="121" t="s">
        <v>66</v>
      </c>
      <c r="M338" s="121" t="s">
        <v>66</v>
      </c>
      <c r="N338" s="90">
        <f t="shared" si="30"/>
        <v>4.43888888890001</v>
      </c>
      <c r="O338" s="90">
        <f t="shared" si="31"/>
        <v>0</v>
      </c>
    </row>
    <row r="339" spans="1:15">
      <c r="A339" s="89" t="s">
        <v>420</v>
      </c>
      <c r="B339" s="90">
        <v>2911.0416666667002</v>
      </c>
      <c r="C339" s="90">
        <v>2516.125</v>
      </c>
      <c r="D339" s="90">
        <v>2050</v>
      </c>
      <c r="E339" s="90">
        <v>0</v>
      </c>
      <c r="F339" s="90">
        <f t="shared" si="27"/>
        <v>-2516.125</v>
      </c>
      <c r="G339" s="90">
        <f t="shared" si="28"/>
        <v>0</v>
      </c>
      <c r="H339" s="84" t="str">
        <f t="shared" si="29"/>
        <v/>
      </c>
      <c r="I339" s="91" t="s">
        <v>420</v>
      </c>
      <c r="J339" s="90">
        <v>960.08333333329995</v>
      </c>
      <c r="K339" s="90">
        <v>-1934.0791666667001</v>
      </c>
      <c r="L339" s="90">
        <v>842.6</v>
      </c>
      <c r="M339" s="90">
        <v>-319.62</v>
      </c>
      <c r="N339" s="90">
        <f t="shared" si="30"/>
        <v>-973.99583333340013</v>
      </c>
      <c r="O339" s="90">
        <f t="shared" si="31"/>
        <v>522.98</v>
      </c>
    </row>
    <row r="340" spans="1:15">
      <c r="A340" s="89" t="s">
        <v>421</v>
      </c>
      <c r="B340" s="90">
        <v>2943.125</v>
      </c>
      <c r="C340" s="90">
        <v>1999.5</v>
      </c>
      <c r="D340" s="90">
        <v>2200</v>
      </c>
      <c r="E340" s="90">
        <v>0</v>
      </c>
      <c r="F340" s="90">
        <f t="shared" si="27"/>
        <v>-1999.5</v>
      </c>
      <c r="G340" s="90">
        <f t="shared" si="28"/>
        <v>0</v>
      </c>
      <c r="H340" s="84" t="str">
        <f t="shared" si="29"/>
        <v/>
      </c>
      <c r="I340" s="91" t="s">
        <v>421</v>
      </c>
      <c r="J340" s="90">
        <v>438.32916666670002</v>
      </c>
      <c r="K340" s="90">
        <v>-1947.8208333333</v>
      </c>
      <c r="L340" s="90">
        <v>1041.5791666667001</v>
      </c>
      <c r="M340" s="90">
        <v>-298.75333333330002</v>
      </c>
      <c r="N340" s="90">
        <f t="shared" si="30"/>
        <v>-1509.4916666665999</v>
      </c>
      <c r="O340" s="90">
        <f t="shared" si="31"/>
        <v>742.82583333340006</v>
      </c>
    </row>
    <row r="341" spans="1:15">
      <c r="A341" s="89" t="s">
        <v>422</v>
      </c>
      <c r="B341" s="90">
        <v>3000</v>
      </c>
      <c r="C341" s="90">
        <v>1998</v>
      </c>
      <c r="D341" s="90">
        <v>2200</v>
      </c>
      <c r="E341" s="90">
        <v>0</v>
      </c>
      <c r="F341" s="90">
        <f t="shared" si="27"/>
        <v>-1998</v>
      </c>
      <c r="G341" s="90">
        <f t="shared" si="28"/>
        <v>0</v>
      </c>
      <c r="H341" s="84" t="str">
        <f t="shared" si="29"/>
        <v/>
      </c>
      <c r="I341" s="91" t="s">
        <v>422</v>
      </c>
      <c r="J341" s="90">
        <v>589.0625</v>
      </c>
      <c r="K341" s="90">
        <v>-898.78333333329999</v>
      </c>
      <c r="L341" s="90">
        <v>1220.325</v>
      </c>
      <c r="M341" s="90">
        <v>-120.41500000000001</v>
      </c>
      <c r="N341" s="90">
        <f t="shared" si="30"/>
        <v>-309.72083333329999</v>
      </c>
      <c r="O341" s="90">
        <f t="shared" si="31"/>
        <v>1099.9100000000001</v>
      </c>
    </row>
    <row r="342" spans="1:15">
      <c r="A342" s="89" t="s">
        <v>423</v>
      </c>
      <c r="B342" s="90">
        <v>2914.8333333332998</v>
      </c>
      <c r="C342" s="90">
        <v>1914.9166666666999</v>
      </c>
      <c r="D342" s="90">
        <v>2200</v>
      </c>
      <c r="E342" s="90">
        <v>0</v>
      </c>
      <c r="F342" s="90">
        <f t="shared" si="27"/>
        <v>-1914.9166666666999</v>
      </c>
      <c r="G342" s="90">
        <f t="shared" si="28"/>
        <v>0</v>
      </c>
      <c r="H342" s="84" t="str">
        <f t="shared" si="29"/>
        <v/>
      </c>
      <c r="I342" s="91" t="s">
        <v>423</v>
      </c>
      <c r="J342" s="90">
        <v>1179.4916666667</v>
      </c>
      <c r="K342" s="90">
        <v>-957.34583333329999</v>
      </c>
      <c r="L342" s="90">
        <v>715.59285714290002</v>
      </c>
      <c r="M342" s="90">
        <v>-312.05714285710002</v>
      </c>
      <c r="N342" s="90">
        <f t="shared" si="30"/>
        <v>222.14583333339999</v>
      </c>
      <c r="O342" s="90">
        <f t="shared" si="31"/>
        <v>403.5357142858</v>
      </c>
    </row>
    <row r="343" spans="1:15">
      <c r="A343" s="89" t="s">
        <v>424</v>
      </c>
      <c r="B343" s="90">
        <v>2969.5</v>
      </c>
      <c r="C343" s="90">
        <v>1865.7916666666999</v>
      </c>
      <c r="D343" s="90">
        <v>2200</v>
      </c>
      <c r="E343" s="90">
        <v>0</v>
      </c>
      <c r="F343" s="90">
        <f t="shared" si="27"/>
        <v>-1865.7916666666999</v>
      </c>
      <c r="G343" s="90">
        <f t="shared" si="28"/>
        <v>0</v>
      </c>
      <c r="H343" s="84" t="str">
        <f t="shared" si="29"/>
        <v/>
      </c>
      <c r="I343" s="91" t="s">
        <v>424</v>
      </c>
      <c r="J343" s="90">
        <v>453.7916666667</v>
      </c>
      <c r="K343" s="90">
        <v>-1151.6208333333</v>
      </c>
      <c r="L343" s="90">
        <v>206.71666666670001</v>
      </c>
      <c r="M343" s="90">
        <v>-35.700000000000003</v>
      </c>
      <c r="N343" s="90">
        <f t="shared" si="30"/>
        <v>-697.82916666660003</v>
      </c>
      <c r="O343" s="90">
        <f t="shared" si="31"/>
        <v>171.01666666670002</v>
      </c>
    </row>
    <row r="344" spans="1:15">
      <c r="A344" s="89" t="s">
        <v>425</v>
      </c>
      <c r="B344" s="90">
        <v>2993.3333333332998</v>
      </c>
      <c r="C344" s="90">
        <v>1832.4583333333001</v>
      </c>
      <c r="D344" s="90">
        <v>2083.3333333332998</v>
      </c>
      <c r="E344" s="90">
        <v>0</v>
      </c>
      <c r="F344" s="90">
        <f t="shared" si="27"/>
        <v>-1832.4583333333001</v>
      </c>
      <c r="G344" s="90">
        <f t="shared" si="28"/>
        <v>0</v>
      </c>
      <c r="H344" s="84" t="str">
        <f t="shared" si="29"/>
        <v/>
      </c>
      <c r="I344" s="91" t="s">
        <v>425</v>
      </c>
      <c r="J344" s="90">
        <v>651.00416666670003</v>
      </c>
      <c r="K344" s="90">
        <v>-1588.5291666666999</v>
      </c>
      <c r="L344" s="90">
        <v>269.27499999999998</v>
      </c>
      <c r="M344" s="90">
        <v>-117.6125</v>
      </c>
      <c r="N344" s="90">
        <f t="shared" si="30"/>
        <v>-937.52499999999986</v>
      </c>
      <c r="O344" s="90">
        <f t="shared" si="31"/>
        <v>151.66249999999997</v>
      </c>
    </row>
    <row r="345" spans="1:15">
      <c r="A345" s="89" t="s">
        <v>426</v>
      </c>
      <c r="B345" s="90">
        <v>2961.2083333332998</v>
      </c>
      <c r="C345" s="90">
        <v>1676.9583333333001</v>
      </c>
      <c r="D345" s="90">
        <v>1866.6666666666999</v>
      </c>
      <c r="E345" s="90">
        <v>0</v>
      </c>
      <c r="F345" s="90">
        <f t="shared" si="27"/>
        <v>-1676.9583333333001</v>
      </c>
      <c r="G345" s="90">
        <f t="shared" si="28"/>
        <v>0</v>
      </c>
      <c r="H345" s="84" t="str">
        <f t="shared" si="29"/>
        <v/>
      </c>
      <c r="I345" s="91" t="s">
        <v>426</v>
      </c>
      <c r="J345" s="90">
        <v>676.96249999999998</v>
      </c>
      <c r="K345" s="90">
        <v>-1541.0458333332999</v>
      </c>
      <c r="L345" s="90">
        <v>458.72500000000002</v>
      </c>
      <c r="M345" s="90">
        <v>-146.4090909091</v>
      </c>
      <c r="N345" s="90">
        <f t="shared" si="30"/>
        <v>-864.08333333329995</v>
      </c>
      <c r="O345" s="90">
        <f t="shared" si="31"/>
        <v>312.31590909090005</v>
      </c>
    </row>
    <row r="346" spans="1:15">
      <c r="A346" s="89" t="s">
        <v>427</v>
      </c>
      <c r="B346" s="90">
        <v>3000</v>
      </c>
      <c r="C346" s="90">
        <v>2613.125</v>
      </c>
      <c r="D346" s="90">
        <v>2112.5</v>
      </c>
      <c r="E346" s="90">
        <v>1000</v>
      </c>
      <c r="F346" s="90">
        <f t="shared" si="27"/>
        <v>-2613.125</v>
      </c>
      <c r="G346" s="90">
        <f t="shared" si="28"/>
        <v>-1000</v>
      </c>
      <c r="H346" s="84" t="str">
        <f t="shared" si="29"/>
        <v/>
      </c>
      <c r="I346" s="91" t="s">
        <v>427</v>
      </c>
      <c r="J346" s="90">
        <v>2431.3000000000002</v>
      </c>
      <c r="K346" s="90">
        <v>-340.7</v>
      </c>
      <c r="L346" s="90">
        <v>490.4260869565</v>
      </c>
      <c r="M346" s="90">
        <v>-1031.0416666666999</v>
      </c>
      <c r="N346" s="90">
        <f t="shared" si="30"/>
        <v>2090.6000000000004</v>
      </c>
      <c r="O346" s="90">
        <f t="shared" si="31"/>
        <v>-540.61557971019988</v>
      </c>
    </row>
    <row r="347" spans="1:15">
      <c r="A347" s="89" t="s">
        <v>428</v>
      </c>
      <c r="B347" s="90">
        <v>2925</v>
      </c>
      <c r="C347" s="90">
        <v>2771.3333333332998</v>
      </c>
      <c r="D347" s="90">
        <v>2158.3333333332998</v>
      </c>
      <c r="E347" s="90">
        <v>1000</v>
      </c>
      <c r="F347" s="90">
        <f t="shared" si="27"/>
        <v>-2771.3333333332998</v>
      </c>
      <c r="G347" s="90">
        <f t="shared" si="28"/>
        <v>-1000</v>
      </c>
      <c r="H347" s="84" t="str">
        <f t="shared" si="29"/>
        <v/>
      </c>
      <c r="I347" s="91" t="s">
        <v>428</v>
      </c>
      <c r="J347" s="90">
        <v>1975.0125</v>
      </c>
      <c r="K347" s="90">
        <v>-675.18260869569997</v>
      </c>
      <c r="L347" s="90">
        <v>336.93888888890001</v>
      </c>
      <c r="M347" s="90">
        <v>-935.78333333329999</v>
      </c>
      <c r="N347" s="90">
        <f t="shared" si="30"/>
        <v>1299.8298913043</v>
      </c>
      <c r="O347" s="90">
        <f t="shared" si="31"/>
        <v>-598.84444444439998</v>
      </c>
    </row>
    <row r="348" spans="1:15">
      <c r="A348" s="89" t="s">
        <v>429</v>
      </c>
      <c r="B348" s="90">
        <v>2857.6666666667002</v>
      </c>
      <c r="C348" s="90">
        <v>2706.1666666667002</v>
      </c>
      <c r="D348" s="90">
        <v>2200</v>
      </c>
      <c r="E348" s="90">
        <v>1000</v>
      </c>
      <c r="F348" s="90">
        <f t="shared" si="27"/>
        <v>-2706.1666666667002</v>
      </c>
      <c r="G348" s="90">
        <f t="shared" si="28"/>
        <v>-1000</v>
      </c>
      <c r="H348" s="84" t="str">
        <f t="shared" si="29"/>
        <v/>
      </c>
      <c r="I348" s="91" t="s">
        <v>429</v>
      </c>
      <c r="J348" s="90">
        <v>1484.4541666667001</v>
      </c>
      <c r="K348" s="90">
        <v>-872.72500000000002</v>
      </c>
      <c r="L348" s="90">
        <v>316.60000000000002</v>
      </c>
      <c r="M348" s="90">
        <v>-893.86249999999995</v>
      </c>
      <c r="N348" s="90">
        <f t="shared" si="30"/>
        <v>611.72916666670005</v>
      </c>
      <c r="O348" s="90">
        <f t="shared" si="31"/>
        <v>-577.26249999999993</v>
      </c>
    </row>
    <row r="349" spans="1:15">
      <c r="A349" s="89" t="s">
        <v>430</v>
      </c>
      <c r="B349" s="90">
        <v>2975.1666666667002</v>
      </c>
      <c r="C349" s="90">
        <v>2444.9583333332998</v>
      </c>
      <c r="D349" s="90">
        <v>3106.0416666667002</v>
      </c>
      <c r="E349" s="90">
        <v>1000</v>
      </c>
      <c r="F349" s="90">
        <f t="shared" si="27"/>
        <v>-2444.9583333332998</v>
      </c>
      <c r="G349" s="90">
        <f t="shared" si="28"/>
        <v>-1000</v>
      </c>
      <c r="H349" s="84" t="str">
        <f t="shared" si="29"/>
        <v/>
      </c>
      <c r="I349" s="91" t="s">
        <v>430</v>
      </c>
      <c r="J349" s="90">
        <v>1287.9523809524001</v>
      </c>
      <c r="K349" s="90">
        <v>-1909.9791666666999</v>
      </c>
      <c r="L349" s="90">
        <v>513.01</v>
      </c>
      <c r="M349" s="90">
        <v>-840.91666666670005</v>
      </c>
      <c r="N349" s="90">
        <f t="shared" si="30"/>
        <v>-622.02678571429988</v>
      </c>
      <c r="O349" s="90">
        <f t="shared" si="31"/>
        <v>-327.90666666670006</v>
      </c>
    </row>
    <row r="350" spans="1:15">
      <c r="A350" s="89" t="s">
        <v>431</v>
      </c>
      <c r="B350" s="90">
        <v>3142.875</v>
      </c>
      <c r="C350" s="90">
        <v>1948.1666666666999</v>
      </c>
      <c r="D350" s="90">
        <v>2431.6666666667002</v>
      </c>
      <c r="E350" s="90">
        <v>1700</v>
      </c>
      <c r="F350" s="90">
        <f t="shared" si="27"/>
        <v>-1948.1666666666999</v>
      </c>
      <c r="G350" s="90">
        <f t="shared" si="28"/>
        <v>-1700</v>
      </c>
      <c r="H350" s="84" t="str">
        <f t="shared" si="29"/>
        <v/>
      </c>
      <c r="I350" s="91" t="s">
        <v>431</v>
      </c>
      <c r="J350" s="90">
        <v>393.5652173913</v>
      </c>
      <c r="K350" s="90">
        <v>-1759.3166666667</v>
      </c>
      <c r="L350" s="90">
        <v>738.25652173909998</v>
      </c>
      <c r="M350" s="90">
        <v>-999.89166666669996</v>
      </c>
      <c r="N350" s="90">
        <f t="shared" si="30"/>
        <v>-1365.7514492754001</v>
      </c>
      <c r="O350" s="90">
        <f t="shared" si="31"/>
        <v>-261.63514492759998</v>
      </c>
    </row>
    <row r="351" spans="1:15">
      <c r="A351" s="89" t="s">
        <v>432</v>
      </c>
      <c r="B351" s="90">
        <v>3272.75</v>
      </c>
      <c r="C351" s="90">
        <v>1993.75</v>
      </c>
      <c r="D351" s="90">
        <v>2383.75</v>
      </c>
      <c r="E351" s="90">
        <v>1700</v>
      </c>
      <c r="F351" s="90">
        <f t="shared" si="27"/>
        <v>-1993.75</v>
      </c>
      <c r="G351" s="90">
        <f t="shared" si="28"/>
        <v>-1700</v>
      </c>
      <c r="H351" s="84" t="str">
        <f t="shared" si="29"/>
        <v/>
      </c>
      <c r="I351" s="91" t="s">
        <v>432</v>
      </c>
      <c r="J351" s="90">
        <v>917.72916666670005</v>
      </c>
      <c r="K351" s="90">
        <v>-1019.8125</v>
      </c>
      <c r="L351" s="90">
        <v>1197.8619047619</v>
      </c>
      <c r="M351" s="90">
        <v>-755.79583333330004</v>
      </c>
      <c r="N351" s="90">
        <f t="shared" si="30"/>
        <v>-102.08333333329995</v>
      </c>
      <c r="O351" s="90">
        <f t="shared" si="31"/>
        <v>442.06607142859991</v>
      </c>
    </row>
    <row r="352" spans="1:15">
      <c r="A352" s="89" t="s">
        <v>433</v>
      </c>
      <c r="B352" s="90">
        <v>3125</v>
      </c>
      <c r="C352" s="90">
        <v>2068.9166666667002</v>
      </c>
      <c r="D352" s="90">
        <v>2727.2916666667002</v>
      </c>
      <c r="E352" s="90">
        <v>1664.5833333333001</v>
      </c>
      <c r="F352" s="90">
        <f t="shared" si="27"/>
        <v>-2068.9166666667002</v>
      </c>
      <c r="G352" s="90">
        <f t="shared" si="28"/>
        <v>-1664.5833333333001</v>
      </c>
      <c r="H352" s="84" t="str">
        <f t="shared" si="29"/>
        <v/>
      </c>
      <c r="I352" s="91" t="s">
        <v>433</v>
      </c>
      <c r="J352" s="90">
        <v>1080.9749999999999</v>
      </c>
      <c r="K352" s="90">
        <v>-796.13333333330002</v>
      </c>
      <c r="L352" s="90">
        <v>994.3125</v>
      </c>
      <c r="M352" s="90">
        <v>-719.30416666669998</v>
      </c>
      <c r="N352" s="90">
        <f t="shared" si="30"/>
        <v>284.84166666669989</v>
      </c>
      <c r="O352" s="90">
        <f t="shared" si="31"/>
        <v>275.00833333330002</v>
      </c>
    </row>
    <row r="353" spans="1:15">
      <c r="A353" s="89" t="s">
        <v>434</v>
      </c>
      <c r="B353" s="90">
        <v>3333.7916666667002</v>
      </c>
      <c r="C353" s="90">
        <v>1983</v>
      </c>
      <c r="D353" s="90">
        <v>3171.3333333332998</v>
      </c>
      <c r="E353" s="90">
        <v>1700</v>
      </c>
      <c r="F353" s="90">
        <f t="shared" si="27"/>
        <v>-1983</v>
      </c>
      <c r="G353" s="90">
        <f t="shared" si="28"/>
        <v>-1700</v>
      </c>
      <c r="H353" s="84" t="str">
        <f t="shared" si="29"/>
        <v>M</v>
      </c>
      <c r="I353" s="91" t="s">
        <v>434</v>
      </c>
      <c r="J353" s="90">
        <v>655.82500000000005</v>
      </c>
      <c r="K353" s="90">
        <v>-1349.7750000000001</v>
      </c>
      <c r="L353" s="90">
        <v>768.39166666669996</v>
      </c>
      <c r="M353" s="90">
        <v>-823.51666666669996</v>
      </c>
      <c r="N353" s="90">
        <f t="shared" si="30"/>
        <v>-693.95</v>
      </c>
      <c r="O353" s="90">
        <f t="shared" si="31"/>
        <v>-55.125</v>
      </c>
    </row>
    <row r="354" spans="1:15">
      <c r="A354" s="89" t="s">
        <v>435</v>
      </c>
      <c r="B354" s="90">
        <v>2878.5833333332998</v>
      </c>
      <c r="C354" s="90">
        <v>2225</v>
      </c>
      <c r="D354" s="90">
        <v>2156.25</v>
      </c>
      <c r="E354" s="90">
        <v>1700</v>
      </c>
      <c r="F354" s="90">
        <f t="shared" si="27"/>
        <v>-2225</v>
      </c>
      <c r="G354" s="90">
        <f t="shared" si="28"/>
        <v>-1700</v>
      </c>
      <c r="H354" s="84" t="str">
        <f t="shared" si="29"/>
        <v/>
      </c>
      <c r="I354" s="91" t="s">
        <v>435</v>
      </c>
      <c r="J354" s="90">
        <v>532.03750000000002</v>
      </c>
      <c r="K354" s="90">
        <v>-2080.7125000000001</v>
      </c>
      <c r="L354" s="90">
        <v>419.32083333330002</v>
      </c>
      <c r="M354" s="90">
        <v>-1050.8041666667</v>
      </c>
      <c r="N354" s="90">
        <f t="shared" si="30"/>
        <v>-1548.6750000000002</v>
      </c>
      <c r="O354" s="90">
        <f t="shared" si="31"/>
        <v>-631.48333333339997</v>
      </c>
    </row>
    <row r="355" spans="1:15">
      <c r="A355" s="89" t="s">
        <v>436</v>
      </c>
      <c r="B355" s="90">
        <v>2993.3333333332998</v>
      </c>
      <c r="C355" s="90">
        <v>2841.7083333332998</v>
      </c>
      <c r="D355" s="90">
        <v>2051.4583333332998</v>
      </c>
      <c r="E355" s="90">
        <v>1700</v>
      </c>
      <c r="F355" s="90">
        <f t="shared" si="27"/>
        <v>-2841.7083333332998</v>
      </c>
      <c r="G355" s="90">
        <f t="shared" si="28"/>
        <v>-1700</v>
      </c>
      <c r="H355" s="84" t="str">
        <f t="shared" si="29"/>
        <v/>
      </c>
      <c r="I355" s="91" t="s">
        <v>436</v>
      </c>
      <c r="J355" s="90">
        <v>528.0625</v>
      </c>
      <c r="K355" s="90">
        <v>-1840.0791666667001</v>
      </c>
      <c r="L355" s="90">
        <v>632.86249999999995</v>
      </c>
      <c r="M355" s="90">
        <v>-942.08333333329995</v>
      </c>
      <c r="N355" s="90">
        <f t="shared" si="30"/>
        <v>-1312.0166666667001</v>
      </c>
      <c r="O355" s="90">
        <f t="shared" si="31"/>
        <v>-309.22083333329999</v>
      </c>
    </row>
    <row r="356" spans="1:15">
      <c r="A356" s="89" t="s">
        <v>437</v>
      </c>
      <c r="B356" s="90">
        <v>3000</v>
      </c>
      <c r="C356" s="90">
        <v>2736.1666666667002</v>
      </c>
      <c r="D356" s="90">
        <v>2200</v>
      </c>
      <c r="E356" s="90">
        <v>1700</v>
      </c>
      <c r="F356" s="90">
        <f t="shared" si="27"/>
        <v>-2736.1666666667002</v>
      </c>
      <c r="G356" s="90">
        <f t="shared" si="28"/>
        <v>-1700</v>
      </c>
      <c r="H356" s="84" t="str">
        <f t="shared" si="29"/>
        <v/>
      </c>
      <c r="I356" s="91" t="s">
        <v>437</v>
      </c>
      <c r="J356" s="90">
        <v>298.5208333333</v>
      </c>
      <c r="K356" s="90">
        <v>-2962.4124999999999</v>
      </c>
      <c r="L356" s="90">
        <v>719.62272727269999</v>
      </c>
      <c r="M356" s="90">
        <v>-815.76250000000005</v>
      </c>
      <c r="N356" s="90">
        <f t="shared" si="30"/>
        <v>-2663.8916666667001</v>
      </c>
      <c r="O356" s="90">
        <f t="shared" si="31"/>
        <v>-96.139772727300056</v>
      </c>
    </row>
    <row r="357" spans="1:15">
      <c r="A357" s="89" t="s">
        <v>438</v>
      </c>
      <c r="B357" s="90">
        <v>2993.3333333332998</v>
      </c>
      <c r="C357" s="90">
        <v>2575</v>
      </c>
      <c r="D357" s="90">
        <v>2182.2916666667002</v>
      </c>
      <c r="E357" s="90">
        <v>2424.375</v>
      </c>
      <c r="F357" s="90">
        <f t="shared" si="27"/>
        <v>-2575</v>
      </c>
      <c r="G357" s="90">
        <f t="shared" si="28"/>
        <v>-2424.375</v>
      </c>
      <c r="H357" s="84" t="str">
        <f t="shared" si="29"/>
        <v/>
      </c>
      <c r="I357" s="91" t="s">
        <v>438</v>
      </c>
      <c r="J357" s="90">
        <v>435.20416666670002</v>
      </c>
      <c r="K357" s="90">
        <v>-2595.6666666667002</v>
      </c>
      <c r="L357" s="90">
        <v>646.98500000000001</v>
      </c>
      <c r="M357" s="90">
        <v>-977.2</v>
      </c>
      <c r="N357" s="90">
        <f t="shared" si="30"/>
        <v>-2160.4625000000001</v>
      </c>
      <c r="O357" s="90">
        <f t="shared" si="31"/>
        <v>-330.21500000000003</v>
      </c>
    </row>
    <row r="358" spans="1:15">
      <c r="A358" s="89" t="s">
        <v>439</v>
      </c>
      <c r="B358" s="90">
        <v>2764.1666666667002</v>
      </c>
      <c r="C358" s="90">
        <v>2966.6666666667002</v>
      </c>
      <c r="D358" s="90">
        <v>2182.2916666667002</v>
      </c>
      <c r="E358" s="90">
        <v>2870</v>
      </c>
      <c r="F358" s="90">
        <f t="shared" si="27"/>
        <v>-2966.6666666667002</v>
      </c>
      <c r="G358" s="90">
        <f t="shared" si="28"/>
        <v>-2870</v>
      </c>
      <c r="H358" s="84" t="str">
        <f t="shared" si="29"/>
        <v/>
      </c>
      <c r="I358" s="91" t="s">
        <v>439</v>
      </c>
      <c r="J358" s="90">
        <v>838.65416666670001</v>
      </c>
      <c r="K358" s="90">
        <v>-2472.7458333333002</v>
      </c>
      <c r="L358" s="90">
        <v>638.05499999999995</v>
      </c>
      <c r="M358" s="90">
        <v>-1147.3083333333</v>
      </c>
      <c r="N358" s="90">
        <f t="shared" si="30"/>
        <v>-1634.0916666666003</v>
      </c>
      <c r="O358" s="90">
        <f t="shared" si="31"/>
        <v>-509.25333333330002</v>
      </c>
    </row>
    <row r="359" spans="1:15">
      <c r="A359" s="89" t="s">
        <v>440</v>
      </c>
      <c r="B359" s="90">
        <v>2762.3333333332998</v>
      </c>
      <c r="C359" s="90">
        <v>1927.3333333333001</v>
      </c>
      <c r="D359" s="90">
        <v>2163.5416666667002</v>
      </c>
      <c r="E359" s="90">
        <v>2263.75</v>
      </c>
      <c r="F359" s="90">
        <f t="shared" si="27"/>
        <v>-1927.3333333333001</v>
      </c>
      <c r="G359" s="90">
        <f t="shared" si="28"/>
        <v>-2263.75</v>
      </c>
      <c r="H359" s="84" t="str">
        <f t="shared" si="29"/>
        <v/>
      </c>
      <c r="I359" s="91" t="s">
        <v>440</v>
      </c>
      <c r="J359" s="90">
        <v>799.86249999999995</v>
      </c>
      <c r="K359" s="90">
        <v>-2183.2166666666999</v>
      </c>
      <c r="L359" s="90">
        <v>712.83749999999998</v>
      </c>
      <c r="M359" s="90">
        <v>-1036.1958333333</v>
      </c>
      <c r="N359" s="90">
        <f t="shared" si="30"/>
        <v>-1383.3541666666999</v>
      </c>
      <c r="O359" s="90">
        <f t="shared" si="31"/>
        <v>-323.35833333330004</v>
      </c>
    </row>
    <row r="360" spans="1:15">
      <c r="A360" s="89" t="s">
        <v>441</v>
      </c>
      <c r="B360" s="90">
        <v>2698.375</v>
      </c>
      <c r="C360" s="90">
        <v>2382.6666666667002</v>
      </c>
      <c r="D360" s="90">
        <v>2733.75</v>
      </c>
      <c r="E360" s="90">
        <v>2520.625</v>
      </c>
      <c r="F360" s="90">
        <f t="shared" si="27"/>
        <v>-2382.6666666667002</v>
      </c>
      <c r="G360" s="90">
        <f t="shared" si="28"/>
        <v>-2520.625</v>
      </c>
      <c r="H360" s="84" t="str">
        <f t="shared" si="29"/>
        <v/>
      </c>
      <c r="I360" s="91" t="s">
        <v>441</v>
      </c>
      <c r="J360" s="90">
        <v>445.3541666667</v>
      </c>
      <c r="K360" s="90">
        <v>-2537.8208333333</v>
      </c>
      <c r="L360" s="90">
        <v>442.80416666669998</v>
      </c>
      <c r="M360" s="90">
        <v>-1127.0458333332999</v>
      </c>
      <c r="N360" s="90">
        <f t="shared" si="30"/>
        <v>-2092.4666666665998</v>
      </c>
      <c r="O360" s="90">
        <f t="shared" si="31"/>
        <v>-684.24166666659994</v>
      </c>
    </row>
    <row r="361" spans="1:15">
      <c r="A361" s="89" t="s">
        <v>442</v>
      </c>
      <c r="B361" s="90">
        <v>2920.8333333332998</v>
      </c>
      <c r="C361" s="90">
        <v>2112.25</v>
      </c>
      <c r="D361" s="90">
        <v>3363.4166666667002</v>
      </c>
      <c r="E361" s="90">
        <v>2584.5833333332998</v>
      </c>
      <c r="F361" s="90">
        <f t="shared" si="27"/>
        <v>-2112.25</v>
      </c>
      <c r="G361" s="90">
        <f t="shared" si="28"/>
        <v>-2584.5833333332998</v>
      </c>
      <c r="H361" s="84" t="str">
        <f t="shared" si="29"/>
        <v/>
      </c>
      <c r="I361" s="91" t="s">
        <v>442</v>
      </c>
      <c r="J361" s="90">
        <v>704.65416666670001</v>
      </c>
      <c r="K361" s="90">
        <v>-2413.2416666667</v>
      </c>
      <c r="L361" s="90">
        <v>314.43333333330003</v>
      </c>
      <c r="M361" s="90">
        <v>-1145.8541666666999</v>
      </c>
      <c r="N361" s="90">
        <f t="shared" si="30"/>
        <v>-1708.5875000000001</v>
      </c>
      <c r="O361" s="90">
        <f t="shared" si="31"/>
        <v>-831.42083333339997</v>
      </c>
    </row>
    <row r="362" spans="1:15">
      <c r="A362" s="89" t="s">
        <v>443</v>
      </c>
      <c r="B362" s="90">
        <v>2775.375</v>
      </c>
      <c r="C362" s="90">
        <v>2317.9166666667002</v>
      </c>
      <c r="D362" s="90">
        <v>2806.875</v>
      </c>
      <c r="E362" s="90">
        <v>2814.7916666667002</v>
      </c>
      <c r="F362" s="90">
        <f t="shared" si="27"/>
        <v>-2317.9166666667002</v>
      </c>
      <c r="G362" s="90">
        <f t="shared" si="28"/>
        <v>-2814.7916666667002</v>
      </c>
      <c r="H362" s="84" t="str">
        <f t="shared" si="29"/>
        <v/>
      </c>
      <c r="I362" s="91" t="s">
        <v>443</v>
      </c>
      <c r="J362" s="90">
        <v>749.59583333329999</v>
      </c>
      <c r="K362" s="90">
        <v>-2097.9250000000002</v>
      </c>
      <c r="L362" s="90">
        <v>505.3529411765</v>
      </c>
      <c r="M362" s="90">
        <v>-1134.8458333333001</v>
      </c>
      <c r="N362" s="90">
        <f t="shared" si="30"/>
        <v>-1348.3291666667001</v>
      </c>
      <c r="O362" s="90">
        <f t="shared" si="31"/>
        <v>-629.49289215680005</v>
      </c>
    </row>
    <row r="363" spans="1:15">
      <c r="A363" s="89" t="s">
        <v>444</v>
      </c>
      <c r="B363" s="90">
        <v>2956.8333333332998</v>
      </c>
      <c r="C363" s="90">
        <v>2554.1666666667002</v>
      </c>
      <c r="D363" s="90">
        <v>2735.625</v>
      </c>
      <c r="E363" s="90">
        <v>2923.5416666667002</v>
      </c>
      <c r="F363" s="90">
        <f t="shared" si="27"/>
        <v>-2554.1666666667002</v>
      </c>
      <c r="G363" s="90">
        <f t="shared" si="28"/>
        <v>-2923.5416666667002</v>
      </c>
      <c r="H363" s="84" t="str">
        <f t="shared" si="29"/>
        <v/>
      </c>
      <c r="I363" s="91" t="s">
        <v>444</v>
      </c>
      <c r="J363" s="90">
        <v>1566.7625</v>
      </c>
      <c r="K363" s="90">
        <v>-1432.7782608696</v>
      </c>
      <c r="L363" s="90">
        <v>410.68636363640002</v>
      </c>
      <c r="M363" s="90">
        <v>-1330.1541666666999</v>
      </c>
      <c r="N363" s="90">
        <f t="shared" si="30"/>
        <v>133.98423913040006</v>
      </c>
      <c r="O363" s="90">
        <f t="shared" si="31"/>
        <v>-919.46780303029982</v>
      </c>
    </row>
    <row r="364" spans="1:15">
      <c r="A364" s="89" t="s">
        <v>445</v>
      </c>
      <c r="B364" s="90">
        <v>2981.9166666667002</v>
      </c>
      <c r="C364" s="90">
        <v>2410.25</v>
      </c>
      <c r="D364" s="90">
        <v>2338.9583333332998</v>
      </c>
      <c r="E364" s="90">
        <v>3234.1666666667002</v>
      </c>
      <c r="F364" s="90">
        <f t="shared" si="27"/>
        <v>-2410.25</v>
      </c>
      <c r="G364" s="90">
        <f t="shared" si="28"/>
        <v>-3234.1666666667002</v>
      </c>
      <c r="H364" s="84" t="str">
        <f t="shared" si="29"/>
        <v/>
      </c>
      <c r="I364" s="91" t="s">
        <v>445</v>
      </c>
      <c r="J364" s="90">
        <v>619.95416666669996</v>
      </c>
      <c r="K364" s="90">
        <v>-1605.8708333333</v>
      </c>
      <c r="L364" s="90">
        <v>638.98260869570004</v>
      </c>
      <c r="M364" s="90">
        <v>-1459.4916666667</v>
      </c>
      <c r="N364" s="90">
        <f t="shared" si="30"/>
        <v>-985.91666666660001</v>
      </c>
      <c r="O364" s="90">
        <f t="shared" si="31"/>
        <v>-820.50905797099995</v>
      </c>
    </row>
    <row r="365" spans="1:15">
      <c r="A365" s="89" t="s">
        <v>446</v>
      </c>
      <c r="B365" s="90">
        <v>2701.3333333332998</v>
      </c>
      <c r="C365" s="90">
        <v>2521.0833333332998</v>
      </c>
      <c r="D365" s="90">
        <v>2465.4166666667002</v>
      </c>
      <c r="E365" s="90">
        <v>3331.6666666667002</v>
      </c>
      <c r="F365" s="90">
        <f t="shared" si="27"/>
        <v>-2521.0833333332998</v>
      </c>
      <c r="G365" s="90">
        <f t="shared" si="28"/>
        <v>-3331.6666666667002</v>
      </c>
      <c r="H365" s="84" t="str">
        <f t="shared" si="29"/>
        <v/>
      </c>
      <c r="I365" s="91" t="s">
        <v>446</v>
      </c>
      <c r="J365" s="90">
        <v>1679.0291666666999</v>
      </c>
      <c r="K365" s="90">
        <v>-1439.3541666666999</v>
      </c>
      <c r="L365" s="90">
        <v>576.20000000000005</v>
      </c>
      <c r="M365" s="90">
        <v>-1517.3583333332999</v>
      </c>
      <c r="N365" s="90">
        <f t="shared" si="30"/>
        <v>239.67499999999995</v>
      </c>
      <c r="O365" s="90">
        <f t="shared" si="31"/>
        <v>-941.15833333329988</v>
      </c>
    </row>
    <row r="366" spans="1:15">
      <c r="A366" s="89" t="s">
        <v>447</v>
      </c>
      <c r="B366" s="90">
        <v>2719.75</v>
      </c>
      <c r="C366" s="90">
        <v>2716.7083333332998</v>
      </c>
      <c r="D366" s="90">
        <v>2376.25</v>
      </c>
      <c r="E366" s="90">
        <v>3416.0416666667002</v>
      </c>
      <c r="F366" s="90">
        <f t="shared" si="27"/>
        <v>-2716.7083333332998</v>
      </c>
      <c r="G366" s="90">
        <f t="shared" si="28"/>
        <v>-3416.0416666667002</v>
      </c>
      <c r="H366" s="84" t="str">
        <f t="shared" si="29"/>
        <v/>
      </c>
      <c r="I366" s="91" t="s">
        <v>447</v>
      </c>
      <c r="J366" s="90">
        <v>1878.1</v>
      </c>
      <c r="K366" s="90">
        <v>-1289.6125</v>
      </c>
      <c r="L366" s="90">
        <v>622.55499999999995</v>
      </c>
      <c r="M366" s="90">
        <v>-1434.0875000000001</v>
      </c>
      <c r="N366" s="90">
        <f t="shared" si="30"/>
        <v>588.48749999999995</v>
      </c>
      <c r="O366" s="90">
        <f t="shared" si="31"/>
        <v>-811.53250000000014</v>
      </c>
    </row>
    <row r="367" spans="1:15">
      <c r="A367" s="89" t="s">
        <v>448</v>
      </c>
      <c r="B367" s="90">
        <v>3000</v>
      </c>
      <c r="C367" s="90">
        <v>2866.75</v>
      </c>
      <c r="D367" s="90">
        <v>2017.7083333333001</v>
      </c>
      <c r="E367" s="90">
        <v>3466.6666666667002</v>
      </c>
      <c r="F367" s="90">
        <f t="shared" si="27"/>
        <v>-2866.75</v>
      </c>
      <c r="G367" s="90">
        <f t="shared" si="28"/>
        <v>-3466.6666666667002</v>
      </c>
      <c r="H367" s="84" t="str">
        <f t="shared" si="29"/>
        <v/>
      </c>
      <c r="I367" s="91" t="s">
        <v>448</v>
      </c>
      <c r="J367" s="90">
        <v>2182.6875</v>
      </c>
      <c r="K367" s="90">
        <v>-962.95</v>
      </c>
      <c r="L367" s="90">
        <v>460.4304347826</v>
      </c>
      <c r="M367" s="90">
        <v>-1577.8833333333</v>
      </c>
      <c r="N367" s="90">
        <f t="shared" si="30"/>
        <v>1219.7375</v>
      </c>
      <c r="O367" s="90">
        <f t="shared" si="31"/>
        <v>-1117.4528985507</v>
      </c>
    </row>
    <row r="368" spans="1:15">
      <c r="A368" s="89" t="s">
        <v>449</v>
      </c>
      <c r="B368" s="90">
        <v>2950</v>
      </c>
      <c r="C368" s="90">
        <v>2955.0833333332998</v>
      </c>
      <c r="D368" s="90">
        <v>2230.8333333332998</v>
      </c>
      <c r="E368" s="90">
        <v>3449.7916666667002</v>
      </c>
      <c r="F368" s="90">
        <f t="shared" si="27"/>
        <v>-2955.0833333332998</v>
      </c>
      <c r="G368" s="90">
        <f t="shared" si="28"/>
        <v>-3449.7916666667002</v>
      </c>
      <c r="H368" s="84" t="str">
        <f t="shared" si="29"/>
        <v/>
      </c>
      <c r="I368" s="91" t="s">
        <v>449</v>
      </c>
      <c r="J368" s="90">
        <v>2444.8416666666999</v>
      </c>
      <c r="K368" s="90">
        <v>-902.62941176469997</v>
      </c>
      <c r="L368" s="90">
        <v>518.74545454550002</v>
      </c>
      <c r="M368" s="90">
        <v>-1809.6291666667</v>
      </c>
      <c r="N368" s="90">
        <f t="shared" si="30"/>
        <v>1542.212254902</v>
      </c>
      <c r="O368" s="90">
        <f t="shared" si="31"/>
        <v>-1290.8837121212</v>
      </c>
    </row>
    <row r="369" spans="1:15">
      <c r="A369" s="89" t="s">
        <v>418</v>
      </c>
      <c r="B369" s="90">
        <v>2931.1666666667002</v>
      </c>
      <c r="C369" s="90">
        <v>2975</v>
      </c>
      <c r="D369" s="90">
        <v>2773.125</v>
      </c>
      <c r="E369" s="90">
        <v>3515.4166666667002</v>
      </c>
      <c r="F369" s="90">
        <f t="shared" si="27"/>
        <v>-2975</v>
      </c>
      <c r="G369" s="90">
        <f t="shared" si="28"/>
        <v>-3515.4166666667002</v>
      </c>
      <c r="H369" s="84" t="str">
        <f t="shared" si="29"/>
        <v/>
      </c>
      <c r="I369" s="91" t="s">
        <v>418</v>
      </c>
      <c r="J369" s="90">
        <v>2284.7333333332999</v>
      </c>
      <c r="K369" s="90">
        <v>-938.9</v>
      </c>
      <c r="L369" s="90">
        <v>293.2</v>
      </c>
      <c r="M369" s="90">
        <v>-1803.0541666667</v>
      </c>
      <c r="N369" s="90">
        <f t="shared" si="30"/>
        <v>1345.8333333332998</v>
      </c>
      <c r="O369" s="90">
        <f t="shared" si="31"/>
        <v>-1509.8541666666999</v>
      </c>
    </row>
    <row r="370" spans="1:15">
      <c r="A370" s="89" t="s">
        <v>456</v>
      </c>
      <c r="B370" s="90">
        <v>2914.5833333332998</v>
      </c>
      <c r="C370" s="90">
        <v>2930.6666666667002</v>
      </c>
      <c r="D370" s="90">
        <v>2995.1666666667002</v>
      </c>
      <c r="E370" s="90">
        <v>2873.75</v>
      </c>
      <c r="F370" s="90">
        <f t="shared" si="27"/>
        <v>-2930.6666666667002</v>
      </c>
      <c r="G370" s="90">
        <f t="shared" si="28"/>
        <v>-2873.75</v>
      </c>
      <c r="H370" s="84" t="str">
        <f t="shared" si="29"/>
        <v/>
      </c>
      <c r="I370" s="91" t="s">
        <v>456</v>
      </c>
      <c r="J370" s="90">
        <v>2161.4</v>
      </c>
      <c r="K370" s="90">
        <v>-739.11666666669998</v>
      </c>
      <c r="L370" s="90">
        <v>210.94736842110001</v>
      </c>
      <c r="M370" s="90">
        <v>-2322.0958333333001</v>
      </c>
      <c r="N370" s="90">
        <f t="shared" si="30"/>
        <v>1422.2833333333001</v>
      </c>
      <c r="O370" s="90">
        <f t="shared" si="31"/>
        <v>-2111.1484649122003</v>
      </c>
    </row>
    <row r="371" spans="1:15">
      <c r="A371" s="89" t="s">
        <v>457</v>
      </c>
      <c r="B371" s="90">
        <v>2071</v>
      </c>
      <c r="C371" s="90">
        <v>1801.4166666666999</v>
      </c>
      <c r="D371" s="90">
        <v>2927.9583333332998</v>
      </c>
      <c r="E371" s="90">
        <v>2886.875</v>
      </c>
      <c r="F371" s="90">
        <f t="shared" si="27"/>
        <v>-1801.4166666666999</v>
      </c>
      <c r="G371" s="90">
        <f t="shared" si="28"/>
        <v>-2886.875</v>
      </c>
      <c r="H371" s="84" t="str">
        <f t="shared" si="29"/>
        <v/>
      </c>
      <c r="I371" s="91" t="s">
        <v>457</v>
      </c>
      <c r="J371" s="90">
        <v>1002.6913043478</v>
      </c>
      <c r="K371" s="90">
        <v>-836.38333333330002</v>
      </c>
      <c r="L371" s="90">
        <v>681.78750000000002</v>
      </c>
      <c r="M371" s="90">
        <v>-1742.7583333333</v>
      </c>
      <c r="N371" s="90">
        <f t="shared" si="30"/>
        <v>166.30797101450003</v>
      </c>
      <c r="O371" s="90">
        <f t="shared" si="31"/>
        <v>-1060.9708333333001</v>
      </c>
    </row>
    <row r="372" spans="1:15">
      <c r="A372" s="89" t="s">
        <v>458</v>
      </c>
      <c r="B372" s="90">
        <v>1420.8333333333001</v>
      </c>
      <c r="C372" s="90">
        <v>1604.1666666666999</v>
      </c>
      <c r="D372" s="90">
        <v>2658.75</v>
      </c>
      <c r="E372" s="90">
        <v>2907.7083333332998</v>
      </c>
      <c r="F372" s="90">
        <f t="shared" si="27"/>
        <v>-1604.1666666666999</v>
      </c>
      <c r="G372" s="90">
        <f t="shared" si="28"/>
        <v>-2907.7083333332998</v>
      </c>
      <c r="H372" s="84" t="str">
        <f t="shared" si="29"/>
        <v/>
      </c>
      <c r="I372" s="91" t="s">
        <v>458</v>
      </c>
      <c r="J372" s="90">
        <v>1691.7791666666999</v>
      </c>
      <c r="K372" s="90">
        <v>-326.21249999999998</v>
      </c>
      <c r="L372" s="90">
        <v>906.41250000000002</v>
      </c>
      <c r="M372" s="90">
        <v>-1360.9458333333</v>
      </c>
      <c r="N372" s="90">
        <f t="shared" si="30"/>
        <v>1365.5666666666998</v>
      </c>
      <c r="O372" s="90">
        <f t="shared" si="31"/>
        <v>-454.53333333329999</v>
      </c>
    </row>
    <row r="373" spans="1:15">
      <c r="A373" s="89" t="s">
        <v>459</v>
      </c>
      <c r="B373" s="90">
        <v>1572.9166666666999</v>
      </c>
      <c r="C373" s="90">
        <v>1477.0833333333001</v>
      </c>
      <c r="D373" s="90">
        <v>2234.7916666667002</v>
      </c>
      <c r="E373" s="90">
        <v>3429.5833333332998</v>
      </c>
      <c r="F373" s="90">
        <f t="shared" si="27"/>
        <v>-1477.0833333333001</v>
      </c>
      <c r="G373" s="90">
        <f t="shared" si="28"/>
        <v>-3429.5833333332998</v>
      </c>
      <c r="H373" s="84" t="str">
        <f t="shared" si="29"/>
        <v/>
      </c>
      <c r="I373" s="91" t="s">
        <v>459</v>
      </c>
      <c r="J373" s="90">
        <v>1367.2</v>
      </c>
      <c r="K373" s="90">
        <v>-482.22500000000002</v>
      </c>
      <c r="L373" s="90">
        <v>561.66666666670005</v>
      </c>
      <c r="M373" s="90">
        <v>-1635.7958333332999</v>
      </c>
      <c r="N373" s="90">
        <f t="shared" si="30"/>
        <v>884.97500000000002</v>
      </c>
      <c r="O373" s="90">
        <f t="shared" si="31"/>
        <v>-1074.1291666665998</v>
      </c>
    </row>
    <row r="374" spans="1:15">
      <c r="A374" s="89" t="s">
        <v>460</v>
      </c>
      <c r="B374" s="90">
        <v>1420.8333333333001</v>
      </c>
      <c r="C374" s="90">
        <v>1491.6666666666999</v>
      </c>
      <c r="D374" s="90">
        <v>2327.9166666667002</v>
      </c>
      <c r="E374" s="90">
        <v>3363.9583333332998</v>
      </c>
      <c r="F374" s="90">
        <f t="shared" si="27"/>
        <v>-1491.6666666666999</v>
      </c>
      <c r="G374" s="90">
        <f t="shared" si="28"/>
        <v>-3363.9583333332998</v>
      </c>
      <c r="H374" s="84" t="str">
        <f t="shared" si="29"/>
        <v/>
      </c>
      <c r="I374" s="91" t="s">
        <v>460</v>
      </c>
      <c r="J374" s="90">
        <v>1577.9708333333001</v>
      </c>
      <c r="K374" s="90">
        <v>-697.01739130429996</v>
      </c>
      <c r="L374" s="90">
        <v>411.75416666669997</v>
      </c>
      <c r="M374" s="90">
        <v>-1650.8</v>
      </c>
      <c r="N374" s="90">
        <f t="shared" si="30"/>
        <v>880.95344202900014</v>
      </c>
      <c r="O374" s="90">
        <f t="shared" si="31"/>
        <v>-1239.0458333332999</v>
      </c>
    </row>
    <row r="375" spans="1:15">
      <c r="A375" s="89" t="s">
        <v>461</v>
      </c>
      <c r="B375" s="90">
        <v>1350</v>
      </c>
      <c r="C375" s="90">
        <v>1262.5</v>
      </c>
      <c r="D375" s="90">
        <v>2766.6666666667002</v>
      </c>
      <c r="E375" s="90">
        <v>3354.5833333332998</v>
      </c>
      <c r="F375" s="90">
        <f t="shared" si="27"/>
        <v>-1262.5</v>
      </c>
      <c r="G375" s="90">
        <f t="shared" si="28"/>
        <v>-3354.5833333332998</v>
      </c>
      <c r="H375" s="84" t="str">
        <f t="shared" si="29"/>
        <v/>
      </c>
      <c r="I375" s="91" t="s">
        <v>461</v>
      </c>
      <c r="J375" s="90">
        <v>1453.3583333332999</v>
      </c>
      <c r="K375" s="90">
        <v>-421.67083333329998</v>
      </c>
      <c r="L375" s="90">
        <v>352.80869565220002</v>
      </c>
      <c r="M375" s="90">
        <v>-1897.0458333332999</v>
      </c>
      <c r="N375" s="90">
        <f t="shared" si="30"/>
        <v>1031.6875</v>
      </c>
      <c r="O375" s="90">
        <f t="shared" si="31"/>
        <v>-1544.2371376811</v>
      </c>
    </row>
    <row r="376" spans="1:15">
      <c r="A376" s="89" t="s">
        <v>462</v>
      </c>
      <c r="B376" s="90">
        <v>1400</v>
      </c>
      <c r="C376" s="90">
        <v>1600</v>
      </c>
      <c r="D376" s="90">
        <v>2523.75</v>
      </c>
      <c r="E376" s="90">
        <v>3495.2083333332998</v>
      </c>
      <c r="F376" s="90">
        <f t="shared" si="27"/>
        <v>-1600</v>
      </c>
      <c r="G376" s="90">
        <f t="shared" si="28"/>
        <v>-3495.2083333332998</v>
      </c>
      <c r="H376" s="84" t="str">
        <f t="shared" si="29"/>
        <v/>
      </c>
      <c r="I376" s="91" t="s">
        <v>462</v>
      </c>
      <c r="J376" s="90">
        <v>1124.7541666667</v>
      </c>
      <c r="K376" s="90">
        <v>-791.5625</v>
      </c>
      <c r="L376" s="90">
        <v>528.11304347830003</v>
      </c>
      <c r="M376" s="90">
        <v>-1951.575</v>
      </c>
      <c r="N376" s="90">
        <f t="shared" si="30"/>
        <v>333.19166666670003</v>
      </c>
      <c r="O376" s="90">
        <f t="shared" si="31"/>
        <v>-1423.4619565216999</v>
      </c>
    </row>
    <row r="377" spans="1:15">
      <c r="A377" s="89" t="s">
        <v>463</v>
      </c>
      <c r="B377" s="90">
        <v>1400</v>
      </c>
      <c r="C377" s="90">
        <v>1552.0833333333001</v>
      </c>
      <c r="D377" s="90">
        <v>3018.75</v>
      </c>
      <c r="E377" s="90">
        <v>3470.8333333332998</v>
      </c>
      <c r="F377" s="90">
        <f t="shared" si="27"/>
        <v>-1552.0833333333001</v>
      </c>
      <c r="G377" s="90">
        <f t="shared" si="28"/>
        <v>-3470.8333333332998</v>
      </c>
      <c r="H377" s="84" t="str">
        <f t="shared" si="29"/>
        <v/>
      </c>
      <c r="I377" s="91" t="s">
        <v>463</v>
      </c>
      <c r="J377" s="90">
        <v>1479.5250000000001</v>
      </c>
      <c r="K377" s="90">
        <v>-365.11250000000001</v>
      </c>
      <c r="L377" s="90">
        <v>285.05416666669998</v>
      </c>
      <c r="M377" s="90">
        <v>-2432.9124999999999</v>
      </c>
      <c r="N377" s="90">
        <f t="shared" si="30"/>
        <v>1114.4125000000001</v>
      </c>
      <c r="O377" s="90">
        <f t="shared" si="31"/>
        <v>-2147.8583333332999</v>
      </c>
    </row>
    <row r="378" spans="1:15">
      <c r="A378" s="89" t="s">
        <v>464</v>
      </c>
      <c r="B378" s="90">
        <v>1362.5</v>
      </c>
      <c r="C378" s="90">
        <v>1456.25</v>
      </c>
      <c r="D378" s="90">
        <v>1848.125</v>
      </c>
      <c r="E378" s="90">
        <v>3487.7083333332998</v>
      </c>
      <c r="F378" s="90">
        <f t="shared" si="27"/>
        <v>-1456.25</v>
      </c>
      <c r="G378" s="90">
        <f t="shared" si="28"/>
        <v>-3487.7083333332998</v>
      </c>
      <c r="H378" s="84" t="str">
        <f t="shared" si="29"/>
        <v/>
      </c>
      <c r="I378" s="91" t="s">
        <v>464</v>
      </c>
      <c r="J378" s="90">
        <v>1515.3166666667</v>
      </c>
      <c r="K378" s="90">
        <v>-148.02500000000001</v>
      </c>
      <c r="L378" s="90">
        <v>311.7708333333</v>
      </c>
      <c r="M378" s="90">
        <v>-1826.05</v>
      </c>
      <c r="N378" s="90">
        <f t="shared" si="30"/>
        <v>1367.2916666666999</v>
      </c>
      <c r="O378" s="90">
        <f t="shared" si="31"/>
        <v>-1514.2791666666999</v>
      </c>
    </row>
    <row r="379" spans="1:15">
      <c r="A379" s="89" t="s">
        <v>465</v>
      </c>
      <c r="B379" s="90">
        <v>1212.5</v>
      </c>
      <c r="C379" s="90">
        <v>1287.6666666666999</v>
      </c>
      <c r="D379" s="90">
        <v>2338.75</v>
      </c>
      <c r="E379" s="90">
        <v>3615.2083333332998</v>
      </c>
      <c r="F379" s="90">
        <f t="shared" si="27"/>
        <v>-1287.6666666666999</v>
      </c>
      <c r="G379" s="90">
        <f t="shared" si="28"/>
        <v>-3615.2083333332998</v>
      </c>
      <c r="H379" s="84" t="str">
        <f t="shared" si="29"/>
        <v/>
      </c>
      <c r="I379" s="91" t="s">
        <v>465</v>
      </c>
      <c r="J379" s="90">
        <v>1400.4166666666999</v>
      </c>
      <c r="K379" s="90">
        <v>-216.20952380950001</v>
      </c>
      <c r="L379" s="90">
        <v>699.14285714289997</v>
      </c>
      <c r="M379" s="90">
        <v>-856.52916666670001</v>
      </c>
      <c r="N379" s="90">
        <f t="shared" si="30"/>
        <v>1184.2071428571999</v>
      </c>
      <c r="O379" s="90">
        <f t="shared" si="31"/>
        <v>-157.38630952380004</v>
      </c>
    </row>
    <row r="380" spans="1:15">
      <c r="A380" s="89" t="s">
        <v>466</v>
      </c>
      <c r="B380" s="90">
        <v>1254.1666666666999</v>
      </c>
      <c r="C380" s="90">
        <v>1222.9166666666999</v>
      </c>
      <c r="D380" s="90">
        <v>2492.5</v>
      </c>
      <c r="E380" s="90">
        <v>3000.8333333332998</v>
      </c>
      <c r="F380" s="90">
        <f t="shared" si="27"/>
        <v>-1222.9166666666999</v>
      </c>
      <c r="G380" s="90">
        <f t="shared" si="28"/>
        <v>-3000.8333333332998</v>
      </c>
      <c r="H380" s="84" t="str">
        <f t="shared" si="29"/>
        <v/>
      </c>
      <c r="I380" s="91" t="s">
        <v>466</v>
      </c>
      <c r="J380" s="90">
        <v>1333.8652173912999</v>
      </c>
      <c r="K380" s="90">
        <v>-418.74583333330003</v>
      </c>
      <c r="L380" s="90">
        <v>265.30909090910001</v>
      </c>
      <c r="M380" s="90">
        <v>-1371.5416666666999</v>
      </c>
      <c r="N380" s="90">
        <f t="shared" si="30"/>
        <v>915.11938405799992</v>
      </c>
      <c r="O380" s="90">
        <f t="shared" si="31"/>
        <v>-1106.2325757576</v>
      </c>
    </row>
    <row r="381" spans="1:15">
      <c r="A381" s="89" t="s">
        <v>467</v>
      </c>
      <c r="B381" s="90">
        <v>1300</v>
      </c>
      <c r="C381" s="90">
        <v>1138.8333333333001</v>
      </c>
      <c r="D381" s="90">
        <v>2122.7083333332998</v>
      </c>
      <c r="E381" s="90">
        <v>3330.2083333332998</v>
      </c>
      <c r="F381" s="90">
        <f t="shared" si="27"/>
        <v>-1138.8333333333001</v>
      </c>
      <c r="G381" s="90">
        <f t="shared" si="28"/>
        <v>-3330.2083333332998</v>
      </c>
      <c r="H381" s="84" t="str">
        <f t="shared" si="29"/>
        <v/>
      </c>
      <c r="I381" s="91" t="s">
        <v>467</v>
      </c>
      <c r="J381" s="90">
        <v>1430.8458333333001</v>
      </c>
      <c r="K381" s="90">
        <v>-569.41250000000002</v>
      </c>
      <c r="L381" s="90">
        <v>391.06666666669997</v>
      </c>
      <c r="M381" s="90">
        <v>-1898.9749999999999</v>
      </c>
      <c r="N381" s="90">
        <f t="shared" si="30"/>
        <v>861.43333333330008</v>
      </c>
      <c r="O381" s="90">
        <f t="shared" si="31"/>
        <v>-1507.9083333332999</v>
      </c>
    </row>
    <row r="382" spans="1:15">
      <c r="A382" s="89" t="s">
        <v>468</v>
      </c>
      <c r="B382" s="90">
        <v>1287.5</v>
      </c>
      <c r="C382" s="90">
        <v>1733.3333333333001</v>
      </c>
      <c r="D382" s="90">
        <v>2122.5</v>
      </c>
      <c r="E382" s="90">
        <v>3620.8333333332998</v>
      </c>
      <c r="F382" s="90">
        <f t="shared" si="27"/>
        <v>-1733.3333333333001</v>
      </c>
      <c r="G382" s="90">
        <f t="shared" si="28"/>
        <v>-3620.8333333332998</v>
      </c>
      <c r="H382" s="84" t="str">
        <f t="shared" si="29"/>
        <v/>
      </c>
      <c r="I382" s="91" t="s">
        <v>468</v>
      </c>
      <c r="J382" s="90">
        <v>1192.9791666666999</v>
      </c>
      <c r="K382" s="90">
        <v>-866.33529411760003</v>
      </c>
      <c r="L382" s="90">
        <v>232.82916666669999</v>
      </c>
      <c r="M382" s="90">
        <v>-2253.8958333332998</v>
      </c>
      <c r="N382" s="90">
        <f t="shared" si="30"/>
        <v>326.64387254909991</v>
      </c>
      <c r="O382" s="90">
        <f t="shared" si="31"/>
        <v>-2021.0666666665998</v>
      </c>
    </row>
    <row r="383" spans="1:15">
      <c r="A383" s="89" t="s">
        <v>469</v>
      </c>
      <c r="B383" s="90">
        <v>1300</v>
      </c>
      <c r="C383" s="90">
        <v>1918.75</v>
      </c>
      <c r="D383" s="90">
        <v>3251.25</v>
      </c>
      <c r="E383" s="90">
        <v>3347.0833333332998</v>
      </c>
      <c r="F383" s="90">
        <f t="shared" si="27"/>
        <v>-1918.75</v>
      </c>
      <c r="G383" s="90">
        <f t="shared" si="28"/>
        <v>-3347.0833333332998</v>
      </c>
      <c r="H383" s="84" t="str">
        <f t="shared" si="29"/>
        <v/>
      </c>
      <c r="I383" s="91" t="s">
        <v>469</v>
      </c>
      <c r="J383" s="90">
        <v>1219.9375</v>
      </c>
      <c r="K383" s="90">
        <v>-820.28</v>
      </c>
      <c r="L383" s="90">
        <v>300.375</v>
      </c>
      <c r="M383" s="90">
        <v>-2112.9333333333002</v>
      </c>
      <c r="N383" s="90">
        <f t="shared" si="30"/>
        <v>399.65750000000003</v>
      </c>
      <c r="O383" s="90">
        <f t="shared" si="31"/>
        <v>-1812.5583333333002</v>
      </c>
    </row>
    <row r="384" spans="1:15">
      <c r="A384" s="89" t="s">
        <v>470</v>
      </c>
      <c r="B384" s="90">
        <v>1545.8333333333001</v>
      </c>
      <c r="C384" s="90">
        <v>1854.1666666666999</v>
      </c>
      <c r="D384" s="90">
        <v>3285</v>
      </c>
      <c r="E384" s="90">
        <v>3330.2083333332998</v>
      </c>
      <c r="F384" s="90">
        <f t="shared" si="27"/>
        <v>-1854.1666666666999</v>
      </c>
      <c r="G384" s="90">
        <f t="shared" si="28"/>
        <v>-3330.2083333332998</v>
      </c>
      <c r="H384" s="84" t="str">
        <f>IF(TEXT(I384,"d")+0=15,UPPER(LEFT(TEXT(I384,"mmm"),1)),"")</f>
        <v>J</v>
      </c>
      <c r="I384" s="91" t="s">
        <v>470</v>
      </c>
      <c r="J384" s="90">
        <v>1094.8541666666999</v>
      </c>
      <c r="K384" s="90">
        <v>-1263.575</v>
      </c>
      <c r="L384" s="90">
        <v>453.06666666669997</v>
      </c>
      <c r="M384" s="90">
        <v>-2743.7874999999999</v>
      </c>
      <c r="N384" s="90">
        <f t="shared" si="30"/>
        <v>-168.72083333330011</v>
      </c>
      <c r="O384" s="90">
        <f t="shared" si="31"/>
        <v>-2290.7208333333001</v>
      </c>
    </row>
    <row r="385" spans="1:15">
      <c r="A385" s="89" t="s">
        <v>471</v>
      </c>
      <c r="B385" s="90">
        <v>1300</v>
      </c>
      <c r="C385" s="90">
        <v>1197.9166666666999</v>
      </c>
      <c r="D385" s="90">
        <v>1859.5833333333001</v>
      </c>
      <c r="E385" s="90">
        <v>3540.2083333332998</v>
      </c>
      <c r="F385" s="90">
        <f t="shared" si="27"/>
        <v>-1197.9166666666999</v>
      </c>
      <c r="G385" s="90">
        <f t="shared" si="28"/>
        <v>-3540.2083333332998</v>
      </c>
      <c r="H385" s="84" t="str">
        <f t="shared" si="29"/>
        <v/>
      </c>
      <c r="I385" s="91" t="s">
        <v>471</v>
      </c>
      <c r="J385" s="90">
        <v>1285.1208333333</v>
      </c>
      <c r="K385" s="90">
        <v>-288.352173913</v>
      </c>
      <c r="L385" s="90">
        <v>257.78750000000002</v>
      </c>
      <c r="M385" s="90">
        <v>-1986.3541666666999</v>
      </c>
      <c r="N385" s="90">
        <f t="shared" si="30"/>
        <v>996.76865942029997</v>
      </c>
      <c r="O385" s="90">
        <f t="shared" si="31"/>
        <v>-1728.5666666666998</v>
      </c>
    </row>
    <row r="386" spans="1:15">
      <c r="A386" s="89" t="s">
        <v>472</v>
      </c>
      <c r="B386" s="90">
        <v>1283.3333333333001</v>
      </c>
      <c r="C386" s="90">
        <v>1183.3333333333001</v>
      </c>
      <c r="D386" s="90">
        <v>1794.1666666666999</v>
      </c>
      <c r="E386" s="90">
        <v>3626.4583333332998</v>
      </c>
      <c r="F386" s="90">
        <f t="shared" si="27"/>
        <v>-1183.3333333333001</v>
      </c>
      <c r="G386" s="90">
        <f t="shared" si="28"/>
        <v>-3626.4583333332998</v>
      </c>
      <c r="H386" s="84" t="str">
        <f t="shared" si="29"/>
        <v/>
      </c>
      <c r="I386" s="91" t="s">
        <v>472</v>
      </c>
      <c r="J386" s="90">
        <v>1275.2291666666999</v>
      </c>
      <c r="K386" s="90">
        <v>-347.1</v>
      </c>
      <c r="L386" s="90">
        <v>672.60416666670005</v>
      </c>
      <c r="M386" s="90">
        <v>-2151.8249999999998</v>
      </c>
      <c r="N386" s="90">
        <f t="shared" si="30"/>
        <v>928.12916666669992</v>
      </c>
      <c r="O386" s="90">
        <f t="shared" si="31"/>
        <v>-1479.2208333332997</v>
      </c>
    </row>
    <row r="387" spans="1:15">
      <c r="A387" s="89" t="s">
        <v>473</v>
      </c>
      <c r="B387" s="90">
        <v>1266.6666666666999</v>
      </c>
      <c r="C387" s="90">
        <v>1039.5833333333001</v>
      </c>
      <c r="D387" s="90">
        <v>2037.9166666666999</v>
      </c>
      <c r="E387" s="90">
        <v>2931.875</v>
      </c>
      <c r="F387" s="90">
        <f t="shared" si="27"/>
        <v>-1039.5833333333001</v>
      </c>
      <c r="G387" s="90">
        <f t="shared" si="28"/>
        <v>-2931.875</v>
      </c>
      <c r="H387" s="84" t="str">
        <f t="shared" si="29"/>
        <v/>
      </c>
      <c r="I387" s="91" t="s">
        <v>473</v>
      </c>
      <c r="J387" s="90">
        <v>1308.6958333333</v>
      </c>
      <c r="K387" s="90">
        <v>-114.7357142857</v>
      </c>
      <c r="L387" s="90">
        <v>421.92500000000001</v>
      </c>
      <c r="M387" s="90">
        <v>-1865.9375</v>
      </c>
      <c r="N387" s="90">
        <f t="shared" si="30"/>
        <v>1193.9601190476001</v>
      </c>
      <c r="O387" s="90">
        <f t="shared" si="31"/>
        <v>-1444.0125</v>
      </c>
    </row>
    <row r="388" spans="1:15">
      <c r="A388" s="89" t="s">
        <v>474</v>
      </c>
      <c r="B388" s="90">
        <v>1262.5</v>
      </c>
      <c r="C388" s="90">
        <v>1250</v>
      </c>
      <c r="D388" s="90">
        <v>2397.125</v>
      </c>
      <c r="E388" s="90">
        <v>3120</v>
      </c>
      <c r="F388" s="90">
        <f t="shared" si="27"/>
        <v>-1250</v>
      </c>
      <c r="G388" s="90">
        <f t="shared" si="28"/>
        <v>-3120</v>
      </c>
      <c r="H388" s="84" t="str">
        <f t="shared" si="29"/>
        <v/>
      </c>
      <c r="I388" s="91" t="s">
        <v>474</v>
      </c>
      <c r="J388" s="90">
        <v>1309.3333333333001</v>
      </c>
      <c r="K388" s="90">
        <v>-430.4153846154</v>
      </c>
      <c r="L388" s="90">
        <v>258.36956521740001</v>
      </c>
      <c r="M388" s="90">
        <v>-1089.2958333332999</v>
      </c>
      <c r="N388" s="90">
        <f t="shared" si="30"/>
        <v>878.91794871790012</v>
      </c>
      <c r="O388" s="90">
        <f t="shared" si="31"/>
        <v>-830.92626811589992</v>
      </c>
    </row>
    <row r="389" spans="1:15">
      <c r="A389" s="89" t="s">
        <v>475</v>
      </c>
      <c r="B389" s="90">
        <v>1212.5</v>
      </c>
      <c r="C389" s="90">
        <v>1458.7083333333001</v>
      </c>
      <c r="D389" s="90">
        <v>2151.25</v>
      </c>
      <c r="E389" s="90">
        <v>3585.4166666667002</v>
      </c>
      <c r="F389" s="90">
        <f t="shared" si="27"/>
        <v>-1458.7083333333001</v>
      </c>
      <c r="G389" s="90">
        <f t="shared" si="28"/>
        <v>-3585.4166666667002</v>
      </c>
      <c r="H389" s="84" t="str">
        <f t="shared" si="29"/>
        <v/>
      </c>
      <c r="I389" s="91" t="s">
        <v>475</v>
      </c>
      <c r="J389" s="90">
        <v>1172.1541666666999</v>
      </c>
      <c r="K389" s="90">
        <v>-602.78888888890003</v>
      </c>
      <c r="L389" s="90">
        <v>517.69166666670003</v>
      </c>
      <c r="M389" s="90">
        <v>-1425.2291666666999</v>
      </c>
      <c r="N389" s="90">
        <f t="shared" si="30"/>
        <v>569.36527777779986</v>
      </c>
      <c r="O389" s="90">
        <f t="shared" si="31"/>
        <v>-907.53749999999991</v>
      </c>
    </row>
    <row r="390" spans="1:15">
      <c r="A390" s="89" t="s">
        <v>476</v>
      </c>
      <c r="B390" s="90">
        <v>1237.5</v>
      </c>
      <c r="C390" s="90">
        <v>1558.3333333333001</v>
      </c>
      <c r="D390" s="90">
        <v>2667.8333333332998</v>
      </c>
      <c r="E390" s="90">
        <v>3742.0833333332998</v>
      </c>
      <c r="F390" s="90">
        <f t="shared" ref="F390:F398" si="32">-C390</f>
        <v>-1558.3333333333001</v>
      </c>
      <c r="G390" s="90">
        <f t="shared" ref="G390:G397" si="33">-E390</f>
        <v>-3742.0833333332998</v>
      </c>
      <c r="H390" s="84" t="str">
        <f t="shared" ref="H390:H400" si="34">IF(TEXT(I390,"d")+0=15,UPPER(LEFT(TEXT(I390,"mmm"),1)),"")</f>
        <v/>
      </c>
      <c r="I390" s="91" t="s">
        <v>476</v>
      </c>
      <c r="J390" s="90">
        <v>1118.3583333332999</v>
      </c>
      <c r="K390" s="90">
        <v>-594.67391304349997</v>
      </c>
      <c r="L390" s="90">
        <v>416.82916666670002</v>
      </c>
      <c r="M390" s="90">
        <v>-1928.5291666666999</v>
      </c>
      <c r="N390" s="90">
        <f t="shared" si="30"/>
        <v>523.68442028979996</v>
      </c>
      <c r="O390" s="90">
        <f t="shared" si="31"/>
        <v>-1511.6999999999998</v>
      </c>
    </row>
    <row r="391" spans="1:15">
      <c r="A391" s="89" t="s">
        <v>477</v>
      </c>
      <c r="B391" s="90">
        <v>1225</v>
      </c>
      <c r="C391" s="90">
        <v>1635.4166666666999</v>
      </c>
      <c r="D391" s="90">
        <v>2790.625</v>
      </c>
      <c r="E391" s="90">
        <v>3873.125</v>
      </c>
      <c r="F391" s="90">
        <f t="shared" si="32"/>
        <v>-1635.4166666666999</v>
      </c>
      <c r="G391" s="90">
        <f t="shared" si="33"/>
        <v>-3873.125</v>
      </c>
      <c r="H391" s="84" t="str">
        <f t="shared" si="34"/>
        <v/>
      </c>
      <c r="I391" s="91" t="s">
        <v>477</v>
      </c>
      <c r="J391" s="90">
        <v>1272</v>
      </c>
      <c r="K391" s="90">
        <v>-420.16111111110001</v>
      </c>
      <c r="L391" s="90">
        <v>305.65833333329999</v>
      </c>
      <c r="M391" s="90">
        <v>-2264.3333333332998</v>
      </c>
      <c r="N391" s="90">
        <f t="shared" si="30"/>
        <v>851.83888888889999</v>
      </c>
      <c r="O391" s="90">
        <f t="shared" si="31"/>
        <v>-1958.6749999999997</v>
      </c>
    </row>
    <row r="392" spans="1:15">
      <c r="A392" s="89" t="s">
        <v>478</v>
      </c>
      <c r="B392" s="90">
        <v>1162.5</v>
      </c>
      <c r="C392" s="90">
        <v>1507.7916666666999</v>
      </c>
      <c r="D392" s="90">
        <v>2193.3333333332998</v>
      </c>
      <c r="E392" s="90">
        <v>3951</v>
      </c>
      <c r="F392" s="90">
        <f t="shared" si="32"/>
        <v>-1507.7916666666999</v>
      </c>
      <c r="G392" s="90">
        <f t="shared" si="33"/>
        <v>-3951</v>
      </c>
      <c r="H392" s="84" t="str">
        <f t="shared" si="34"/>
        <v/>
      </c>
      <c r="I392" s="91" t="s">
        <v>478</v>
      </c>
      <c r="J392" s="90">
        <v>1303.7708333333001</v>
      </c>
      <c r="K392" s="90">
        <v>-170.47368421050001</v>
      </c>
      <c r="L392" s="90">
        <v>313.52916666670001</v>
      </c>
      <c r="M392" s="90">
        <v>-1943.0791666667001</v>
      </c>
      <c r="N392" s="90">
        <f t="shared" si="30"/>
        <v>1133.2971491228</v>
      </c>
      <c r="O392" s="90">
        <f t="shared" si="31"/>
        <v>-1629.5500000000002</v>
      </c>
    </row>
    <row r="393" spans="1:15">
      <c r="A393" s="89" t="s">
        <v>479</v>
      </c>
      <c r="B393" s="90">
        <v>1183.3333333333001</v>
      </c>
      <c r="C393" s="90">
        <v>1685.4166666666999</v>
      </c>
      <c r="D393" s="90">
        <v>2880.625</v>
      </c>
      <c r="E393" s="90">
        <v>4198.9583333333003</v>
      </c>
      <c r="F393" s="90">
        <f t="shared" si="32"/>
        <v>-1685.4166666666999</v>
      </c>
      <c r="G393" s="90">
        <f t="shared" si="33"/>
        <v>-4198.9583333333003</v>
      </c>
      <c r="H393" s="84" t="str">
        <f t="shared" si="34"/>
        <v/>
      </c>
      <c r="I393" s="91" t="s">
        <v>479</v>
      </c>
      <c r="J393" s="90">
        <v>1271.5291666666999</v>
      </c>
      <c r="K393" s="90">
        <v>-383.0904761905</v>
      </c>
      <c r="L393" s="90">
        <v>337.75833333330002</v>
      </c>
      <c r="M393" s="90">
        <v>-2074.4708333333001</v>
      </c>
      <c r="N393" s="90">
        <f t="shared" ref="N393:N398" si="35">IFERROR(J393+0,0)+IFERROR(K393+0,0)</f>
        <v>888.43869047619989</v>
      </c>
      <c r="O393" s="90">
        <f t="shared" ref="O393:O398" si="36">IFERROR(L393+0,0)+IFERROR(M393+0,0)</f>
        <v>-1736.7125000000001</v>
      </c>
    </row>
    <row r="394" spans="1:15">
      <c r="A394" s="89" t="s">
        <v>480</v>
      </c>
      <c r="B394" s="90">
        <v>1250</v>
      </c>
      <c r="C394" s="90">
        <v>1581.25</v>
      </c>
      <c r="D394" s="90">
        <v>2231.875</v>
      </c>
      <c r="E394" s="90">
        <v>4736.25</v>
      </c>
      <c r="F394" s="90">
        <f t="shared" si="32"/>
        <v>-1581.25</v>
      </c>
      <c r="G394" s="90">
        <f t="shared" si="33"/>
        <v>-4736.25</v>
      </c>
      <c r="H394" s="84" t="str">
        <f t="shared" si="34"/>
        <v/>
      </c>
      <c r="I394" s="91" t="s">
        <v>480</v>
      </c>
      <c r="J394" s="90">
        <v>837.58695652170002</v>
      </c>
      <c r="K394" s="90">
        <v>-885.08749999999998</v>
      </c>
      <c r="L394" s="90">
        <v>249.03333333329999</v>
      </c>
      <c r="M394" s="90">
        <v>-2674.7458333333002</v>
      </c>
      <c r="N394" s="90">
        <f t="shared" si="35"/>
        <v>-47.50054347829996</v>
      </c>
      <c r="O394" s="90">
        <f t="shared" si="36"/>
        <v>-2425.7125000000001</v>
      </c>
    </row>
    <row r="395" spans="1:15">
      <c r="A395" s="89" t="s">
        <v>481</v>
      </c>
      <c r="B395" s="90">
        <v>1212.5</v>
      </c>
      <c r="C395" s="90">
        <v>1143.8333333333001</v>
      </c>
      <c r="D395" s="90">
        <v>2662.5</v>
      </c>
      <c r="E395" s="90">
        <v>4378.125</v>
      </c>
      <c r="F395" s="90">
        <f t="shared" si="32"/>
        <v>-1143.8333333333001</v>
      </c>
      <c r="G395" s="90">
        <f t="shared" si="33"/>
        <v>-4378.125</v>
      </c>
      <c r="H395" s="84" t="str">
        <f t="shared" si="34"/>
        <v/>
      </c>
      <c r="I395" s="91" t="s">
        <v>481</v>
      </c>
      <c r="J395" s="90">
        <v>979.15217391299996</v>
      </c>
      <c r="K395" s="90">
        <v>-454.3</v>
      </c>
      <c r="L395" s="90">
        <v>476.53333333329999</v>
      </c>
      <c r="M395" s="90">
        <v>-2766.0749999999998</v>
      </c>
      <c r="N395" s="90">
        <f t="shared" si="35"/>
        <v>524.85217391299989</v>
      </c>
      <c r="O395" s="90">
        <f t="shared" si="36"/>
        <v>-2289.5416666666997</v>
      </c>
    </row>
    <row r="396" spans="1:15">
      <c r="A396" s="89" t="s">
        <v>482</v>
      </c>
      <c r="B396" s="90">
        <v>1208.3333333333001</v>
      </c>
      <c r="C396" s="90">
        <v>1250</v>
      </c>
      <c r="D396" s="90">
        <v>1744.1666666666999</v>
      </c>
      <c r="E396" s="90">
        <v>3899.5833333332998</v>
      </c>
      <c r="F396" s="90">
        <f t="shared" si="32"/>
        <v>-1250</v>
      </c>
      <c r="G396" s="90">
        <f t="shared" si="33"/>
        <v>-3899.5833333332998</v>
      </c>
      <c r="H396" s="84" t="str">
        <f t="shared" si="34"/>
        <v/>
      </c>
      <c r="I396" s="91" t="s">
        <v>482</v>
      </c>
      <c r="J396" s="90">
        <v>1546.5166666667001</v>
      </c>
      <c r="K396" s="90">
        <v>-1085.1624999999999</v>
      </c>
      <c r="L396" s="90">
        <v>271.52499999999998</v>
      </c>
      <c r="M396" s="90">
        <v>-2619.9541666667001</v>
      </c>
      <c r="N396" s="90">
        <f t="shared" si="35"/>
        <v>461.35416666670017</v>
      </c>
      <c r="O396" s="90">
        <f t="shared" si="36"/>
        <v>-2348.4291666667</v>
      </c>
    </row>
    <row r="397" spans="1:15">
      <c r="A397" s="89" t="s">
        <v>483</v>
      </c>
      <c r="B397" s="90">
        <v>1175</v>
      </c>
      <c r="C397" s="90">
        <v>1722.9166666666999</v>
      </c>
      <c r="D397" s="90">
        <v>2709.375</v>
      </c>
      <c r="E397" s="90">
        <v>4582.7083333333003</v>
      </c>
      <c r="F397" s="90">
        <f t="shared" si="32"/>
        <v>-1722.9166666666999</v>
      </c>
      <c r="G397" s="90">
        <f t="shared" si="33"/>
        <v>-4582.7083333333003</v>
      </c>
      <c r="H397" s="84" t="str">
        <f t="shared" si="34"/>
        <v/>
      </c>
      <c r="I397" s="91" t="s">
        <v>483</v>
      </c>
      <c r="J397" s="90">
        <v>1297.0625</v>
      </c>
      <c r="K397" s="90">
        <v>-312.55714285710002</v>
      </c>
      <c r="L397" s="90">
        <v>463.20909090909998</v>
      </c>
      <c r="M397" s="90">
        <v>-3165.5333333333001</v>
      </c>
      <c r="N397" s="90">
        <f t="shared" si="35"/>
        <v>984.50535714290004</v>
      </c>
      <c r="O397" s="90">
        <f t="shared" si="36"/>
        <v>-2702.3242424242003</v>
      </c>
    </row>
    <row r="398" spans="1:15">
      <c r="A398" s="89" t="s">
        <v>484</v>
      </c>
      <c r="B398" s="90">
        <v>1289.5833333333001</v>
      </c>
      <c r="C398" s="90">
        <v>1231.25</v>
      </c>
      <c r="D398" s="90">
        <v>2623.5416666667002</v>
      </c>
      <c r="E398" s="90">
        <v>4438.5416666666997</v>
      </c>
      <c r="F398" s="90">
        <f t="shared" si="32"/>
        <v>-1231.25</v>
      </c>
      <c r="G398" s="90">
        <f t="shared" ref="G398" si="37">-E398</f>
        <v>-4438.5416666666997</v>
      </c>
      <c r="H398" s="84" t="str">
        <f t="shared" si="34"/>
        <v/>
      </c>
      <c r="I398" s="91" t="s">
        <v>484</v>
      </c>
      <c r="J398" s="90">
        <v>1333.85</v>
      </c>
      <c r="K398" s="90">
        <v>-561.33749999999998</v>
      </c>
      <c r="L398" s="90">
        <v>443.85238095239998</v>
      </c>
      <c r="M398" s="90">
        <v>-3001.2958333332999</v>
      </c>
      <c r="N398" s="90">
        <f t="shared" si="35"/>
        <v>772.51249999999993</v>
      </c>
      <c r="O398" s="90">
        <f t="shared" si="36"/>
        <v>-2557.4434523809</v>
      </c>
    </row>
    <row r="399" spans="1:15">
      <c r="A399" s="89" t="s">
        <v>450</v>
      </c>
      <c r="B399" s="90">
        <v>1266.6666666666999</v>
      </c>
      <c r="C399" s="90">
        <v>1100</v>
      </c>
      <c r="D399" s="90">
        <v>2111.6666666667002</v>
      </c>
      <c r="E399" s="90">
        <v>3905.5</v>
      </c>
      <c r="F399" s="90">
        <f>-C399</f>
        <v>-1100</v>
      </c>
      <c r="G399" s="90">
        <f t="shared" ref="G399" si="38">-E399</f>
        <v>-3905.5</v>
      </c>
      <c r="H399" s="84" t="str">
        <f t="shared" si="34"/>
        <v/>
      </c>
      <c r="I399" s="91" t="s">
        <v>450</v>
      </c>
      <c r="J399" s="90">
        <v>1215.0954545454999</v>
      </c>
      <c r="K399" s="90">
        <v>-498.99166666669998</v>
      </c>
      <c r="L399" s="90">
        <v>344</v>
      </c>
      <c r="M399" s="90">
        <v>-2302.1458333332998</v>
      </c>
      <c r="N399" s="90">
        <f t="shared" ref="N399" si="39">IFERROR(J399+0,0)+IFERROR(K399+0,0)</f>
        <v>716.10378787879995</v>
      </c>
      <c r="O399" s="90">
        <f t="shared" ref="O399" si="40">IFERROR(L399+0,0)+IFERROR(M399+0,0)</f>
        <v>-1958.1458333332998</v>
      </c>
    </row>
    <row r="400" spans="1:15">
      <c r="F400" s="90"/>
      <c r="G400" s="90"/>
      <c r="H400" s="84" t="str">
        <f t="shared" si="34"/>
        <v/>
      </c>
      <c r="N400" s="90"/>
      <c r="O400" s="90"/>
    </row>
    <row r="401" spans="6:15">
      <c r="F401" s="90"/>
      <c r="G401" s="90"/>
      <c r="N401" s="90"/>
      <c r="O401" s="90"/>
    </row>
    <row r="402" spans="6:15">
      <c r="F402" s="90"/>
      <c r="G402" s="90"/>
      <c r="N402" s="90"/>
      <c r="O402" s="90"/>
    </row>
    <row r="403" spans="6:15">
      <c r="F403" s="90"/>
      <c r="G403" s="90"/>
      <c r="N403" s="90"/>
      <c r="O403" s="90"/>
    </row>
    <row r="404" spans="6:15">
      <c r="F404" s="90"/>
      <c r="G404" s="90"/>
      <c r="N404" s="90"/>
      <c r="O404" s="90"/>
    </row>
    <row r="405" spans="6:15">
      <c r="F405" s="90"/>
      <c r="G405" s="90"/>
      <c r="N405" s="90"/>
      <c r="O405" s="90"/>
    </row>
    <row r="406" spans="6:15">
      <c r="F406" s="90"/>
      <c r="G406" s="90"/>
      <c r="N406" s="90"/>
      <c r="O406" s="90"/>
    </row>
    <row r="407" spans="6:15">
      <c r="F407" s="90"/>
      <c r="G407" s="90"/>
      <c r="N407" s="90"/>
      <c r="O407" s="90"/>
    </row>
    <row r="408" spans="6:15">
      <c r="F408" s="90"/>
      <c r="G408" s="90"/>
      <c r="N408" s="90"/>
      <c r="O408" s="90"/>
    </row>
    <row r="409" spans="6:15">
      <c r="F409" s="90"/>
      <c r="G409" s="90"/>
      <c r="N409" s="90"/>
      <c r="O409" s="90"/>
    </row>
    <row r="410" spans="6:15">
      <c r="F410" s="90"/>
      <c r="G410" s="90"/>
      <c r="N410" s="90"/>
      <c r="O410" s="90"/>
    </row>
    <row r="411" spans="6:15">
      <c r="F411" s="90"/>
      <c r="G411" s="90"/>
      <c r="N411" s="90"/>
      <c r="O411" s="90"/>
    </row>
    <row r="412" spans="6:15">
      <c r="F412" s="90"/>
      <c r="G412" s="90"/>
      <c r="N412" s="90"/>
      <c r="O412" s="90"/>
    </row>
    <row r="413" spans="6:15">
      <c r="F413" s="90"/>
      <c r="G413" s="90"/>
      <c r="N413" s="90"/>
      <c r="O413" s="90"/>
    </row>
    <row r="414" spans="6:15">
      <c r="F414" s="90"/>
      <c r="G414" s="90"/>
      <c r="N414" s="90"/>
      <c r="O414" s="90"/>
    </row>
    <row r="415" spans="6:15">
      <c r="F415" s="90"/>
      <c r="G415" s="90"/>
      <c r="N415" s="90"/>
      <c r="O415" s="90"/>
    </row>
    <row r="416" spans="6:15">
      <c r="F416" s="90"/>
      <c r="G416" s="90"/>
      <c r="N416" s="90"/>
      <c r="O416" s="90"/>
    </row>
    <row r="417" spans="6:15">
      <c r="F417" s="90"/>
      <c r="G417" s="90"/>
      <c r="N417" s="90"/>
      <c r="O417" s="90"/>
    </row>
    <row r="418" spans="6:15">
      <c r="F418" s="90"/>
      <c r="G418" s="90"/>
      <c r="N418" s="90"/>
      <c r="O418" s="90"/>
    </row>
    <row r="419" spans="6:15">
      <c r="F419" s="90"/>
      <c r="G419" s="90"/>
      <c r="N419" s="90"/>
      <c r="O419" s="90"/>
    </row>
    <row r="420" spans="6:15">
      <c r="F420" s="90"/>
      <c r="G420" s="90"/>
      <c r="N420" s="90"/>
      <c r="O420" s="90"/>
    </row>
    <row r="421" spans="6:15">
      <c r="F421" s="90"/>
      <c r="G421" s="90"/>
      <c r="N421" s="90"/>
      <c r="O421" s="90"/>
    </row>
    <row r="422" spans="6:15">
      <c r="F422" s="90"/>
      <c r="G422" s="90"/>
      <c r="N422" s="90"/>
      <c r="O422" s="90"/>
    </row>
    <row r="423" spans="6:15">
      <c r="F423" s="90"/>
      <c r="G423" s="90"/>
      <c r="N423" s="90"/>
      <c r="O423" s="90"/>
    </row>
    <row r="424" spans="6:15">
      <c r="F424" s="90"/>
      <c r="G424" s="90"/>
      <c r="N424" s="90"/>
      <c r="O424" s="90"/>
    </row>
    <row r="425" spans="6:15">
      <c r="F425" s="90"/>
      <c r="G425" s="90"/>
      <c r="N425" s="90"/>
      <c r="O425" s="90"/>
    </row>
    <row r="426" spans="6:15">
      <c r="F426" s="90"/>
      <c r="G426" s="90"/>
      <c r="N426" s="90"/>
      <c r="O426" s="90"/>
    </row>
    <row r="427" spans="6:15">
      <c r="F427" s="90"/>
      <c r="G427" s="90"/>
      <c r="N427" s="90"/>
      <c r="O427" s="90"/>
    </row>
    <row r="428" spans="6:15">
      <c r="F428" s="90"/>
      <c r="G428" s="90"/>
      <c r="N428" s="90"/>
      <c r="O428" s="90"/>
    </row>
    <row r="429" spans="6:15">
      <c r="F429" s="90"/>
      <c r="G429" s="90"/>
      <c r="N429" s="90"/>
      <c r="O429" s="90"/>
    </row>
    <row r="430" spans="6:15">
      <c r="F430" s="90"/>
      <c r="G430" s="90"/>
      <c r="N430" s="90"/>
      <c r="O430" s="90"/>
    </row>
    <row r="431" spans="6:15">
      <c r="F431" s="90"/>
      <c r="G431" s="90"/>
      <c r="N431" s="90"/>
      <c r="O431" s="90"/>
    </row>
    <row r="432" spans="6:15">
      <c r="F432" s="90"/>
      <c r="G432" s="90"/>
      <c r="N432" s="90"/>
      <c r="O432" s="90"/>
    </row>
    <row r="433" spans="6:15">
      <c r="F433" s="90"/>
      <c r="G433" s="90"/>
      <c r="N433" s="90"/>
      <c r="O433" s="90"/>
    </row>
    <row r="434" spans="6:15">
      <c r="F434" s="90"/>
      <c r="G434" s="90"/>
      <c r="N434" s="90"/>
      <c r="O434" s="90"/>
    </row>
    <row r="435" spans="6:15">
      <c r="F435" s="90"/>
      <c r="G435" s="90"/>
      <c r="N435" s="90"/>
      <c r="O435" s="90"/>
    </row>
    <row r="436" spans="6:15">
      <c r="F436" s="90"/>
      <c r="G436" s="90"/>
      <c r="N436" s="90"/>
      <c r="O436" s="90"/>
    </row>
    <row r="437" spans="6:15">
      <c r="F437" s="90"/>
      <c r="G437" s="90"/>
      <c r="N437" s="90"/>
      <c r="O437" s="90"/>
    </row>
    <row r="438" spans="6:15">
      <c r="F438" s="90"/>
      <c r="G438" s="90"/>
      <c r="N438" s="90"/>
      <c r="O438" s="90"/>
    </row>
    <row r="439" spans="6:15">
      <c r="F439" s="90"/>
      <c r="G439" s="90"/>
      <c r="N439" s="90"/>
      <c r="O439" s="90"/>
    </row>
    <row r="440" spans="6:15">
      <c r="F440" s="90"/>
      <c r="G440" s="90"/>
      <c r="N440" s="90"/>
      <c r="O440" s="90"/>
    </row>
    <row r="441" spans="6:15">
      <c r="F441" s="90"/>
      <c r="G441" s="90"/>
      <c r="N441" s="90"/>
      <c r="O441" s="90"/>
    </row>
    <row r="442" spans="6:15">
      <c r="F442" s="90"/>
      <c r="G442" s="90"/>
      <c r="N442" s="90"/>
      <c r="O442" s="90"/>
    </row>
    <row r="443" spans="6:15">
      <c r="F443" s="90"/>
      <c r="G443" s="90"/>
      <c r="N443" s="90"/>
      <c r="O443" s="90"/>
    </row>
    <row r="444" spans="6:15">
      <c r="F444" s="90"/>
      <c r="G444" s="90"/>
      <c r="N444" s="90"/>
      <c r="O444" s="90"/>
    </row>
    <row r="445" spans="6:15">
      <c r="F445" s="90"/>
      <c r="G445" s="90"/>
      <c r="N445" s="90"/>
      <c r="O445" s="90"/>
    </row>
    <row r="446" spans="6:15">
      <c r="F446" s="90"/>
      <c r="G446" s="90"/>
      <c r="N446" s="90"/>
      <c r="O446" s="90"/>
    </row>
    <row r="447" spans="6:15">
      <c r="F447" s="90"/>
      <c r="G447" s="90"/>
      <c r="N447" s="90"/>
      <c r="O447" s="90"/>
    </row>
    <row r="448" spans="6:15">
      <c r="F448" s="90"/>
      <c r="G448" s="90"/>
      <c r="N448" s="90"/>
      <c r="O448" s="90"/>
    </row>
    <row r="449" spans="6:15">
      <c r="F449" s="90"/>
      <c r="G449" s="90"/>
      <c r="N449" s="90"/>
      <c r="O449" s="90"/>
    </row>
    <row r="450" spans="6:15">
      <c r="F450" s="90"/>
      <c r="G450" s="90"/>
      <c r="N450" s="90"/>
      <c r="O450" s="90"/>
    </row>
    <row r="451" spans="6:15">
      <c r="F451" s="90"/>
      <c r="G451" s="90"/>
      <c r="N451" s="90"/>
      <c r="O451" s="90"/>
    </row>
    <row r="452" spans="6:15">
      <c r="F452" s="90"/>
      <c r="G452" s="90"/>
      <c r="N452" s="90"/>
      <c r="O452" s="90"/>
    </row>
    <row r="453" spans="6:15">
      <c r="F453" s="90"/>
      <c r="G453" s="90"/>
      <c r="N453" s="90"/>
      <c r="O453" s="90"/>
    </row>
    <row r="454" spans="6:15">
      <c r="F454" s="90"/>
      <c r="G454" s="90"/>
      <c r="N454" s="90"/>
      <c r="O454" s="90"/>
    </row>
    <row r="455" spans="6:15">
      <c r="F455" s="90"/>
      <c r="G455" s="90"/>
      <c r="N455" s="90"/>
      <c r="O455" s="90"/>
    </row>
    <row r="456" spans="6:15">
      <c r="F456" s="90"/>
      <c r="G456" s="90"/>
      <c r="N456" s="90"/>
      <c r="O456" s="90"/>
    </row>
    <row r="457" spans="6:15">
      <c r="F457" s="90"/>
      <c r="G457" s="90"/>
      <c r="N457" s="90"/>
      <c r="O457" s="90"/>
    </row>
    <row r="458" spans="6:15">
      <c r="F458" s="90"/>
      <c r="G458" s="90"/>
      <c r="N458" s="90"/>
      <c r="O458" s="90"/>
    </row>
    <row r="459" spans="6:15">
      <c r="F459" s="90"/>
      <c r="G459" s="90"/>
      <c r="N459" s="90"/>
      <c r="O459" s="90"/>
    </row>
    <row r="460" spans="6:15">
      <c r="F460" s="90"/>
      <c r="G460" s="90"/>
      <c r="N460" s="90"/>
      <c r="O460" s="90"/>
    </row>
    <row r="461" spans="6:15">
      <c r="F461" s="90"/>
      <c r="G461" s="90"/>
      <c r="N461" s="90"/>
      <c r="O461" s="90"/>
    </row>
    <row r="462" spans="6:15">
      <c r="F462" s="90"/>
      <c r="G462" s="90"/>
      <c r="N462" s="90"/>
      <c r="O462" s="90"/>
    </row>
    <row r="463" spans="6:15">
      <c r="F463" s="90"/>
      <c r="G463" s="90"/>
      <c r="N463" s="90"/>
      <c r="O463" s="90"/>
    </row>
    <row r="464" spans="6:15">
      <c r="F464" s="90"/>
      <c r="G464" s="90"/>
      <c r="N464" s="90"/>
      <c r="O464" s="90"/>
    </row>
    <row r="465" spans="6:15">
      <c r="F465" s="90"/>
      <c r="G465" s="90"/>
      <c r="N465" s="90"/>
      <c r="O465" s="90"/>
    </row>
    <row r="466" spans="6:15">
      <c r="F466" s="90"/>
      <c r="G466" s="90"/>
      <c r="N466" s="90"/>
      <c r="O466" s="90"/>
    </row>
    <row r="467" spans="6:15">
      <c r="F467" s="90"/>
      <c r="G467" s="90"/>
      <c r="N467" s="90"/>
      <c r="O467" s="90"/>
    </row>
    <row r="468" spans="6:15">
      <c r="F468" s="90"/>
      <c r="G468" s="90"/>
      <c r="N468" s="90"/>
      <c r="O468" s="90"/>
    </row>
    <row r="469" spans="6:15">
      <c r="F469" s="90"/>
      <c r="G469" s="90"/>
      <c r="N469" s="90"/>
      <c r="O469" s="90"/>
    </row>
    <row r="470" spans="6:15">
      <c r="F470" s="90"/>
      <c r="G470" s="90"/>
      <c r="N470" s="90"/>
      <c r="O470" s="90"/>
    </row>
    <row r="471" spans="6:15">
      <c r="F471" s="90"/>
      <c r="G471" s="90"/>
      <c r="N471" s="90"/>
      <c r="O471" s="90"/>
    </row>
    <row r="472" spans="6:15">
      <c r="F472" s="90"/>
      <c r="G472" s="90"/>
      <c r="N472" s="90"/>
      <c r="O472" s="90"/>
    </row>
    <row r="473" spans="6:15">
      <c r="F473" s="90"/>
      <c r="G473" s="90"/>
      <c r="N473" s="90"/>
      <c r="O473" s="90"/>
    </row>
    <row r="474" spans="6:15">
      <c r="F474" s="90"/>
      <c r="G474" s="90"/>
      <c r="N474" s="90"/>
      <c r="O474" s="90"/>
    </row>
    <row r="475" spans="6:15">
      <c r="F475" s="90"/>
      <c r="G475" s="90"/>
      <c r="N475" s="90"/>
      <c r="O475" s="90"/>
    </row>
    <row r="476" spans="6:15">
      <c r="F476" s="90"/>
      <c r="G476" s="90"/>
      <c r="N476" s="90"/>
      <c r="O476" s="90"/>
    </row>
    <row r="477" spans="6:15">
      <c r="F477" s="90"/>
      <c r="G477" s="90"/>
      <c r="N477" s="90"/>
      <c r="O477" s="90"/>
    </row>
    <row r="478" spans="6:15">
      <c r="F478" s="90"/>
      <c r="G478" s="90"/>
      <c r="N478" s="90"/>
      <c r="O478" s="90"/>
    </row>
    <row r="479" spans="6:15">
      <c r="F479" s="90"/>
      <c r="G479" s="90"/>
      <c r="N479" s="90"/>
      <c r="O479" s="90"/>
    </row>
    <row r="480" spans="6:15">
      <c r="F480" s="90"/>
      <c r="G480" s="90"/>
      <c r="N480" s="90"/>
      <c r="O480" s="90"/>
    </row>
    <row r="481" spans="6:15">
      <c r="F481" s="90"/>
      <c r="G481" s="90"/>
      <c r="N481" s="90"/>
      <c r="O481" s="90"/>
    </row>
    <row r="482" spans="6:15">
      <c r="F482" s="90"/>
      <c r="G482" s="90"/>
      <c r="N482" s="90"/>
      <c r="O482" s="90"/>
    </row>
    <row r="483" spans="6:15">
      <c r="F483" s="90"/>
      <c r="G483" s="90"/>
      <c r="N483" s="90"/>
      <c r="O483" s="90"/>
    </row>
    <row r="484" spans="6:15">
      <c r="F484" s="90"/>
      <c r="G484" s="90"/>
      <c r="N484" s="90"/>
      <c r="O484" s="90"/>
    </row>
    <row r="485" spans="6:15">
      <c r="F485" s="90"/>
      <c r="G485" s="90"/>
      <c r="N485" s="90"/>
      <c r="O485" s="90"/>
    </row>
    <row r="486" spans="6:15">
      <c r="F486" s="90"/>
      <c r="G486" s="90"/>
      <c r="N486" s="90"/>
      <c r="O486" s="90"/>
    </row>
    <row r="487" spans="6:15">
      <c r="F487" s="90"/>
      <c r="G487" s="90"/>
      <c r="N487" s="90"/>
      <c r="O487" s="90"/>
    </row>
    <row r="488" spans="6:15">
      <c r="F488" s="90"/>
      <c r="G488" s="90"/>
      <c r="N488" s="90"/>
      <c r="O488" s="90"/>
    </row>
    <row r="489" spans="6:15">
      <c r="F489" s="90"/>
      <c r="G489" s="90"/>
      <c r="N489" s="90"/>
      <c r="O489" s="90"/>
    </row>
    <row r="490" spans="6:15">
      <c r="F490" s="90"/>
      <c r="G490" s="90"/>
      <c r="N490" s="90"/>
      <c r="O490" s="90"/>
    </row>
    <row r="491" spans="6:15">
      <c r="F491" s="90"/>
      <c r="G491" s="90"/>
      <c r="N491" s="90"/>
      <c r="O491" s="90"/>
    </row>
    <row r="492" spans="6:15">
      <c r="F492" s="90"/>
      <c r="G492" s="90"/>
      <c r="N492" s="90"/>
      <c r="O492" s="90"/>
    </row>
    <row r="493" spans="6:15">
      <c r="F493" s="90"/>
      <c r="G493" s="90"/>
      <c r="N493" s="90"/>
      <c r="O493" s="90"/>
    </row>
    <row r="494" spans="6:15">
      <c r="F494" s="90"/>
      <c r="G494" s="90"/>
      <c r="N494" s="90"/>
      <c r="O494" s="90"/>
    </row>
    <row r="495" spans="6:15">
      <c r="F495" s="90"/>
      <c r="G495" s="90"/>
      <c r="N495" s="90"/>
      <c r="O495" s="90"/>
    </row>
    <row r="496" spans="6:15">
      <c r="F496" s="90"/>
      <c r="G496" s="90"/>
      <c r="N496" s="90"/>
      <c r="O496" s="90"/>
    </row>
    <row r="497" spans="6:15">
      <c r="F497" s="90"/>
      <c r="G497" s="90"/>
      <c r="N497" s="90"/>
      <c r="O497" s="90"/>
    </row>
    <row r="498" spans="6:15">
      <c r="F498" s="90"/>
      <c r="G498" s="90"/>
      <c r="N498" s="90"/>
      <c r="O498" s="90"/>
    </row>
    <row r="499" spans="6:15">
      <c r="F499" s="90"/>
      <c r="G499" s="90"/>
      <c r="N499" s="90"/>
      <c r="O499" s="90"/>
    </row>
    <row r="500" spans="6:15">
      <c r="F500" s="90"/>
      <c r="G500" s="90"/>
      <c r="N500" s="90"/>
      <c r="O500" s="90"/>
    </row>
    <row r="501" spans="6:15">
      <c r="F501" s="90"/>
      <c r="G501" s="90"/>
      <c r="N501" s="90"/>
      <c r="O501" s="90"/>
    </row>
    <row r="502" spans="6:15">
      <c r="F502" s="90"/>
      <c r="G502" s="90"/>
      <c r="N502" s="90"/>
      <c r="O502" s="90"/>
    </row>
    <row r="503" spans="6:15">
      <c r="F503" s="90"/>
      <c r="G503" s="90"/>
      <c r="N503" s="90"/>
      <c r="O503" s="90"/>
    </row>
    <row r="504" spans="6:15">
      <c r="F504" s="90"/>
      <c r="G504" s="90"/>
      <c r="N504" s="90"/>
      <c r="O504" s="90"/>
    </row>
    <row r="505" spans="6:15">
      <c r="F505" s="90"/>
      <c r="G505" s="90"/>
      <c r="N505" s="90"/>
      <c r="O505" s="90"/>
    </row>
    <row r="506" spans="6:15">
      <c r="F506" s="90"/>
      <c r="G506" s="90"/>
      <c r="N506" s="90"/>
      <c r="O506" s="90"/>
    </row>
    <row r="507" spans="6:15">
      <c r="F507" s="90"/>
      <c r="G507" s="90"/>
      <c r="N507" s="90"/>
      <c r="O507" s="90"/>
    </row>
    <row r="508" spans="6:15">
      <c r="F508" s="90"/>
      <c r="G508" s="90"/>
      <c r="N508" s="90"/>
      <c r="O508" s="90"/>
    </row>
    <row r="509" spans="6:15">
      <c r="F509" s="90"/>
      <c r="G509" s="90"/>
      <c r="N509" s="90"/>
      <c r="O509" s="90"/>
    </row>
    <row r="510" spans="6:15">
      <c r="F510" s="90"/>
      <c r="G510" s="90"/>
      <c r="N510" s="90"/>
      <c r="O510" s="90"/>
    </row>
    <row r="511" spans="6:15">
      <c r="F511" s="90"/>
      <c r="G511" s="90"/>
      <c r="N511" s="90"/>
      <c r="O511" s="90"/>
    </row>
    <row r="512" spans="6:15">
      <c r="F512" s="90"/>
      <c r="G512" s="90"/>
      <c r="N512" s="90"/>
      <c r="O512" s="90"/>
    </row>
    <row r="513" spans="6:15">
      <c r="F513" s="90"/>
      <c r="G513" s="90"/>
      <c r="N513" s="90"/>
      <c r="O513" s="90"/>
    </row>
    <row r="514" spans="6:15">
      <c r="F514" s="90"/>
      <c r="G514" s="90"/>
      <c r="N514" s="90"/>
      <c r="O514" s="90"/>
    </row>
    <row r="515" spans="6:15">
      <c r="F515" s="90"/>
      <c r="G515" s="90"/>
      <c r="N515" s="90"/>
      <c r="O515" s="90"/>
    </row>
    <row r="516" spans="6:15">
      <c r="F516" s="90"/>
      <c r="G516" s="90"/>
      <c r="N516" s="90"/>
      <c r="O516" s="90"/>
    </row>
    <row r="517" spans="6:15">
      <c r="F517" s="90"/>
      <c r="G517" s="90"/>
      <c r="N517" s="90"/>
      <c r="O517" s="90"/>
    </row>
    <row r="518" spans="6:15">
      <c r="F518" s="90"/>
      <c r="G518" s="90"/>
      <c r="N518" s="90"/>
      <c r="O518" s="90"/>
    </row>
    <row r="519" spans="6:15">
      <c r="F519" s="90"/>
      <c r="G519" s="90"/>
      <c r="N519" s="90"/>
      <c r="O519" s="90"/>
    </row>
    <row r="520" spans="6:15">
      <c r="F520" s="90"/>
      <c r="G520" s="90"/>
      <c r="N520" s="90"/>
      <c r="O520" s="90"/>
    </row>
    <row r="521" spans="6:15">
      <c r="F521" s="90"/>
      <c r="G521" s="90"/>
      <c r="N521" s="90"/>
      <c r="O521" s="90"/>
    </row>
    <row r="522" spans="6:15">
      <c r="F522" s="90"/>
      <c r="G522" s="90"/>
      <c r="N522" s="90"/>
      <c r="O522" s="90"/>
    </row>
    <row r="523" spans="6:15">
      <c r="F523" s="90"/>
      <c r="G523" s="90"/>
      <c r="N523" s="90"/>
      <c r="O523" s="90"/>
    </row>
    <row r="524" spans="6:15">
      <c r="F524" s="90"/>
      <c r="G524" s="90"/>
      <c r="N524" s="90"/>
      <c r="O524" s="90"/>
    </row>
    <row r="525" spans="6:15">
      <c r="F525" s="90"/>
      <c r="G525" s="90"/>
      <c r="N525" s="90"/>
      <c r="O525" s="90"/>
    </row>
    <row r="526" spans="6:15">
      <c r="F526" s="90"/>
      <c r="G526" s="90"/>
      <c r="N526" s="90"/>
      <c r="O526" s="90"/>
    </row>
    <row r="527" spans="6:15">
      <c r="F527" s="90"/>
      <c r="G527" s="90"/>
      <c r="N527" s="90"/>
      <c r="O527" s="90"/>
    </row>
    <row r="528" spans="6:15">
      <c r="F528" s="90"/>
      <c r="G528" s="90"/>
      <c r="N528" s="90"/>
      <c r="O528" s="90"/>
    </row>
    <row r="529" spans="6:15">
      <c r="F529" s="90"/>
      <c r="G529" s="90"/>
      <c r="N529" s="90"/>
      <c r="O529" s="90"/>
    </row>
    <row r="530" spans="6:15">
      <c r="F530" s="90"/>
      <c r="G530" s="90"/>
      <c r="N530" s="90"/>
      <c r="O530" s="90"/>
    </row>
    <row r="531" spans="6:15">
      <c r="F531" s="90"/>
      <c r="G531" s="90"/>
      <c r="N531" s="90"/>
      <c r="O531" s="90"/>
    </row>
    <row r="532" spans="6:15">
      <c r="F532" s="90"/>
      <c r="G532" s="90"/>
      <c r="N532" s="90"/>
      <c r="O532" s="90"/>
    </row>
    <row r="533" spans="6:15">
      <c r="F533" s="90"/>
      <c r="G533" s="90"/>
      <c r="N533" s="90"/>
      <c r="O533" s="90"/>
    </row>
    <row r="534" spans="6:15">
      <c r="F534" s="90"/>
      <c r="G534" s="90"/>
      <c r="N534" s="90"/>
      <c r="O534" s="90"/>
    </row>
    <row r="535" spans="6:15">
      <c r="F535" s="90"/>
      <c r="G535" s="90"/>
      <c r="N535" s="90"/>
      <c r="O535" s="90"/>
    </row>
    <row r="536" spans="6:15">
      <c r="F536" s="90"/>
      <c r="G536" s="90"/>
      <c r="N536" s="90"/>
      <c r="O536" s="90"/>
    </row>
    <row r="537" spans="6:15">
      <c r="F537" s="90"/>
      <c r="G537" s="90"/>
      <c r="N537" s="90"/>
      <c r="O537" s="90"/>
    </row>
    <row r="538" spans="6:15">
      <c r="F538" s="90"/>
      <c r="G538" s="90"/>
      <c r="N538" s="90"/>
      <c r="O538" s="90"/>
    </row>
    <row r="539" spans="6:15">
      <c r="F539" s="90"/>
      <c r="G539" s="90"/>
      <c r="N539" s="90"/>
      <c r="O539" s="90"/>
    </row>
    <row r="540" spans="6:15">
      <c r="F540" s="90"/>
      <c r="G540" s="90"/>
      <c r="N540" s="90"/>
      <c r="O540" s="90"/>
    </row>
    <row r="541" spans="6:15">
      <c r="F541" s="90"/>
      <c r="G541" s="90"/>
      <c r="N541" s="90"/>
      <c r="O541" s="90"/>
    </row>
    <row r="542" spans="6:15">
      <c r="F542" s="90"/>
      <c r="G542" s="90"/>
      <c r="N542" s="90"/>
      <c r="O542" s="90"/>
    </row>
    <row r="543" spans="6:15">
      <c r="F543" s="90"/>
      <c r="G543" s="90"/>
      <c r="N543" s="90"/>
      <c r="O543" s="90"/>
    </row>
    <row r="544" spans="6:15">
      <c r="F544" s="90"/>
      <c r="G544" s="90"/>
      <c r="N544" s="90"/>
      <c r="O544" s="90"/>
    </row>
    <row r="545" spans="6:15">
      <c r="F545" s="90"/>
      <c r="G545" s="90"/>
      <c r="N545" s="90"/>
      <c r="O545" s="90"/>
    </row>
    <row r="546" spans="6:15">
      <c r="F546" s="90"/>
      <c r="G546" s="90"/>
      <c r="N546" s="90"/>
      <c r="O546" s="90"/>
    </row>
    <row r="547" spans="6:15">
      <c r="F547" s="90"/>
      <c r="G547" s="90"/>
      <c r="N547" s="90"/>
      <c r="O547" s="90"/>
    </row>
    <row r="548" spans="6:15">
      <c r="F548" s="90"/>
      <c r="G548" s="90"/>
      <c r="N548" s="90"/>
      <c r="O548" s="90"/>
    </row>
    <row r="549" spans="6:15">
      <c r="F549" s="90"/>
      <c r="G549" s="90"/>
      <c r="N549" s="90"/>
      <c r="O549" s="90"/>
    </row>
    <row r="550" spans="6:15">
      <c r="F550" s="90"/>
      <c r="G550" s="90"/>
      <c r="N550" s="90"/>
      <c r="O550" s="90"/>
    </row>
    <row r="551" spans="6:15">
      <c r="F551" s="90"/>
      <c r="G551" s="90"/>
      <c r="N551" s="90"/>
      <c r="O551" s="90"/>
    </row>
    <row r="552" spans="6:15">
      <c r="F552" s="90"/>
      <c r="G552" s="90"/>
      <c r="N552" s="90"/>
      <c r="O552" s="90"/>
    </row>
    <row r="553" spans="6:15">
      <c r="F553" s="90"/>
      <c r="G553" s="90"/>
      <c r="N553" s="90"/>
      <c r="O553" s="90"/>
    </row>
    <row r="554" spans="6:15">
      <c r="F554" s="90"/>
      <c r="G554" s="90"/>
      <c r="N554" s="90"/>
      <c r="O554" s="90"/>
    </row>
    <row r="555" spans="6:15">
      <c r="F555" s="90"/>
      <c r="G555" s="90"/>
      <c r="N555" s="90"/>
      <c r="O555" s="90"/>
    </row>
    <row r="556" spans="6:15">
      <c r="F556" s="90"/>
      <c r="G556" s="90"/>
      <c r="N556" s="90"/>
      <c r="O556" s="90"/>
    </row>
    <row r="557" spans="6:15">
      <c r="F557" s="90"/>
      <c r="G557" s="90"/>
      <c r="N557" s="90"/>
      <c r="O557" s="90"/>
    </row>
    <row r="558" spans="6:15">
      <c r="F558" s="90"/>
      <c r="G558" s="90"/>
      <c r="N558" s="90"/>
      <c r="O558" s="90"/>
    </row>
    <row r="559" spans="6:15">
      <c r="F559" s="90"/>
      <c r="G559" s="90"/>
      <c r="N559" s="90"/>
      <c r="O559" s="90"/>
    </row>
    <row r="560" spans="6:15">
      <c r="F560" s="90"/>
      <c r="G560" s="90"/>
      <c r="N560" s="90"/>
      <c r="O560" s="90"/>
    </row>
    <row r="561" spans="6:15">
      <c r="F561" s="90"/>
      <c r="G561" s="90"/>
      <c r="N561" s="90"/>
      <c r="O561" s="90"/>
    </row>
    <row r="562" spans="6:15">
      <c r="F562" s="90"/>
      <c r="G562" s="90"/>
      <c r="N562" s="90"/>
      <c r="O562" s="90"/>
    </row>
    <row r="563" spans="6:15">
      <c r="F563" s="90"/>
      <c r="G563" s="90"/>
      <c r="N563" s="90"/>
      <c r="O563" s="90"/>
    </row>
    <row r="564" spans="6:15">
      <c r="F564" s="90"/>
      <c r="G564" s="90"/>
      <c r="N564" s="90"/>
      <c r="O564" s="90"/>
    </row>
    <row r="565" spans="6:15">
      <c r="F565" s="90"/>
      <c r="G565" s="90"/>
      <c r="N565" s="90"/>
      <c r="O565" s="90"/>
    </row>
    <row r="566" spans="6:15">
      <c r="F566" s="90"/>
      <c r="G566" s="90"/>
      <c r="N566" s="90"/>
      <c r="O566" s="90"/>
    </row>
    <row r="567" spans="6:15">
      <c r="F567" s="90"/>
      <c r="G567" s="90"/>
      <c r="N567" s="90"/>
      <c r="O567" s="90"/>
    </row>
    <row r="568" spans="6:15">
      <c r="F568" s="90"/>
      <c r="G568" s="90"/>
      <c r="N568" s="90"/>
      <c r="O568" s="90"/>
    </row>
    <row r="569" spans="6:15">
      <c r="F569" s="90"/>
      <c r="G569" s="90"/>
      <c r="N569" s="90"/>
      <c r="O569" s="90"/>
    </row>
    <row r="570" spans="6:15">
      <c r="F570" s="90"/>
      <c r="G570" s="90"/>
      <c r="N570" s="90"/>
      <c r="O570" s="90"/>
    </row>
    <row r="571" spans="6:15">
      <c r="F571" s="90"/>
      <c r="G571" s="90"/>
      <c r="N571" s="90"/>
      <c r="O571" s="90"/>
    </row>
    <row r="572" spans="6:15">
      <c r="F572" s="90"/>
      <c r="G572" s="90"/>
      <c r="N572" s="90"/>
      <c r="O572" s="90"/>
    </row>
    <row r="573" spans="6:15">
      <c r="F573" s="90"/>
      <c r="G573" s="90"/>
      <c r="N573" s="90"/>
      <c r="O573" s="90"/>
    </row>
    <row r="574" spans="6:15">
      <c r="F574" s="90"/>
      <c r="G574" s="90"/>
      <c r="N574" s="90"/>
      <c r="O574" s="90"/>
    </row>
    <row r="575" spans="6:15">
      <c r="F575" s="90"/>
      <c r="G575" s="90"/>
      <c r="N575" s="90"/>
      <c r="O575" s="90"/>
    </row>
    <row r="576" spans="6:15">
      <c r="F576" s="90"/>
      <c r="G576" s="90"/>
      <c r="N576" s="90"/>
      <c r="O576" s="90"/>
    </row>
    <row r="577" spans="6:15">
      <c r="F577" s="90"/>
      <c r="G577" s="90"/>
      <c r="N577" s="90"/>
      <c r="O577" s="90"/>
    </row>
    <row r="578" spans="6:15">
      <c r="F578" s="90"/>
      <c r="G578" s="90"/>
      <c r="N578" s="90"/>
      <c r="O578" s="90"/>
    </row>
    <row r="579" spans="6:15">
      <c r="F579" s="90"/>
      <c r="G579" s="90"/>
      <c r="N579" s="90"/>
      <c r="O579" s="90"/>
    </row>
    <row r="580" spans="6:15">
      <c r="F580" s="90"/>
      <c r="G580" s="90"/>
      <c r="N580" s="90"/>
      <c r="O580" s="90"/>
    </row>
    <row r="581" spans="6:15">
      <c r="F581" s="90"/>
      <c r="G581" s="90"/>
      <c r="N581" s="90"/>
      <c r="O581" s="90"/>
    </row>
    <row r="582" spans="6:15">
      <c r="F582" s="90"/>
      <c r="G582" s="90"/>
      <c r="N582" s="90"/>
      <c r="O582" s="90"/>
    </row>
    <row r="583" spans="6:15">
      <c r="F583" s="90"/>
      <c r="G583" s="90"/>
      <c r="N583" s="90"/>
      <c r="O583" s="90"/>
    </row>
    <row r="584" spans="6:15">
      <c r="F584" s="90"/>
      <c r="G584" s="90"/>
      <c r="N584" s="90"/>
      <c r="O584" s="90"/>
    </row>
    <row r="585" spans="6:15">
      <c r="F585" s="90"/>
      <c r="G585" s="90"/>
      <c r="N585" s="90"/>
      <c r="O585" s="90"/>
    </row>
    <row r="586" spans="6:15">
      <c r="F586" s="90"/>
      <c r="G586" s="90"/>
      <c r="N586" s="90"/>
      <c r="O586" s="90"/>
    </row>
    <row r="587" spans="6:15">
      <c r="F587" s="90"/>
      <c r="G587" s="90"/>
      <c r="N587" s="90"/>
      <c r="O587" s="90"/>
    </row>
    <row r="588" spans="6:15">
      <c r="F588" s="90"/>
      <c r="G588" s="90"/>
      <c r="N588" s="90"/>
      <c r="O588" s="90"/>
    </row>
    <row r="589" spans="6:15">
      <c r="F589" s="90"/>
      <c r="G589" s="90"/>
      <c r="N589" s="90"/>
      <c r="O589" s="90"/>
    </row>
    <row r="590" spans="6:15">
      <c r="F590" s="90"/>
      <c r="G590" s="90"/>
      <c r="N590" s="90"/>
      <c r="O590" s="90"/>
    </row>
    <row r="591" spans="6:15">
      <c r="F591" s="90"/>
      <c r="G591" s="90"/>
      <c r="N591" s="90"/>
      <c r="O591" s="90"/>
    </row>
    <row r="592" spans="6:15">
      <c r="F592" s="90"/>
      <c r="G592" s="90"/>
      <c r="N592" s="90"/>
      <c r="O592" s="90"/>
    </row>
    <row r="593" spans="6:15">
      <c r="F593" s="90"/>
      <c r="G593" s="90"/>
      <c r="N593" s="90"/>
      <c r="O593" s="90"/>
    </row>
    <row r="594" spans="6:15">
      <c r="F594" s="90"/>
      <c r="G594" s="90"/>
      <c r="N594" s="90"/>
      <c r="O594" s="90"/>
    </row>
    <row r="595" spans="6:15">
      <c r="F595" s="90"/>
      <c r="G595" s="90"/>
      <c r="N595" s="90"/>
      <c r="O595" s="90"/>
    </row>
    <row r="596" spans="6:15">
      <c r="F596" s="90"/>
      <c r="G596" s="90"/>
      <c r="N596" s="90"/>
      <c r="O596" s="90"/>
    </row>
    <row r="597" spans="6:15">
      <c r="F597" s="90"/>
      <c r="G597" s="90"/>
      <c r="N597" s="90"/>
      <c r="O597" s="90"/>
    </row>
    <row r="598" spans="6:15">
      <c r="F598" s="90"/>
      <c r="G598" s="90"/>
      <c r="N598" s="90"/>
      <c r="O598" s="90"/>
    </row>
    <row r="599" spans="6:15">
      <c r="F599" s="90"/>
      <c r="G599" s="90"/>
      <c r="N599" s="90"/>
      <c r="O599" s="90"/>
    </row>
    <row r="600" spans="6:15">
      <c r="F600" s="90"/>
      <c r="G600" s="90"/>
      <c r="N600" s="90"/>
      <c r="O600" s="90"/>
    </row>
    <row r="601" spans="6:15">
      <c r="F601" s="90"/>
      <c r="G601" s="90"/>
      <c r="N601" s="90"/>
      <c r="O601" s="90"/>
    </row>
    <row r="602" spans="6:15">
      <c r="F602" s="90"/>
      <c r="G602" s="90"/>
      <c r="N602" s="90"/>
      <c r="O602" s="90"/>
    </row>
    <row r="603" spans="6:15">
      <c r="F603" s="90"/>
      <c r="G603" s="90"/>
      <c r="N603" s="90"/>
      <c r="O603" s="90"/>
    </row>
    <row r="604" spans="6:15">
      <c r="F604" s="90"/>
      <c r="G604" s="90"/>
      <c r="N604" s="90"/>
      <c r="O604" s="90"/>
    </row>
    <row r="605" spans="6:15">
      <c r="F605" s="90"/>
      <c r="G605" s="90"/>
      <c r="N605" s="90"/>
      <c r="O605" s="90"/>
    </row>
    <row r="606" spans="6:15">
      <c r="F606" s="90"/>
      <c r="G606" s="90"/>
      <c r="N606" s="90"/>
      <c r="O606" s="90"/>
    </row>
    <row r="607" spans="6:15">
      <c r="F607" s="90"/>
      <c r="G607" s="90"/>
      <c r="N607" s="90"/>
      <c r="O607" s="90"/>
    </row>
    <row r="608" spans="6:15">
      <c r="F608" s="90"/>
      <c r="G608" s="90"/>
      <c r="N608" s="90"/>
      <c r="O608" s="90"/>
    </row>
    <row r="609" spans="6:15">
      <c r="F609" s="90"/>
      <c r="G609" s="90"/>
      <c r="N609" s="90"/>
      <c r="O609" s="90"/>
    </row>
    <row r="610" spans="6:15">
      <c r="F610" s="90"/>
      <c r="G610" s="90"/>
      <c r="N610" s="90"/>
      <c r="O610" s="90"/>
    </row>
    <row r="611" spans="6:15">
      <c r="F611" s="90"/>
      <c r="G611" s="90"/>
      <c r="N611" s="90"/>
      <c r="O611" s="90"/>
    </row>
    <row r="612" spans="6:15">
      <c r="F612" s="90"/>
      <c r="G612" s="90"/>
      <c r="N612" s="90"/>
      <c r="O612" s="90"/>
    </row>
    <row r="613" spans="6:15">
      <c r="F613" s="90"/>
      <c r="G613" s="90"/>
      <c r="N613" s="90"/>
      <c r="O613" s="90"/>
    </row>
    <row r="614" spans="6:15">
      <c r="F614" s="90"/>
      <c r="G614" s="90"/>
      <c r="N614" s="90"/>
      <c r="O614" s="90"/>
    </row>
    <row r="615" spans="6:15">
      <c r="F615" s="90"/>
      <c r="G615" s="90"/>
      <c r="N615" s="90"/>
      <c r="O615" s="90"/>
    </row>
    <row r="616" spans="6:15">
      <c r="F616" s="90"/>
      <c r="G616" s="90"/>
      <c r="N616" s="90"/>
      <c r="O616" s="90"/>
    </row>
    <row r="617" spans="6:15">
      <c r="F617" s="90"/>
      <c r="G617" s="90"/>
      <c r="N617" s="90"/>
      <c r="O617" s="90"/>
    </row>
    <row r="618" spans="6:15">
      <c r="F618" s="90"/>
      <c r="G618" s="90"/>
      <c r="N618" s="90"/>
      <c r="O618" s="90"/>
    </row>
    <row r="619" spans="6:15">
      <c r="F619" s="90"/>
      <c r="G619" s="90"/>
      <c r="N619" s="90"/>
      <c r="O619" s="90"/>
    </row>
    <row r="620" spans="6:15">
      <c r="F620" s="90"/>
      <c r="G620" s="90"/>
      <c r="N620" s="90"/>
      <c r="O620" s="90"/>
    </row>
    <row r="621" spans="6:15">
      <c r="F621" s="90"/>
      <c r="G621" s="90"/>
      <c r="N621" s="90"/>
      <c r="O621" s="90"/>
    </row>
    <row r="622" spans="6:15">
      <c r="F622" s="90"/>
      <c r="G622" s="90"/>
      <c r="N622" s="90"/>
      <c r="O622" s="90"/>
    </row>
    <row r="623" spans="6:15">
      <c r="F623" s="90"/>
      <c r="G623" s="90"/>
      <c r="N623" s="90"/>
      <c r="O623" s="90"/>
    </row>
    <row r="624" spans="6:15">
      <c r="F624" s="90"/>
      <c r="G624" s="90"/>
      <c r="N624" s="90"/>
      <c r="O624" s="90"/>
    </row>
    <row r="625" spans="6:15">
      <c r="F625" s="90"/>
      <c r="G625" s="90"/>
      <c r="N625" s="90"/>
      <c r="O625" s="90"/>
    </row>
    <row r="626" spans="6:15">
      <c r="F626" s="90"/>
      <c r="G626" s="90"/>
      <c r="N626" s="90"/>
      <c r="O626" s="90"/>
    </row>
    <row r="627" spans="6:15">
      <c r="F627" s="90"/>
      <c r="G627" s="90"/>
      <c r="N627" s="90"/>
      <c r="O627" s="90"/>
    </row>
    <row r="628" spans="6:15">
      <c r="F628" s="90"/>
      <c r="G628" s="90"/>
      <c r="N628" s="90"/>
      <c r="O628" s="90"/>
    </row>
    <row r="629" spans="6:15">
      <c r="F629" s="90"/>
      <c r="G629" s="90"/>
      <c r="N629" s="90"/>
      <c r="O629" s="90"/>
    </row>
    <row r="630" spans="6:15">
      <c r="F630" s="90"/>
      <c r="G630" s="90"/>
      <c r="N630" s="90"/>
      <c r="O630" s="90"/>
    </row>
    <row r="631" spans="6:15">
      <c r="F631" s="90"/>
      <c r="G631" s="90"/>
      <c r="N631" s="90"/>
      <c r="O631" s="90"/>
    </row>
    <row r="632" spans="6:15">
      <c r="F632" s="90"/>
      <c r="G632" s="90"/>
      <c r="N632" s="90"/>
      <c r="O632" s="90"/>
    </row>
    <row r="633" spans="6:15">
      <c r="F633" s="90"/>
      <c r="G633" s="90"/>
      <c r="N633" s="90"/>
      <c r="O633" s="90"/>
    </row>
    <row r="634" spans="6:15">
      <c r="F634" s="90"/>
      <c r="G634" s="90"/>
      <c r="N634" s="90"/>
      <c r="O634" s="90"/>
    </row>
    <row r="635" spans="6:15">
      <c r="F635" s="90"/>
      <c r="G635" s="90"/>
      <c r="N635" s="90"/>
      <c r="O635" s="90"/>
    </row>
    <row r="636" spans="6:15">
      <c r="F636" s="90"/>
      <c r="G636" s="90"/>
      <c r="N636" s="90"/>
      <c r="O636" s="90"/>
    </row>
    <row r="637" spans="6:15">
      <c r="F637" s="90"/>
      <c r="G637" s="90"/>
      <c r="N637" s="90"/>
      <c r="O637" s="90"/>
    </row>
    <row r="638" spans="6:15">
      <c r="F638" s="90"/>
      <c r="G638" s="90"/>
      <c r="N638" s="90"/>
      <c r="O638" s="90"/>
    </row>
    <row r="639" spans="6:15">
      <c r="F639" s="90"/>
      <c r="G639" s="90"/>
      <c r="N639" s="90"/>
      <c r="O639" s="90"/>
    </row>
    <row r="640" spans="6:15">
      <c r="F640" s="90"/>
      <c r="G640" s="90"/>
      <c r="N640" s="90"/>
      <c r="O640" s="90"/>
    </row>
    <row r="641" spans="6:15">
      <c r="F641" s="90"/>
      <c r="G641" s="90"/>
      <c r="N641" s="90"/>
      <c r="O641" s="90"/>
    </row>
    <row r="642" spans="6:15">
      <c r="F642" s="90"/>
      <c r="G642" s="90"/>
      <c r="N642" s="90"/>
      <c r="O642" s="90"/>
    </row>
    <row r="643" spans="6:15">
      <c r="F643" s="90"/>
      <c r="G643" s="90"/>
      <c r="N643" s="90"/>
      <c r="O643" s="90"/>
    </row>
    <row r="644" spans="6:15">
      <c r="F644" s="90"/>
      <c r="G644" s="90"/>
      <c r="N644" s="90"/>
      <c r="O644" s="90"/>
    </row>
    <row r="645" spans="6:15">
      <c r="F645" s="90"/>
      <c r="G645" s="90"/>
      <c r="N645" s="90"/>
      <c r="O645" s="90"/>
    </row>
    <row r="646" spans="6:15">
      <c r="F646" s="90"/>
      <c r="G646" s="90"/>
      <c r="N646" s="90"/>
      <c r="O646" s="90"/>
    </row>
    <row r="647" spans="6:15">
      <c r="F647" s="90"/>
      <c r="G647" s="90"/>
      <c r="N647" s="90"/>
      <c r="O647" s="90"/>
    </row>
    <row r="648" spans="6:15">
      <c r="F648" s="90"/>
      <c r="G648" s="90"/>
      <c r="N648" s="90"/>
      <c r="O648" s="90"/>
    </row>
    <row r="649" spans="6:15">
      <c r="F649" s="90"/>
      <c r="G649" s="90"/>
      <c r="N649" s="90"/>
      <c r="O649" s="90"/>
    </row>
    <row r="650" spans="6:15">
      <c r="F650" s="90"/>
      <c r="G650" s="90"/>
      <c r="N650" s="90"/>
      <c r="O650" s="90"/>
    </row>
    <row r="651" spans="6:15">
      <c r="F651" s="90"/>
      <c r="G651" s="90"/>
      <c r="N651" s="90"/>
      <c r="O651" s="90"/>
    </row>
    <row r="652" spans="6:15">
      <c r="F652" s="90"/>
      <c r="G652" s="90"/>
      <c r="N652" s="90"/>
      <c r="O652" s="90"/>
    </row>
    <row r="653" spans="6:15">
      <c r="F653" s="90"/>
      <c r="G653" s="90"/>
      <c r="N653" s="90"/>
      <c r="O653" s="90"/>
    </row>
    <row r="654" spans="6:15">
      <c r="F654" s="90"/>
      <c r="G654" s="90"/>
      <c r="N654" s="90"/>
      <c r="O654" s="90"/>
    </row>
    <row r="655" spans="6:15">
      <c r="F655" s="90"/>
      <c r="G655" s="90"/>
      <c r="N655" s="90"/>
      <c r="O655" s="90"/>
    </row>
    <row r="656" spans="6:15">
      <c r="F656" s="90"/>
      <c r="G656" s="90"/>
      <c r="N656" s="90"/>
      <c r="O656" s="90"/>
    </row>
    <row r="657" spans="6:15">
      <c r="F657" s="90"/>
      <c r="G657" s="90"/>
      <c r="N657" s="90"/>
      <c r="O657" s="90"/>
    </row>
    <row r="658" spans="6:15">
      <c r="F658" s="90"/>
      <c r="G658" s="90"/>
      <c r="N658" s="90"/>
      <c r="O658" s="90"/>
    </row>
    <row r="659" spans="6:15">
      <c r="F659" s="90"/>
      <c r="G659" s="90"/>
      <c r="N659" s="90"/>
      <c r="O659" s="90"/>
    </row>
    <row r="660" spans="6:15">
      <c r="F660" s="90"/>
      <c r="G660" s="90"/>
      <c r="N660" s="90"/>
      <c r="O660" s="90"/>
    </row>
    <row r="661" spans="6:15">
      <c r="F661" s="90"/>
      <c r="G661" s="90"/>
      <c r="N661" s="90"/>
      <c r="O661" s="90"/>
    </row>
    <row r="662" spans="6:15">
      <c r="F662" s="90"/>
      <c r="G662" s="90"/>
      <c r="N662" s="90"/>
      <c r="O662" s="90"/>
    </row>
    <row r="663" spans="6:15">
      <c r="F663" s="90"/>
      <c r="G663" s="90"/>
      <c r="N663" s="90"/>
      <c r="O663" s="90"/>
    </row>
    <row r="664" spans="6:15">
      <c r="F664" s="90"/>
      <c r="G664" s="90"/>
      <c r="N664" s="90"/>
      <c r="O664" s="90"/>
    </row>
    <row r="665" spans="6:15">
      <c r="F665" s="90"/>
      <c r="G665" s="90"/>
      <c r="N665" s="90"/>
      <c r="O665" s="90"/>
    </row>
    <row r="666" spans="6:15">
      <c r="F666" s="90"/>
      <c r="G666" s="90"/>
      <c r="N666" s="90"/>
      <c r="O666" s="90"/>
    </row>
    <row r="667" spans="6:15">
      <c r="F667" s="90"/>
      <c r="G667" s="90"/>
      <c r="N667" s="90"/>
      <c r="O667" s="90"/>
    </row>
    <row r="668" spans="6:15">
      <c r="F668" s="90"/>
      <c r="G668" s="90"/>
      <c r="N668" s="90"/>
      <c r="O668" s="90"/>
    </row>
    <row r="669" spans="6:15">
      <c r="F669" s="90"/>
      <c r="G669" s="90"/>
      <c r="N669" s="90"/>
      <c r="O669" s="90"/>
    </row>
    <row r="670" spans="6:15">
      <c r="F670" s="90"/>
      <c r="G670" s="90"/>
      <c r="N670" s="90"/>
      <c r="O670" s="90"/>
    </row>
    <row r="671" spans="6:15">
      <c r="F671" s="90"/>
      <c r="G671" s="90"/>
      <c r="N671" s="90"/>
      <c r="O671" s="90"/>
    </row>
    <row r="672" spans="6:15">
      <c r="F672" s="90"/>
      <c r="G672" s="90"/>
      <c r="N672" s="90"/>
      <c r="O672" s="90"/>
    </row>
    <row r="673" spans="6:15">
      <c r="F673" s="90"/>
      <c r="G673" s="90"/>
      <c r="N673" s="90"/>
      <c r="O673" s="90"/>
    </row>
    <row r="674" spans="6:15">
      <c r="F674" s="90"/>
      <c r="G674" s="90"/>
      <c r="N674" s="90"/>
      <c r="O674" s="90"/>
    </row>
    <row r="675" spans="6:15">
      <c r="F675" s="90"/>
      <c r="G675" s="90"/>
      <c r="N675" s="90"/>
      <c r="O675" s="90"/>
    </row>
    <row r="676" spans="6:15">
      <c r="F676" s="90"/>
      <c r="G676" s="90"/>
      <c r="N676" s="90"/>
      <c r="O676" s="90"/>
    </row>
    <row r="677" spans="6:15">
      <c r="F677" s="90"/>
      <c r="G677" s="90"/>
      <c r="N677" s="90"/>
      <c r="O677" s="90"/>
    </row>
    <row r="678" spans="6:15">
      <c r="F678" s="90"/>
      <c r="G678" s="90"/>
      <c r="N678" s="90"/>
      <c r="O678" s="90"/>
    </row>
    <row r="679" spans="6:15">
      <c r="F679" s="90"/>
      <c r="G679" s="90"/>
      <c r="N679" s="90"/>
      <c r="O679" s="90"/>
    </row>
    <row r="680" spans="6:15">
      <c r="F680" s="90"/>
      <c r="G680" s="90"/>
      <c r="N680" s="90"/>
      <c r="O680" s="90"/>
    </row>
    <row r="681" spans="6:15">
      <c r="F681" s="90"/>
      <c r="G681" s="90"/>
      <c r="N681" s="90"/>
      <c r="O681" s="90"/>
    </row>
    <row r="682" spans="6:15">
      <c r="F682" s="90"/>
      <c r="G682" s="90"/>
      <c r="N682" s="90"/>
      <c r="O682" s="90"/>
    </row>
    <row r="683" spans="6:15">
      <c r="F683" s="90"/>
      <c r="G683" s="90"/>
      <c r="N683" s="90"/>
      <c r="O683" s="90"/>
    </row>
    <row r="684" spans="6:15">
      <c r="F684" s="90"/>
      <c r="G684" s="90"/>
      <c r="N684" s="90"/>
      <c r="O684" s="90"/>
    </row>
    <row r="685" spans="6:15">
      <c r="F685" s="90"/>
      <c r="G685" s="90"/>
      <c r="N685" s="90"/>
      <c r="O685" s="90"/>
    </row>
    <row r="686" spans="6:15">
      <c r="F686" s="90"/>
      <c r="G686" s="90"/>
      <c r="N686" s="90"/>
      <c r="O686" s="90"/>
    </row>
    <row r="687" spans="6:15">
      <c r="F687" s="90"/>
      <c r="G687" s="90"/>
      <c r="N687" s="90"/>
      <c r="O687" s="90"/>
    </row>
    <row r="688" spans="6:15">
      <c r="F688" s="90"/>
      <c r="G688" s="90"/>
      <c r="N688" s="90"/>
      <c r="O688" s="90"/>
    </row>
    <row r="689" spans="6:15">
      <c r="F689" s="90"/>
      <c r="G689" s="90"/>
      <c r="N689" s="90"/>
      <c r="O689" s="90"/>
    </row>
    <row r="690" spans="6:15">
      <c r="F690" s="90"/>
      <c r="G690" s="90"/>
      <c r="N690" s="90"/>
      <c r="O690" s="90"/>
    </row>
    <row r="691" spans="6:15">
      <c r="F691" s="90"/>
      <c r="G691" s="90"/>
      <c r="N691" s="90"/>
      <c r="O691" s="90"/>
    </row>
    <row r="692" spans="6:15">
      <c r="F692" s="90"/>
      <c r="G692" s="90"/>
      <c r="N692" s="90"/>
      <c r="O692" s="90"/>
    </row>
    <row r="693" spans="6:15">
      <c r="F693" s="90"/>
      <c r="G693" s="90"/>
      <c r="N693" s="90"/>
      <c r="O693" s="90"/>
    </row>
    <row r="694" spans="6:15">
      <c r="F694" s="90"/>
      <c r="G694" s="90"/>
      <c r="N694" s="90"/>
      <c r="O694" s="90"/>
    </row>
    <row r="695" spans="6:15">
      <c r="F695" s="90"/>
      <c r="G695" s="90"/>
      <c r="N695" s="90"/>
      <c r="O695" s="90"/>
    </row>
    <row r="696" spans="6:15">
      <c r="F696" s="90"/>
      <c r="G696" s="90"/>
      <c r="N696" s="90"/>
      <c r="O696" s="90"/>
    </row>
    <row r="697" spans="6:15">
      <c r="F697" s="90"/>
      <c r="G697" s="90"/>
      <c r="N697" s="90"/>
      <c r="O697" s="90"/>
    </row>
    <row r="698" spans="6:15">
      <c r="F698" s="90"/>
      <c r="G698" s="90"/>
      <c r="N698" s="90"/>
      <c r="O698" s="90"/>
    </row>
    <row r="699" spans="6:15">
      <c r="F699" s="90"/>
      <c r="G699" s="90"/>
      <c r="N699" s="90"/>
      <c r="O699" s="90"/>
    </row>
    <row r="700" spans="6:15">
      <c r="F700" s="90"/>
      <c r="G700" s="90"/>
      <c r="N700" s="90"/>
      <c r="O700" s="90"/>
    </row>
    <row r="701" spans="6:15">
      <c r="F701" s="90"/>
      <c r="G701" s="90"/>
      <c r="N701" s="90"/>
      <c r="O701" s="90"/>
    </row>
    <row r="702" spans="6:15">
      <c r="F702" s="90"/>
      <c r="G702" s="90"/>
      <c r="N702" s="90"/>
      <c r="O702" s="90"/>
    </row>
    <row r="703" spans="6:15">
      <c r="F703" s="90"/>
      <c r="G703" s="90"/>
      <c r="N703" s="90"/>
      <c r="O703" s="90"/>
    </row>
    <row r="704" spans="6:15">
      <c r="F704" s="90"/>
      <c r="G704" s="90"/>
      <c r="N704" s="90"/>
      <c r="O704" s="90"/>
    </row>
    <row r="705" spans="6:15">
      <c r="F705" s="90"/>
      <c r="G705" s="90"/>
      <c r="N705" s="90"/>
      <c r="O705" s="90"/>
    </row>
    <row r="706" spans="6:15">
      <c r="F706" s="90"/>
      <c r="G706" s="90"/>
      <c r="N706" s="90"/>
      <c r="O706" s="90"/>
    </row>
    <row r="707" spans="6:15">
      <c r="F707" s="90"/>
      <c r="G707" s="90"/>
      <c r="N707" s="90"/>
      <c r="O707" s="90"/>
    </row>
    <row r="708" spans="6:15">
      <c r="F708" s="90"/>
      <c r="G708" s="90"/>
      <c r="N708" s="90"/>
      <c r="O708" s="90"/>
    </row>
    <row r="709" spans="6:15">
      <c r="F709" s="90"/>
      <c r="G709" s="90"/>
      <c r="N709" s="90"/>
      <c r="O709" s="90"/>
    </row>
    <row r="710" spans="6:15">
      <c r="F710" s="90"/>
      <c r="G710" s="90"/>
      <c r="N710" s="90"/>
      <c r="O710" s="90"/>
    </row>
    <row r="711" spans="6:15">
      <c r="F711" s="90"/>
      <c r="G711" s="90"/>
      <c r="N711" s="90"/>
      <c r="O711" s="90"/>
    </row>
    <row r="712" spans="6:15">
      <c r="F712" s="90"/>
      <c r="G712" s="90"/>
      <c r="N712" s="90"/>
      <c r="O712" s="90"/>
    </row>
    <row r="713" spans="6:15">
      <c r="F713" s="90"/>
      <c r="G713" s="90"/>
      <c r="N713" s="90"/>
      <c r="O713" s="90"/>
    </row>
    <row r="714" spans="6:15">
      <c r="F714" s="90"/>
      <c r="G714" s="90"/>
      <c r="N714" s="90"/>
      <c r="O714" s="90"/>
    </row>
    <row r="715" spans="6:15">
      <c r="F715" s="90"/>
      <c r="G715" s="90"/>
      <c r="N715" s="90"/>
      <c r="O715" s="90"/>
    </row>
    <row r="716" spans="6:15">
      <c r="F716" s="90"/>
      <c r="G716" s="90"/>
      <c r="N716" s="90"/>
      <c r="O716" s="90"/>
    </row>
    <row r="717" spans="6:15">
      <c r="F717" s="90"/>
      <c r="G717" s="90"/>
      <c r="N717" s="90"/>
      <c r="O717" s="90"/>
    </row>
    <row r="718" spans="6:15">
      <c r="F718" s="90"/>
      <c r="G718" s="90"/>
      <c r="N718" s="90"/>
      <c r="O718" s="90"/>
    </row>
    <row r="719" spans="6:15">
      <c r="F719" s="90"/>
      <c r="G719" s="90"/>
      <c r="N719" s="90"/>
      <c r="O719" s="90"/>
    </row>
    <row r="720" spans="6:15">
      <c r="F720" s="90"/>
      <c r="G720" s="90"/>
      <c r="N720" s="90"/>
      <c r="O720" s="90"/>
    </row>
    <row r="721" spans="6:15">
      <c r="F721" s="90"/>
      <c r="G721" s="90"/>
      <c r="N721" s="90"/>
      <c r="O721" s="90"/>
    </row>
    <row r="722" spans="6:15">
      <c r="F722" s="90"/>
      <c r="G722" s="90"/>
      <c r="N722" s="90"/>
      <c r="O722" s="90"/>
    </row>
    <row r="723" spans="6:15">
      <c r="F723" s="90"/>
      <c r="G723" s="90"/>
      <c r="N723" s="90"/>
      <c r="O723" s="90"/>
    </row>
    <row r="724" spans="6:15">
      <c r="F724" s="90"/>
      <c r="G724" s="90"/>
      <c r="N724" s="90"/>
      <c r="O724" s="90"/>
    </row>
    <row r="725" spans="6:15">
      <c r="F725" s="90"/>
      <c r="G725" s="90"/>
      <c r="N725" s="90"/>
      <c r="O725" s="90"/>
    </row>
    <row r="726" spans="6:15">
      <c r="F726" s="90"/>
      <c r="G726" s="90"/>
      <c r="N726" s="90"/>
      <c r="O726" s="90"/>
    </row>
    <row r="727" spans="6:15">
      <c r="F727" s="90"/>
      <c r="G727" s="90"/>
      <c r="N727" s="90"/>
      <c r="O727" s="90"/>
    </row>
    <row r="728" spans="6:15">
      <c r="F728" s="90"/>
      <c r="G728" s="90"/>
      <c r="N728" s="90"/>
      <c r="O728" s="90"/>
    </row>
    <row r="729" spans="6:15">
      <c r="F729" s="90"/>
      <c r="G729" s="90"/>
      <c r="N729" s="90"/>
      <c r="O729" s="90"/>
    </row>
    <row r="730" spans="6:15">
      <c r="F730" s="90"/>
      <c r="G730" s="90"/>
      <c r="N730" s="90"/>
      <c r="O730" s="90"/>
    </row>
    <row r="731" spans="6:15">
      <c r="F731" s="90"/>
      <c r="G731" s="90"/>
      <c r="N731" s="90"/>
      <c r="O731" s="90"/>
    </row>
    <row r="732" spans="6:15">
      <c r="F732" s="90"/>
      <c r="G732" s="90"/>
      <c r="N732" s="90"/>
      <c r="O732" s="90"/>
    </row>
    <row r="733" spans="6:15">
      <c r="F733" s="90"/>
      <c r="G733" s="90"/>
      <c r="N733" s="90"/>
      <c r="O733" s="90"/>
    </row>
    <row r="734" spans="6:15">
      <c r="F734" s="90"/>
      <c r="G734" s="90"/>
      <c r="N734" s="90"/>
      <c r="O734" s="90"/>
    </row>
    <row r="735" spans="6:15">
      <c r="F735" s="90"/>
      <c r="G735" s="90"/>
      <c r="N735" s="90"/>
      <c r="O735" s="90"/>
    </row>
    <row r="736" spans="6:15">
      <c r="F736" s="90"/>
      <c r="G736" s="90"/>
      <c r="N736" s="90"/>
      <c r="O736" s="90"/>
    </row>
    <row r="737" spans="6:15">
      <c r="F737" s="90"/>
      <c r="G737" s="90"/>
      <c r="N737" s="90"/>
      <c r="O737" s="90"/>
    </row>
    <row r="738" spans="6:15">
      <c r="F738" s="90"/>
      <c r="G738" s="90"/>
      <c r="N738" s="90"/>
      <c r="O738" s="90"/>
    </row>
    <row r="739" spans="6:15">
      <c r="F739" s="90"/>
      <c r="G739" s="90"/>
      <c r="N739" s="90"/>
      <c r="O739" s="90"/>
    </row>
    <row r="740" spans="6:15">
      <c r="F740" s="90"/>
      <c r="G740" s="90"/>
      <c r="N740" s="90"/>
      <c r="O740" s="90"/>
    </row>
    <row r="741" spans="6:15">
      <c r="F741" s="90"/>
      <c r="G741" s="90"/>
      <c r="N741" s="90"/>
      <c r="O741" s="90"/>
    </row>
    <row r="742" spans="6:15">
      <c r="F742" s="90"/>
      <c r="G742" s="90"/>
      <c r="N742" s="90"/>
      <c r="O742" s="90"/>
    </row>
    <row r="743" spans="6:15">
      <c r="F743" s="90"/>
      <c r="G743" s="90"/>
      <c r="N743" s="90"/>
      <c r="O743" s="90"/>
    </row>
    <row r="744" spans="6:15">
      <c r="F744" s="90"/>
      <c r="G744" s="90"/>
      <c r="N744" s="90"/>
      <c r="O744" s="90"/>
    </row>
    <row r="745" spans="6:15">
      <c r="F745" s="90"/>
      <c r="G745" s="90"/>
      <c r="N745" s="90"/>
      <c r="O745" s="90"/>
    </row>
    <row r="746" spans="6:15">
      <c r="F746" s="90"/>
      <c r="G746" s="90"/>
      <c r="N746" s="90"/>
      <c r="O746" s="90"/>
    </row>
    <row r="747" spans="6:15">
      <c r="F747" s="90"/>
      <c r="G747" s="90"/>
      <c r="N747" s="90"/>
      <c r="O747" s="90"/>
    </row>
    <row r="748" spans="6:15">
      <c r="F748" s="90"/>
      <c r="G748" s="90"/>
      <c r="N748" s="90"/>
      <c r="O748" s="90"/>
    </row>
    <row r="749" spans="6:15">
      <c r="F749" s="90"/>
      <c r="G749" s="90"/>
      <c r="N749" s="90"/>
      <c r="O749" s="90"/>
    </row>
    <row r="750" spans="6:15">
      <c r="F750" s="90"/>
      <c r="G750" s="90"/>
      <c r="N750" s="90"/>
      <c r="O750" s="90"/>
    </row>
    <row r="751" spans="6:15">
      <c r="F751" s="90"/>
      <c r="G751" s="90"/>
      <c r="N751" s="90"/>
      <c r="O751" s="90"/>
    </row>
    <row r="752" spans="6:15">
      <c r="F752" s="90"/>
      <c r="G752" s="90"/>
      <c r="N752" s="90"/>
      <c r="O752" s="90"/>
    </row>
    <row r="753" spans="6:15">
      <c r="F753" s="90"/>
      <c r="G753" s="90"/>
      <c r="N753" s="90"/>
      <c r="O753" s="90"/>
    </row>
    <row r="754" spans="6:15">
      <c r="F754" s="90"/>
      <c r="G754" s="90"/>
      <c r="N754" s="90"/>
      <c r="O754" s="90"/>
    </row>
    <row r="755" spans="6:15">
      <c r="F755" s="90"/>
      <c r="G755" s="90"/>
      <c r="N755" s="90"/>
      <c r="O755" s="90"/>
    </row>
    <row r="756" spans="6:15">
      <c r="F756" s="90"/>
      <c r="G756" s="90"/>
      <c r="N756" s="90"/>
      <c r="O756" s="90"/>
    </row>
    <row r="757" spans="6:15">
      <c r="F757" s="90"/>
      <c r="G757" s="90"/>
      <c r="N757" s="90"/>
      <c r="O757" s="90"/>
    </row>
    <row r="758" spans="6:15">
      <c r="F758" s="90"/>
      <c r="G758" s="90"/>
      <c r="N758" s="90"/>
      <c r="O758" s="90"/>
    </row>
    <row r="759" spans="6:15">
      <c r="F759" s="90"/>
      <c r="G759" s="90"/>
      <c r="N759" s="90"/>
      <c r="O759" s="90"/>
    </row>
    <row r="760" spans="6:15">
      <c r="F760" s="90"/>
      <c r="G760" s="90"/>
      <c r="N760" s="90"/>
      <c r="O760" s="90"/>
    </row>
    <row r="761" spans="6:15">
      <c r="F761" s="90"/>
      <c r="G761" s="90"/>
      <c r="N761" s="90"/>
      <c r="O761" s="90"/>
    </row>
    <row r="762" spans="6:15">
      <c r="F762" s="90"/>
      <c r="G762" s="90"/>
      <c r="N762" s="90"/>
      <c r="O762" s="90"/>
    </row>
    <row r="763" spans="6:15">
      <c r="F763" s="90"/>
      <c r="G763" s="90"/>
      <c r="N763" s="90"/>
      <c r="O763" s="90"/>
    </row>
    <row r="764" spans="6:15">
      <c r="F764" s="90"/>
      <c r="G764" s="90"/>
      <c r="N764" s="90"/>
      <c r="O764" s="90"/>
    </row>
    <row r="765" spans="6:15">
      <c r="F765" s="90"/>
      <c r="G765" s="90"/>
      <c r="N765" s="90"/>
      <c r="O765" s="90"/>
    </row>
    <row r="766" spans="6:15">
      <c r="F766" s="90"/>
      <c r="G766" s="90"/>
      <c r="N766" s="90"/>
      <c r="O766" s="90"/>
    </row>
    <row r="767" spans="6:15">
      <c r="F767" s="90"/>
      <c r="G767" s="90"/>
      <c r="N767" s="90"/>
      <c r="O767" s="90"/>
    </row>
    <row r="768" spans="6:15">
      <c r="F768" s="90"/>
      <c r="G768" s="90"/>
      <c r="N768" s="90"/>
      <c r="O768" s="90"/>
    </row>
    <row r="769" spans="6:15">
      <c r="F769" s="90"/>
      <c r="G769" s="90"/>
      <c r="N769" s="90"/>
      <c r="O769" s="90"/>
    </row>
    <row r="770" spans="6:15">
      <c r="F770" s="90"/>
      <c r="G770" s="90"/>
      <c r="N770" s="90"/>
      <c r="O770" s="90"/>
    </row>
    <row r="771" spans="6:15">
      <c r="F771" s="90"/>
      <c r="G771" s="90"/>
      <c r="N771" s="90"/>
      <c r="O771" s="90"/>
    </row>
    <row r="772" spans="6:15">
      <c r="F772" s="90"/>
      <c r="G772" s="90"/>
      <c r="N772" s="90"/>
      <c r="O772" s="90"/>
    </row>
    <row r="773" spans="6:15">
      <c r="F773" s="90"/>
      <c r="G773" s="90"/>
      <c r="N773" s="90"/>
      <c r="O773" s="90"/>
    </row>
    <row r="774" spans="6:15">
      <c r="F774" s="90"/>
      <c r="G774" s="90"/>
      <c r="N774" s="90"/>
      <c r="O774" s="90"/>
    </row>
    <row r="775" spans="6:15">
      <c r="F775" s="90"/>
      <c r="G775" s="90"/>
      <c r="N775" s="90"/>
      <c r="O775" s="90"/>
    </row>
    <row r="776" spans="6:15">
      <c r="F776" s="90"/>
      <c r="G776" s="90"/>
      <c r="N776" s="90"/>
      <c r="O776" s="90"/>
    </row>
    <row r="777" spans="6:15">
      <c r="F777" s="90"/>
      <c r="G777" s="90"/>
      <c r="N777" s="90"/>
      <c r="O777" s="90"/>
    </row>
    <row r="778" spans="6:15">
      <c r="F778" s="90"/>
      <c r="G778" s="90"/>
      <c r="N778" s="90"/>
      <c r="O778" s="90"/>
    </row>
    <row r="779" spans="6:15">
      <c r="F779" s="90"/>
      <c r="G779" s="90"/>
      <c r="N779" s="90"/>
      <c r="O779" s="90"/>
    </row>
    <row r="780" spans="6:15">
      <c r="F780" s="90"/>
      <c r="G780" s="90"/>
      <c r="N780" s="90"/>
      <c r="O780" s="90"/>
    </row>
    <row r="781" spans="6:15">
      <c r="F781" s="90"/>
      <c r="G781" s="90"/>
      <c r="N781" s="90"/>
      <c r="O781" s="90"/>
    </row>
    <row r="782" spans="6:15">
      <c r="F782" s="90"/>
      <c r="G782" s="90"/>
      <c r="N782" s="90"/>
      <c r="O782" s="90"/>
    </row>
    <row r="783" spans="6:15">
      <c r="F783" s="90"/>
      <c r="G783" s="90"/>
      <c r="N783" s="90"/>
      <c r="O783" s="90"/>
    </row>
    <row r="784" spans="6:15">
      <c r="F784" s="90"/>
      <c r="G784" s="90"/>
      <c r="N784" s="90"/>
      <c r="O784" s="90"/>
    </row>
    <row r="785" spans="6:15">
      <c r="F785" s="90"/>
      <c r="G785" s="90"/>
      <c r="N785" s="90"/>
      <c r="O785" s="90"/>
    </row>
    <row r="786" spans="6:15">
      <c r="F786" s="90"/>
      <c r="G786" s="90"/>
      <c r="N786" s="90"/>
      <c r="O786" s="90"/>
    </row>
    <row r="787" spans="6:15">
      <c r="F787" s="90"/>
      <c r="G787" s="90"/>
      <c r="N787" s="90"/>
      <c r="O787" s="90"/>
    </row>
    <row r="788" spans="6:15">
      <c r="F788" s="90"/>
      <c r="G788" s="90"/>
      <c r="N788" s="90"/>
      <c r="O788" s="90"/>
    </row>
    <row r="789" spans="6:15">
      <c r="F789" s="90"/>
      <c r="G789" s="90"/>
      <c r="N789" s="90"/>
      <c r="O789" s="90"/>
    </row>
    <row r="790" spans="6:15">
      <c r="F790" s="90"/>
      <c r="G790" s="90"/>
      <c r="N790" s="90"/>
      <c r="O790" s="90"/>
    </row>
    <row r="791" spans="6:15">
      <c r="F791" s="90"/>
      <c r="G791" s="90"/>
      <c r="N791" s="90"/>
      <c r="O791" s="90"/>
    </row>
    <row r="792" spans="6:15">
      <c r="F792" s="90"/>
      <c r="G792" s="90"/>
      <c r="N792" s="90"/>
      <c r="O792" s="90"/>
    </row>
    <row r="793" spans="6:15">
      <c r="F793" s="90"/>
      <c r="G793" s="90"/>
      <c r="N793" s="90"/>
      <c r="O793" s="90"/>
    </row>
    <row r="794" spans="6:15">
      <c r="F794" s="90"/>
      <c r="G794" s="90"/>
      <c r="N794" s="90"/>
      <c r="O794" s="90"/>
    </row>
    <row r="795" spans="6:15">
      <c r="F795" s="90"/>
      <c r="G795" s="90"/>
      <c r="N795" s="90"/>
      <c r="O795" s="90"/>
    </row>
    <row r="796" spans="6:15">
      <c r="F796" s="90"/>
      <c r="G796" s="90"/>
      <c r="N796" s="90"/>
      <c r="O796" s="90"/>
    </row>
    <row r="797" spans="6:15">
      <c r="F797" s="90"/>
      <c r="G797" s="90"/>
      <c r="N797" s="90"/>
      <c r="O797" s="90"/>
    </row>
    <row r="798" spans="6:15">
      <c r="F798" s="90"/>
      <c r="G798" s="90"/>
      <c r="N798" s="90"/>
      <c r="O798" s="90"/>
    </row>
    <row r="799" spans="6:15">
      <c r="F799" s="90"/>
      <c r="G799" s="90"/>
      <c r="N799" s="90"/>
      <c r="O799" s="90"/>
    </row>
    <row r="800" spans="6:15">
      <c r="F800" s="90"/>
      <c r="G800" s="90"/>
      <c r="N800" s="90"/>
      <c r="O800" s="90"/>
    </row>
    <row r="801" spans="6:15">
      <c r="F801" s="90"/>
      <c r="G801" s="90"/>
      <c r="N801" s="90"/>
      <c r="O801" s="90"/>
    </row>
    <row r="802" spans="6:15">
      <c r="F802" s="90"/>
      <c r="G802" s="90"/>
      <c r="N802" s="90"/>
      <c r="O802" s="90"/>
    </row>
    <row r="803" spans="6:15">
      <c r="F803" s="90"/>
      <c r="G803" s="90"/>
      <c r="N803" s="90"/>
      <c r="O803" s="90"/>
    </row>
    <row r="804" spans="6:15">
      <c r="F804" s="90"/>
      <c r="G804" s="90"/>
      <c r="N804" s="90"/>
      <c r="O804" s="90"/>
    </row>
    <row r="805" spans="6:15">
      <c r="F805" s="90"/>
      <c r="G805" s="90"/>
      <c r="N805" s="90"/>
      <c r="O805" s="90"/>
    </row>
    <row r="806" spans="6:15">
      <c r="F806" s="90"/>
      <c r="G806" s="90"/>
      <c r="N806" s="90"/>
      <c r="O806" s="90"/>
    </row>
    <row r="807" spans="6:15">
      <c r="F807" s="90"/>
      <c r="G807" s="90"/>
      <c r="N807" s="90"/>
      <c r="O807" s="90"/>
    </row>
    <row r="808" spans="6:15">
      <c r="F808" s="90"/>
      <c r="G808" s="90"/>
      <c r="N808" s="90"/>
      <c r="O808" s="90"/>
    </row>
    <row r="809" spans="6:15">
      <c r="F809" s="90"/>
      <c r="G809" s="90"/>
      <c r="N809" s="90"/>
      <c r="O809" s="90"/>
    </row>
    <row r="810" spans="6:15">
      <c r="F810" s="90"/>
      <c r="G810" s="90"/>
      <c r="N810" s="90"/>
      <c r="O810" s="90"/>
    </row>
    <row r="811" spans="6:15">
      <c r="F811" s="90"/>
      <c r="G811" s="90"/>
      <c r="N811" s="90"/>
      <c r="O811" s="90"/>
    </row>
    <row r="812" spans="6:15">
      <c r="F812" s="90"/>
      <c r="G812" s="90"/>
      <c r="N812" s="90"/>
      <c r="O812" s="90"/>
    </row>
    <row r="813" spans="6:15">
      <c r="F813" s="90"/>
      <c r="G813" s="90"/>
      <c r="N813" s="90"/>
      <c r="O813" s="90"/>
    </row>
    <row r="814" spans="6:15">
      <c r="F814" s="90"/>
      <c r="G814" s="90"/>
      <c r="N814" s="90"/>
      <c r="O814" s="90"/>
    </row>
    <row r="815" spans="6:15">
      <c r="F815" s="90"/>
      <c r="G815" s="90"/>
      <c r="N815" s="90"/>
      <c r="O815" s="90"/>
    </row>
    <row r="816" spans="6:15">
      <c r="F816" s="90"/>
      <c r="G816" s="90"/>
      <c r="N816" s="90"/>
      <c r="O816" s="90"/>
    </row>
    <row r="817" spans="6:15">
      <c r="F817" s="90"/>
      <c r="G817" s="90"/>
      <c r="N817" s="90"/>
      <c r="O817" s="90"/>
    </row>
    <row r="818" spans="6:15">
      <c r="F818" s="90"/>
      <c r="G818" s="90"/>
      <c r="N818" s="90"/>
      <c r="O818" s="90"/>
    </row>
    <row r="819" spans="6:15">
      <c r="F819" s="90"/>
      <c r="G819" s="90"/>
      <c r="N819" s="90"/>
      <c r="O819" s="90"/>
    </row>
    <row r="820" spans="6:15">
      <c r="F820" s="90"/>
      <c r="G820" s="90"/>
      <c r="N820" s="90"/>
      <c r="O820" s="90"/>
    </row>
    <row r="821" spans="6:15">
      <c r="F821" s="90"/>
      <c r="G821" s="90"/>
      <c r="N821" s="90"/>
      <c r="O821" s="90"/>
    </row>
    <row r="822" spans="6:15">
      <c r="F822" s="90"/>
      <c r="G822" s="90"/>
      <c r="N822" s="90"/>
      <c r="O822" s="90"/>
    </row>
    <row r="823" spans="6:15">
      <c r="F823" s="90"/>
      <c r="G823" s="90"/>
      <c r="N823" s="90"/>
      <c r="O823" s="90"/>
    </row>
    <row r="824" spans="6:15">
      <c r="F824" s="90"/>
      <c r="G824" s="90"/>
      <c r="N824" s="90"/>
      <c r="O824" s="90"/>
    </row>
    <row r="825" spans="6:15">
      <c r="F825" s="90"/>
      <c r="G825" s="90"/>
      <c r="N825" s="90"/>
      <c r="O825" s="90"/>
    </row>
    <row r="826" spans="6:15">
      <c r="F826" s="90"/>
      <c r="G826" s="90"/>
      <c r="N826" s="90"/>
      <c r="O826" s="90"/>
    </row>
    <row r="827" spans="6:15">
      <c r="F827" s="90"/>
      <c r="G827" s="90"/>
      <c r="N827" s="90"/>
      <c r="O827" s="90"/>
    </row>
    <row r="828" spans="6:15">
      <c r="F828" s="90"/>
      <c r="G828" s="90"/>
      <c r="N828" s="90"/>
      <c r="O828" s="90"/>
    </row>
    <row r="829" spans="6:15">
      <c r="F829" s="90"/>
      <c r="G829" s="90"/>
      <c r="N829" s="90"/>
      <c r="O829" s="90"/>
    </row>
    <row r="830" spans="6:15">
      <c r="F830" s="90"/>
      <c r="G830" s="90"/>
      <c r="N830" s="90"/>
      <c r="O830" s="90"/>
    </row>
    <row r="831" spans="6:15">
      <c r="F831" s="90"/>
      <c r="G831" s="90"/>
      <c r="N831" s="90"/>
      <c r="O831" s="90"/>
    </row>
    <row r="832" spans="6:15">
      <c r="F832" s="90"/>
      <c r="G832" s="90"/>
      <c r="N832" s="90"/>
      <c r="O832" s="90"/>
    </row>
    <row r="833" spans="6:15">
      <c r="F833" s="90"/>
      <c r="G833" s="90"/>
      <c r="N833" s="90"/>
      <c r="O833" s="90"/>
    </row>
    <row r="834" spans="6:15">
      <c r="F834" s="90"/>
      <c r="G834" s="90"/>
      <c r="N834" s="90"/>
      <c r="O834" s="90"/>
    </row>
    <row r="835" spans="6:15">
      <c r="F835" s="90"/>
      <c r="G835" s="90"/>
      <c r="N835" s="90"/>
      <c r="O835" s="90"/>
    </row>
    <row r="836" spans="6:15">
      <c r="F836" s="90"/>
      <c r="G836" s="90"/>
      <c r="N836" s="90"/>
      <c r="O836" s="90"/>
    </row>
    <row r="837" spans="6:15">
      <c r="F837" s="90"/>
      <c r="G837" s="90"/>
      <c r="N837" s="90"/>
      <c r="O837" s="90"/>
    </row>
    <row r="838" spans="6:15">
      <c r="F838" s="90"/>
      <c r="G838" s="90"/>
      <c r="N838" s="90"/>
      <c r="O838" s="90"/>
    </row>
    <row r="839" spans="6:15">
      <c r="F839" s="90"/>
      <c r="G839" s="90"/>
      <c r="N839" s="90"/>
      <c r="O839" s="90"/>
    </row>
    <row r="840" spans="6:15">
      <c r="F840" s="90"/>
      <c r="G840" s="90"/>
      <c r="N840" s="90"/>
      <c r="O840" s="90"/>
    </row>
    <row r="841" spans="6:15">
      <c r="F841" s="90"/>
      <c r="G841" s="90"/>
      <c r="N841" s="90"/>
      <c r="O841" s="90"/>
    </row>
    <row r="842" spans="6:15">
      <c r="F842" s="90"/>
      <c r="G842" s="90"/>
      <c r="N842" s="90"/>
      <c r="O842" s="90"/>
    </row>
    <row r="843" spans="6:15">
      <c r="F843" s="90"/>
      <c r="G843" s="90"/>
      <c r="N843" s="90"/>
      <c r="O843" s="90"/>
    </row>
    <row r="844" spans="6:15">
      <c r="F844" s="90"/>
      <c r="G844" s="90"/>
      <c r="N844" s="90"/>
      <c r="O844" s="90"/>
    </row>
    <row r="845" spans="6:15">
      <c r="F845" s="90"/>
      <c r="G845" s="90"/>
      <c r="N845" s="90"/>
      <c r="O845" s="90"/>
    </row>
    <row r="846" spans="6:15">
      <c r="F846" s="90"/>
      <c r="G846" s="90"/>
      <c r="N846" s="90"/>
      <c r="O846" s="90"/>
    </row>
    <row r="847" spans="6:15">
      <c r="F847" s="90"/>
      <c r="G847" s="90"/>
      <c r="N847" s="90"/>
      <c r="O847" s="90"/>
    </row>
    <row r="848" spans="6:15">
      <c r="F848" s="90"/>
      <c r="G848" s="90"/>
      <c r="N848" s="90"/>
      <c r="O848" s="90"/>
    </row>
    <row r="849" spans="6:15">
      <c r="F849" s="90"/>
      <c r="G849" s="90"/>
      <c r="N849" s="90"/>
      <c r="O849" s="90"/>
    </row>
    <row r="850" spans="6:15">
      <c r="F850" s="90"/>
      <c r="G850" s="90"/>
      <c r="N850" s="90"/>
      <c r="O850" s="90"/>
    </row>
    <row r="851" spans="6:15">
      <c r="F851" s="90"/>
      <c r="G851" s="90"/>
      <c r="N851" s="90"/>
      <c r="O851" s="90"/>
    </row>
    <row r="852" spans="6:15">
      <c r="F852" s="90"/>
      <c r="G852" s="90"/>
      <c r="N852" s="90"/>
      <c r="O852" s="90"/>
    </row>
    <row r="853" spans="6:15">
      <c r="F853" s="90"/>
      <c r="G853" s="90"/>
      <c r="N853" s="90"/>
      <c r="O853" s="90"/>
    </row>
    <row r="854" spans="6:15">
      <c r="F854" s="90"/>
      <c r="G854" s="90"/>
      <c r="N854" s="90"/>
      <c r="O854" s="90"/>
    </row>
    <row r="855" spans="6:15">
      <c r="F855" s="90"/>
      <c r="G855" s="90"/>
      <c r="N855" s="90"/>
      <c r="O855" s="90"/>
    </row>
    <row r="856" spans="6:15">
      <c r="F856" s="90"/>
      <c r="G856" s="90"/>
      <c r="N856" s="90"/>
      <c r="O856" s="90"/>
    </row>
    <row r="857" spans="6:15">
      <c r="F857" s="90"/>
      <c r="G857" s="90"/>
      <c r="N857" s="90"/>
      <c r="O857" s="90"/>
    </row>
    <row r="858" spans="6:15">
      <c r="F858" s="90"/>
      <c r="G858" s="90"/>
      <c r="N858" s="90"/>
      <c r="O858" s="90"/>
    </row>
    <row r="859" spans="6:15">
      <c r="F859" s="90"/>
      <c r="G859" s="90"/>
      <c r="N859" s="90"/>
      <c r="O859" s="90"/>
    </row>
    <row r="860" spans="6:15">
      <c r="F860" s="90"/>
      <c r="G860" s="90"/>
      <c r="N860" s="90"/>
      <c r="O860" s="90"/>
    </row>
    <row r="861" spans="6:15">
      <c r="F861" s="90"/>
      <c r="G861" s="90"/>
      <c r="N861" s="90"/>
      <c r="O861" s="90"/>
    </row>
    <row r="862" spans="6:15">
      <c r="F862" s="90"/>
      <c r="G862" s="90"/>
      <c r="N862" s="90"/>
      <c r="O862" s="90"/>
    </row>
    <row r="863" spans="6:15">
      <c r="F863" s="90"/>
      <c r="G863" s="90"/>
      <c r="N863" s="90"/>
      <c r="O863" s="90"/>
    </row>
    <row r="864" spans="6:15">
      <c r="F864" s="90"/>
      <c r="G864" s="90"/>
      <c r="N864" s="90"/>
      <c r="O864" s="90"/>
    </row>
    <row r="865" spans="6:15">
      <c r="F865" s="90"/>
      <c r="G865" s="90"/>
      <c r="N865" s="90"/>
      <c r="O865" s="90"/>
    </row>
    <row r="866" spans="6:15">
      <c r="F866" s="90"/>
      <c r="G866" s="90"/>
      <c r="N866" s="90"/>
      <c r="O866" s="90"/>
    </row>
    <row r="867" spans="6:15">
      <c r="F867" s="90"/>
      <c r="G867" s="90"/>
      <c r="N867" s="90"/>
      <c r="O867" s="90"/>
    </row>
    <row r="868" spans="6:15">
      <c r="F868" s="90"/>
      <c r="G868" s="90"/>
      <c r="N868" s="90"/>
      <c r="O868" s="90"/>
    </row>
    <row r="869" spans="6:15">
      <c r="F869" s="90"/>
      <c r="G869" s="90"/>
      <c r="N869" s="90"/>
      <c r="O869" s="90"/>
    </row>
    <row r="870" spans="6:15">
      <c r="F870" s="90"/>
      <c r="G870" s="90"/>
      <c r="N870" s="90"/>
      <c r="O870" s="90"/>
    </row>
    <row r="871" spans="6:15">
      <c r="F871" s="90"/>
      <c r="G871" s="90"/>
      <c r="N871" s="90"/>
      <c r="O871" s="90"/>
    </row>
    <row r="872" spans="6:15">
      <c r="F872" s="90"/>
      <c r="G872" s="90"/>
      <c r="N872" s="90"/>
      <c r="O872" s="90"/>
    </row>
    <row r="873" spans="6:15">
      <c r="F873" s="90"/>
      <c r="G873" s="90"/>
      <c r="N873" s="90"/>
      <c r="O873" s="90"/>
    </row>
    <row r="874" spans="6:15">
      <c r="F874" s="90"/>
      <c r="G874" s="90"/>
      <c r="N874" s="90"/>
      <c r="O874" s="90"/>
    </row>
    <row r="875" spans="6:15">
      <c r="F875" s="90"/>
      <c r="G875" s="90"/>
      <c r="N875" s="90"/>
      <c r="O875" s="90"/>
    </row>
    <row r="876" spans="6:15">
      <c r="F876" s="90"/>
      <c r="G876" s="90"/>
      <c r="N876" s="90"/>
      <c r="O876" s="90"/>
    </row>
    <row r="877" spans="6:15">
      <c r="F877" s="90"/>
      <c r="G877" s="90"/>
      <c r="N877" s="90"/>
      <c r="O877" s="90"/>
    </row>
    <row r="878" spans="6:15">
      <c r="F878" s="90"/>
      <c r="G878" s="90"/>
      <c r="N878" s="90"/>
      <c r="O878" s="90"/>
    </row>
    <row r="879" spans="6:15">
      <c r="F879" s="90"/>
      <c r="G879" s="90"/>
      <c r="N879" s="90"/>
      <c r="O879" s="90"/>
    </row>
    <row r="880" spans="6:15">
      <c r="F880" s="90"/>
      <c r="G880" s="90"/>
      <c r="N880" s="90"/>
      <c r="O880" s="90"/>
    </row>
    <row r="881" spans="6:15">
      <c r="F881" s="90"/>
      <c r="G881" s="90"/>
      <c r="N881" s="90"/>
      <c r="O881" s="90"/>
    </row>
    <row r="882" spans="6:15">
      <c r="F882" s="90"/>
      <c r="G882" s="90"/>
      <c r="N882" s="90"/>
      <c r="O882" s="90"/>
    </row>
    <row r="883" spans="6:15">
      <c r="F883" s="90"/>
      <c r="G883" s="90"/>
      <c r="N883" s="90"/>
      <c r="O883" s="90"/>
    </row>
    <row r="884" spans="6:15">
      <c r="F884" s="90"/>
      <c r="G884" s="90"/>
      <c r="N884" s="90"/>
      <c r="O884" s="90"/>
    </row>
    <row r="885" spans="6:15">
      <c r="F885" s="90"/>
      <c r="G885" s="90"/>
      <c r="N885" s="90"/>
      <c r="O885" s="90"/>
    </row>
    <row r="886" spans="6:15">
      <c r="F886" s="90"/>
      <c r="G886" s="90"/>
      <c r="N886" s="90"/>
      <c r="O886" s="90"/>
    </row>
    <row r="887" spans="6:15">
      <c r="F887" s="90"/>
      <c r="G887" s="90"/>
      <c r="N887" s="90"/>
      <c r="O887" s="90"/>
    </row>
    <row r="888" spans="6:15">
      <c r="F888" s="90"/>
      <c r="G888" s="90"/>
      <c r="N888" s="90"/>
      <c r="O888" s="90"/>
    </row>
    <row r="889" spans="6:15">
      <c r="F889" s="90"/>
      <c r="G889" s="90"/>
      <c r="N889" s="90"/>
      <c r="O889" s="90"/>
    </row>
    <row r="890" spans="6:15">
      <c r="F890" s="90"/>
      <c r="G890" s="90"/>
      <c r="N890" s="90"/>
      <c r="O890" s="90"/>
    </row>
    <row r="891" spans="6:15">
      <c r="F891" s="90"/>
      <c r="G891" s="90"/>
      <c r="N891" s="90"/>
      <c r="O891" s="90"/>
    </row>
    <row r="892" spans="6:15">
      <c r="F892" s="90"/>
      <c r="G892" s="90"/>
      <c r="N892" s="90"/>
      <c r="O892" s="90"/>
    </row>
    <row r="893" spans="6:15">
      <c r="F893" s="90"/>
      <c r="G893" s="90"/>
      <c r="N893" s="90"/>
      <c r="O893" s="90"/>
    </row>
    <row r="894" spans="6:15">
      <c r="F894" s="90"/>
      <c r="G894" s="90"/>
      <c r="N894" s="90"/>
      <c r="O894" s="90"/>
    </row>
    <row r="895" spans="6:15">
      <c r="F895" s="90"/>
      <c r="G895" s="90"/>
      <c r="N895" s="90"/>
      <c r="O895" s="90"/>
    </row>
    <row r="896" spans="6:15">
      <c r="F896" s="90"/>
      <c r="G896" s="90"/>
      <c r="N896" s="90"/>
      <c r="O896" s="90"/>
    </row>
    <row r="897" spans="6:15">
      <c r="F897" s="90"/>
      <c r="G897" s="90"/>
      <c r="N897" s="90"/>
      <c r="O897" s="90"/>
    </row>
    <row r="898" spans="6:15">
      <c r="F898" s="90"/>
      <c r="G898" s="90"/>
      <c r="N898" s="90"/>
      <c r="O898" s="90"/>
    </row>
    <row r="899" spans="6:15">
      <c r="F899" s="90"/>
      <c r="G899" s="90"/>
      <c r="N899" s="90"/>
      <c r="O899" s="90"/>
    </row>
    <row r="900" spans="6:15">
      <c r="F900" s="90"/>
      <c r="G900" s="90"/>
      <c r="N900" s="90"/>
      <c r="O900" s="90"/>
    </row>
    <row r="901" spans="6:15">
      <c r="F901" s="90"/>
      <c r="G901" s="90"/>
      <c r="N901" s="90"/>
      <c r="O901" s="90"/>
    </row>
    <row r="902" spans="6:15">
      <c r="F902" s="90"/>
      <c r="G902" s="90"/>
      <c r="N902" s="90"/>
      <c r="O902" s="90"/>
    </row>
    <row r="903" spans="6:15">
      <c r="F903" s="90"/>
      <c r="G903" s="90"/>
      <c r="N903" s="90"/>
      <c r="O903" s="90"/>
    </row>
    <row r="904" spans="6:15">
      <c r="F904" s="90"/>
      <c r="G904" s="90"/>
      <c r="N904" s="90"/>
      <c r="O904" s="90"/>
    </row>
    <row r="905" spans="6:15">
      <c r="F905" s="90"/>
      <c r="G905" s="90"/>
      <c r="N905" s="90"/>
      <c r="O905" s="90"/>
    </row>
    <row r="906" spans="6:15">
      <c r="F906" s="90"/>
      <c r="G906" s="90"/>
      <c r="N906" s="90"/>
      <c r="O906" s="90"/>
    </row>
    <row r="907" spans="6:15">
      <c r="F907" s="90"/>
      <c r="G907" s="90"/>
      <c r="N907" s="90"/>
      <c r="O907" s="90"/>
    </row>
    <row r="908" spans="6:15">
      <c r="F908" s="90"/>
      <c r="G908" s="90"/>
      <c r="N908" s="90"/>
      <c r="O908" s="90"/>
    </row>
    <row r="909" spans="6:15">
      <c r="F909" s="90"/>
      <c r="G909" s="90"/>
      <c r="N909" s="90"/>
      <c r="O909" s="90"/>
    </row>
    <row r="910" spans="6:15">
      <c r="F910" s="90"/>
      <c r="G910" s="90"/>
      <c r="N910" s="90"/>
      <c r="O910" s="90"/>
    </row>
    <row r="911" spans="6:15">
      <c r="F911" s="90"/>
      <c r="G911" s="90"/>
      <c r="N911" s="90"/>
      <c r="O911" s="90"/>
    </row>
    <row r="912" spans="6:15">
      <c r="F912" s="90"/>
      <c r="G912" s="90"/>
      <c r="N912" s="90"/>
      <c r="O912" s="90"/>
    </row>
    <row r="913" spans="6:15">
      <c r="F913" s="90"/>
      <c r="G913" s="90"/>
      <c r="N913" s="90"/>
      <c r="O913" s="90"/>
    </row>
    <row r="914" spans="6:15">
      <c r="F914" s="90"/>
      <c r="G914" s="90"/>
      <c r="N914" s="90"/>
      <c r="O914" s="90"/>
    </row>
    <row r="915" spans="6:15">
      <c r="F915" s="90"/>
      <c r="G915" s="90"/>
      <c r="N915" s="90"/>
      <c r="O915" s="90"/>
    </row>
    <row r="916" spans="6:15">
      <c r="F916" s="90"/>
      <c r="G916" s="90"/>
      <c r="N916" s="90"/>
      <c r="O916" s="90"/>
    </row>
    <row r="917" spans="6:15">
      <c r="F917" s="90"/>
      <c r="G917" s="90"/>
      <c r="N917" s="90"/>
      <c r="O917" s="90"/>
    </row>
    <row r="918" spans="6:15">
      <c r="F918" s="90"/>
      <c r="G918" s="90"/>
      <c r="N918" s="90"/>
      <c r="O918" s="90"/>
    </row>
    <row r="919" spans="6:15">
      <c r="F919" s="90"/>
      <c r="G919" s="90"/>
      <c r="N919" s="90"/>
      <c r="O919" s="90"/>
    </row>
    <row r="920" spans="6:15">
      <c r="F920" s="90"/>
      <c r="G920" s="90"/>
      <c r="N920" s="90"/>
      <c r="O920" s="90"/>
    </row>
    <row r="921" spans="6:15">
      <c r="F921" s="90"/>
      <c r="G921" s="90"/>
      <c r="N921" s="90"/>
      <c r="O921" s="90"/>
    </row>
    <row r="922" spans="6:15">
      <c r="F922" s="90"/>
      <c r="G922" s="90"/>
      <c r="N922" s="90"/>
      <c r="O922" s="90"/>
    </row>
    <row r="923" spans="6:15">
      <c r="F923" s="90"/>
      <c r="G923" s="90"/>
      <c r="N923" s="90"/>
      <c r="O923" s="90"/>
    </row>
    <row r="924" spans="6:15">
      <c r="F924" s="90"/>
      <c r="G924" s="90"/>
      <c r="N924" s="90"/>
      <c r="O924" s="90"/>
    </row>
    <row r="925" spans="6:15">
      <c r="F925" s="90"/>
      <c r="G925" s="90"/>
      <c r="N925" s="90"/>
      <c r="O925" s="90"/>
    </row>
    <row r="926" spans="6:15">
      <c r="F926" s="90"/>
      <c r="G926" s="90"/>
      <c r="N926" s="90"/>
      <c r="O926" s="90"/>
    </row>
    <row r="927" spans="6:15">
      <c r="F927" s="90"/>
      <c r="G927" s="90"/>
      <c r="N927" s="90"/>
      <c r="O927" s="90"/>
    </row>
    <row r="928" spans="6:15">
      <c r="F928" s="90"/>
      <c r="G928" s="90"/>
      <c r="N928" s="90"/>
      <c r="O928" s="90"/>
    </row>
    <row r="929" spans="6:15">
      <c r="F929" s="90"/>
      <c r="G929" s="90"/>
      <c r="N929" s="90"/>
      <c r="O929" s="90"/>
    </row>
    <row r="930" spans="6:15">
      <c r="F930" s="90"/>
      <c r="G930" s="90"/>
      <c r="N930" s="90"/>
      <c r="O930" s="90"/>
    </row>
    <row r="931" spans="6:15">
      <c r="F931" s="90"/>
      <c r="G931" s="90"/>
      <c r="N931" s="90"/>
      <c r="O931" s="90"/>
    </row>
    <row r="932" spans="6:15">
      <c r="F932" s="90"/>
      <c r="G932" s="90"/>
      <c r="N932" s="90"/>
      <c r="O932" s="90"/>
    </row>
    <row r="933" spans="6:15">
      <c r="F933" s="90"/>
      <c r="G933" s="90"/>
      <c r="N933" s="90"/>
      <c r="O933" s="90"/>
    </row>
    <row r="934" spans="6:15">
      <c r="F934" s="90"/>
      <c r="G934" s="90"/>
      <c r="N934" s="90"/>
      <c r="O934" s="90"/>
    </row>
    <row r="935" spans="6:15">
      <c r="F935" s="90"/>
      <c r="G935" s="90"/>
      <c r="N935" s="90"/>
      <c r="O935" s="90"/>
    </row>
    <row r="936" spans="6:15">
      <c r="F936" s="90"/>
      <c r="G936" s="90"/>
      <c r="N936" s="90"/>
      <c r="O936" s="90"/>
    </row>
    <row r="937" spans="6:15">
      <c r="F937" s="90"/>
      <c r="G937" s="90"/>
      <c r="N937" s="90"/>
      <c r="O937" s="90"/>
    </row>
    <row r="938" spans="6:15">
      <c r="F938" s="90"/>
      <c r="G938" s="90"/>
      <c r="N938" s="90"/>
      <c r="O938" s="90"/>
    </row>
    <row r="939" spans="6:15">
      <c r="F939" s="90"/>
      <c r="G939" s="90"/>
      <c r="N939" s="90"/>
      <c r="O939" s="90"/>
    </row>
    <row r="940" spans="6:15">
      <c r="F940" s="90"/>
      <c r="G940" s="90"/>
      <c r="N940" s="90"/>
      <c r="O940" s="90"/>
    </row>
    <row r="941" spans="6:15">
      <c r="F941" s="90"/>
      <c r="G941" s="90"/>
      <c r="N941" s="90"/>
      <c r="O941" s="90"/>
    </row>
    <row r="942" spans="6:15">
      <c r="F942" s="90"/>
      <c r="G942" s="90"/>
      <c r="N942" s="90"/>
      <c r="O942" s="90"/>
    </row>
    <row r="943" spans="6:15">
      <c r="F943" s="90"/>
      <c r="G943" s="90"/>
      <c r="N943" s="90"/>
      <c r="O943" s="90"/>
    </row>
    <row r="944" spans="6:15">
      <c r="F944" s="90"/>
      <c r="G944" s="90"/>
      <c r="N944" s="90"/>
      <c r="O944" s="90"/>
    </row>
    <row r="945" spans="6:15">
      <c r="F945" s="90"/>
      <c r="G945" s="90"/>
      <c r="N945" s="90"/>
      <c r="O945" s="90"/>
    </row>
    <row r="946" spans="6:15">
      <c r="F946" s="90"/>
      <c r="G946" s="90"/>
      <c r="N946" s="90"/>
      <c r="O946" s="90"/>
    </row>
    <row r="947" spans="6:15">
      <c r="F947" s="90"/>
      <c r="G947" s="90"/>
      <c r="N947" s="90"/>
      <c r="O947" s="90"/>
    </row>
    <row r="948" spans="6:15">
      <c r="F948" s="90"/>
      <c r="G948" s="90"/>
      <c r="N948" s="90"/>
      <c r="O948" s="90"/>
    </row>
    <row r="949" spans="6:15">
      <c r="F949" s="90"/>
      <c r="G949" s="90"/>
      <c r="N949" s="90"/>
      <c r="O949" s="90"/>
    </row>
    <row r="950" spans="6:15">
      <c r="F950" s="90"/>
      <c r="G950" s="90"/>
      <c r="N950" s="90"/>
      <c r="O950" s="90"/>
    </row>
    <row r="951" spans="6:15">
      <c r="F951" s="90"/>
      <c r="G951" s="90"/>
      <c r="N951" s="90"/>
      <c r="O951" s="90"/>
    </row>
    <row r="952" spans="6:15">
      <c r="F952" s="90"/>
      <c r="G952" s="90"/>
      <c r="N952" s="90"/>
      <c r="O952" s="90"/>
    </row>
    <row r="953" spans="6:15">
      <c r="F953" s="90"/>
      <c r="G953" s="90"/>
      <c r="N953" s="90"/>
      <c r="O953" s="90"/>
    </row>
    <row r="954" spans="6:15">
      <c r="F954" s="90"/>
      <c r="G954" s="90"/>
      <c r="N954" s="90"/>
      <c r="O954" s="90"/>
    </row>
    <row r="955" spans="6:15">
      <c r="F955" s="90"/>
      <c r="G955" s="90"/>
      <c r="N955" s="90"/>
      <c r="O955" s="90"/>
    </row>
    <row r="956" spans="6:15">
      <c r="F956" s="90"/>
      <c r="G956" s="90"/>
      <c r="N956" s="90"/>
      <c r="O956" s="90"/>
    </row>
    <row r="957" spans="6:15">
      <c r="F957" s="90"/>
      <c r="G957" s="90"/>
      <c r="N957" s="90"/>
      <c r="O957" s="90"/>
    </row>
    <row r="958" spans="6:15">
      <c r="F958" s="90"/>
      <c r="G958" s="90"/>
      <c r="N958" s="90"/>
      <c r="O958" s="90"/>
    </row>
    <row r="959" spans="6:15">
      <c r="F959" s="90"/>
      <c r="G959" s="90"/>
      <c r="N959" s="90"/>
      <c r="O959" s="90"/>
    </row>
    <row r="960" spans="6:15">
      <c r="F960" s="90"/>
      <c r="G960" s="90"/>
      <c r="N960" s="90"/>
      <c r="O960" s="90"/>
    </row>
    <row r="961" spans="6:15">
      <c r="F961" s="90"/>
      <c r="G961" s="90"/>
      <c r="N961" s="90"/>
      <c r="O961" s="90"/>
    </row>
    <row r="962" spans="6:15">
      <c r="F962" s="90"/>
      <c r="G962" s="90"/>
      <c r="N962" s="90"/>
      <c r="O962" s="90"/>
    </row>
    <row r="963" spans="6:15">
      <c r="F963" s="90"/>
      <c r="G963" s="90"/>
      <c r="N963" s="90"/>
      <c r="O963" s="90"/>
    </row>
    <row r="964" spans="6:15">
      <c r="F964" s="90"/>
      <c r="G964" s="90"/>
      <c r="N964" s="90"/>
      <c r="O964" s="90"/>
    </row>
    <row r="965" spans="6:15">
      <c r="F965" s="90"/>
      <c r="G965" s="90"/>
      <c r="N965" s="90"/>
      <c r="O965" s="90"/>
    </row>
    <row r="966" spans="6:15">
      <c r="F966" s="90"/>
      <c r="G966" s="90"/>
      <c r="N966" s="90"/>
      <c r="O966" s="90"/>
    </row>
    <row r="967" spans="6:15">
      <c r="F967" s="90"/>
      <c r="G967" s="90"/>
      <c r="N967" s="90"/>
      <c r="O967" s="90"/>
    </row>
    <row r="968" spans="6:15">
      <c r="F968" s="90"/>
      <c r="G968" s="90"/>
      <c r="N968" s="90"/>
      <c r="O968" s="90"/>
    </row>
    <row r="969" spans="6:15">
      <c r="F969" s="90"/>
      <c r="G969" s="90"/>
      <c r="N969" s="90"/>
      <c r="O969" s="90"/>
    </row>
    <row r="970" spans="6:15">
      <c r="F970" s="90"/>
      <c r="G970" s="90"/>
      <c r="N970" s="90"/>
      <c r="O970" s="90"/>
    </row>
    <row r="971" spans="6:15">
      <c r="F971" s="90"/>
      <c r="G971" s="90"/>
      <c r="N971" s="90"/>
      <c r="O971" s="90"/>
    </row>
    <row r="972" spans="6:15">
      <c r="F972" s="90"/>
      <c r="G972" s="90"/>
      <c r="N972" s="90"/>
      <c r="O972" s="90"/>
    </row>
    <row r="973" spans="6:15">
      <c r="F973" s="90"/>
      <c r="G973" s="90"/>
      <c r="N973" s="90"/>
      <c r="O973" s="90"/>
    </row>
    <row r="974" spans="6:15">
      <c r="F974" s="90"/>
      <c r="G974" s="90"/>
      <c r="N974" s="90"/>
      <c r="O974" s="90"/>
    </row>
    <row r="975" spans="6:15">
      <c r="F975" s="90"/>
      <c r="G975" s="90"/>
      <c r="N975" s="90"/>
      <c r="O975" s="90"/>
    </row>
    <row r="976" spans="6:15">
      <c r="F976" s="90"/>
      <c r="G976" s="90"/>
      <c r="N976" s="90"/>
      <c r="O976" s="90"/>
    </row>
    <row r="977" spans="6:15">
      <c r="F977" s="90"/>
      <c r="G977" s="90"/>
      <c r="N977" s="90"/>
      <c r="O977" s="90"/>
    </row>
    <row r="978" spans="6:15">
      <c r="F978" s="90"/>
      <c r="G978" s="90"/>
      <c r="N978" s="90"/>
      <c r="O978" s="90"/>
    </row>
    <row r="979" spans="6:15">
      <c r="F979" s="90"/>
      <c r="G979" s="90"/>
      <c r="N979" s="90"/>
      <c r="O979" s="90"/>
    </row>
    <row r="980" spans="6:15">
      <c r="F980" s="90"/>
      <c r="G980" s="90"/>
      <c r="N980" s="90"/>
      <c r="O980" s="90"/>
    </row>
    <row r="981" spans="6:15">
      <c r="F981" s="90"/>
      <c r="G981" s="90"/>
      <c r="N981" s="90"/>
      <c r="O981" s="90"/>
    </row>
    <row r="982" spans="6:15">
      <c r="F982" s="90"/>
      <c r="G982" s="90"/>
      <c r="N982" s="90"/>
      <c r="O982" s="90"/>
    </row>
    <row r="983" spans="6:15">
      <c r="F983" s="90"/>
      <c r="G983" s="90"/>
      <c r="N983" s="90"/>
      <c r="O983" s="90"/>
    </row>
    <row r="984" spans="6:15">
      <c r="F984" s="90"/>
      <c r="G984" s="90"/>
      <c r="N984" s="90"/>
      <c r="O984" s="90"/>
    </row>
    <row r="985" spans="6:15">
      <c r="F985" s="90"/>
      <c r="G985" s="90"/>
      <c r="N985" s="90"/>
      <c r="O985" s="90"/>
    </row>
    <row r="986" spans="6:15">
      <c r="F986" s="90"/>
      <c r="G986" s="90"/>
      <c r="N986" s="90"/>
      <c r="O986" s="90"/>
    </row>
    <row r="987" spans="6:15">
      <c r="F987" s="90"/>
      <c r="G987" s="90"/>
      <c r="N987" s="90"/>
      <c r="O987" s="90"/>
    </row>
    <row r="988" spans="6:15">
      <c r="F988" s="90"/>
      <c r="G988" s="90"/>
      <c r="N988" s="90"/>
      <c r="O988" s="90"/>
    </row>
    <row r="989" spans="6:15">
      <c r="F989" s="90"/>
      <c r="G989" s="90"/>
      <c r="N989" s="90"/>
      <c r="O989" s="90"/>
    </row>
    <row r="990" spans="6:15">
      <c r="F990" s="90"/>
      <c r="G990" s="90"/>
      <c r="N990" s="90"/>
      <c r="O990" s="90"/>
    </row>
    <row r="991" spans="6:15">
      <c r="F991" s="90"/>
      <c r="G991" s="90"/>
      <c r="N991" s="90"/>
      <c r="O991" s="90"/>
    </row>
    <row r="992" spans="6:15">
      <c r="F992" s="90"/>
      <c r="G992" s="90"/>
      <c r="N992" s="90"/>
      <c r="O992" s="90"/>
    </row>
    <row r="993" spans="6:15">
      <c r="F993" s="90"/>
      <c r="G993" s="90"/>
      <c r="N993" s="90"/>
      <c r="O993" s="90"/>
    </row>
    <row r="994" spans="6:15">
      <c r="F994" s="90"/>
      <c r="G994" s="90"/>
      <c r="N994" s="90"/>
      <c r="O994" s="90"/>
    </row>
    <row r="995" spans="6:15">
      <c r="F995" s="90"/>
      <c r="G995" s="90"/>
      <c r="N995" s="90"/>
      <c r="O995" s="90"/>
    </row>
    <row r="996" spans="6:15">
      <c r="F996" s="90"/>
      <c r="G996" s="90"/>
      <c r="N996" s="90"/>
      <c r="O996" s="90"/>
    </row>
    <row r="997" spans="6:15">
      <c r="F997" s="90"/>
      <c r="G997" s="90"/>
      <c r="N997" s="90"/>
      <c r="O997" s="90"/>
    </row>
    <row r="998" spans="6:15">
      <c r="F998" s="90"/>
      <c r="G998" s="90"/>
      <c r="N998" s="90"/>
      <c r="O998" s="90"/>
    </row>
    <row r="999" spans="6:15">
      <c r="F999" s="90"/>
      <c r="G999" s="90"/>
      <c r="N999" s="90"/>
      <c r="O999" s="90"/>
    </row>
    <row r="1000" spans="6:15">
      <c r="F1000" s="90"/>
      <c r="G1000" s="90"/>
      <c r="N1000" s="90"/>
      <c r="O1000" s="90"/>
    </row>
    <row r="1001" spans="6:15">
      <c r="F1001" s="90"/>
      <c r="G1001" s="90"/>
      <c r="N1001" s="90"/>
      <c r="O1001" s="90"/>
    </row>
    <row r="1002" spans="6:15">
      <c r="F1002" s="90"/>
      <c r="G1002" s="90"/>
      <c r="N1002" s="90"/>
      <c r="O1002" s="90"/>
    </row>
    <row r="1003" spans="6:15">
      <c r="F1003" s="90"/>
      <c r="G1003" s="90"/>
      <c r="N1003" s="90"/>
      <c r="O1003" s="90"/>
    </row>
    <row r="1004" spans="6:15">
      <c r="F1004" s="90"/>
      <c r="G1004" s="90"/>
      <c r="N1004" s="90"/>
      <c r="O1004" s="90"/>
    </row>
    <row r="1005" spans="6:15">
      <c r="F1005" s="90"/>
      <c r="G1005" s="90"/>
      <c r="N1005" s="90"/>
      <c r="O1005" s="90"/>
    </row>
    <row r="1006" spans="6:15">
      <c r="F1006" s="90"/>
      <c r="G1006" s="90"/>
      <c r="N1006" s="90"/>
      <c r="O1006" s="90"/>
    </row>
    <row r="1007" spans="6:15">
      <c r="F1007" s="90"/>
      <c r="G1007" s="90"/>
      <c r="N1007" s="90"/>
      <c r="O1007" s="90"/>
    </row>
    <row r="1008" spans="6:15">
      <c r="F1008" s="90"/>
      <c r="G1008" s="90"/>
      <c r="N1008" s="90"/>
      <c r="O1008" s="90"/>
    </row>
    <row r="1009" spans="6:15">
      <c r="F1009" s="90"/>
      <c r="G1009" s="90"/>
      <c r="N1009" s="90"/>
      <c r="O1009" s="90"/>
    </row>
    <row r="1010" spans="6:15">
      <c r="F1010" s="90"/>
      <c r="G1010" s="90"/>
      <c r="N1010" s="90"/>
      <c r="O1010" s="90"/>
    </row>
    <row r="1011" spans="6:15">
      <c r="F1011" s="90"/>
      <c r="G1011" s="90"/>
      <c r="N1011" s="90"/>
      <c r="O1011" s="90"/>
    </row>
    <row r="1012" spans="6:15">
      <c r="F1012" s="90"/>
      <c r="G1012" s="90"/>
      <c r="N1012" s="90"/>
      <c r="O1012" s="90"/>
    </row>
    <row r="1013" spans="6:15">
      <c r="F1013" s="90"/>
      <c r="G1013" s="90"/>
      <c r="N1013" s="90"/>
      <c r="O1013" s="90"/>
    </row>
    <row r="1014" spans="6:15">
      <c r="F1014" s="90"/>
      <c r="G1014" s="90"/>
      <c r="N1014" s="90"/>
      <c r="O1014" s="90"/>
    </row>
    <row r="1015" spans="6:15">
      <c r="F1015" s="90"/>
      <c r="G1015" s="90"/>
      <c r="N1015" s="90"/>
      <c r="O1015" s="90"/>
    </row>
    <row r="1016" spans="6:15">
      <c r="F1016" s="90"/>
      <c r="G1016" s="90"/>
      <c r="N1016" s="90"/>
      <c r="O1016" s="90"/>
    </row>
    <row r="1017" spans="6:15">
      <c r="F1017" s="90"/>
      <c r="G1017" s="90"/>
      <c r="N1017" s="90"/>
      <c r="O1017" s="90"/>
    </row>
    <row r="1018" spans="6:15">
      <c r="F1018" s="90"/>
      <c r="G1018" s="90"/>
      <c r="N1018" s="90"/>
      <c r="O1018" s="90"/>
    </row>
    <row r="1019" spans="6:15">
      <c r="F1019" s="90"/>
      <c r="G1019" s="90"/>
      <c r="N1019" s="90"/>
      <c r="O1019" s="90"/>
    </row>
    <row r="1020" spans="6:15">
      <c r="F1020" s="90"/>
      <c r="G1020" s="90"/>
      <c r="N1020" s="90"/>
      <c r="O1020" s="90"/>
    </row>
    <row r="1021" spans="6:15">
      <c r="F1021" s="90"/>
      <c r="G1021" s="90"/>
      <c r="N1021" s="90"/>
      <c r="O1021" s="90"/>
    </row>
    <row r="1022" spans="6:15">
      <c r="F1022" s="90"/>
      <c r="G1022" s="90"/>
      <c r="N1022" s="90"/>
      <c r="O1022" s="90"/>
    </row>
    <row r="1023" spans="6:15">
      <c r="F1023" s="90"/>
      <c r="G1023" s="90"/>
      <c r="N1023" s="90"/>
      <c r="O1023" s="90"/>
    </row>
    <row r="1024" spans="6:15">
      <c r="F1024" s="90"/>
      <c r="G1024" s="90"/>
      <c r="N1024" s="90"/>
      <c r="O1024" s="90"/>
    </row>
    <row r="1025" spans="6:15">
      <c r="F1025" s="90"/>
      <c r="G1025" s="90"/>
      <c r="N1025" s="90"/>
      <c r="O1025" s="90"/>
    </row>
    <row r="1026" spans="6:15">
      <c r="F1026" s="90"/>
      <c r="G1026" s="90"/>
      <c r="N1026" s="90"/>
      <c r="O1026" s="90"/>
    </row>
    <row r="1027" spans="6:15">
      <c r="F1027" s="90"/>
      <c r="G1027" s="90"/>
      <c r="N1027" s="90"/>
      <c r="O1027" s="90"/>
    </row>
    <row r="1028" spans="6:15">
      <c r="F1028" s="90"/>
      <c r="G1028" s="90"/>
      <c r="N1028" s="90"/>
      <c r="O1028" s="90"/>
    </row>
    <row r="1029" spans="6:15">
      <c r="F1029" s="90"/>
      <c r="G1029" s="90"/>
      <c r="N1029" s="90"/>
      <c r="O1029" s="90"/>
    </row>
    <row r="1030" spans="6:15">
      <c r="F1030" s="90"/>
      <c r="G1030" s="90"/>
      <c r="N1030" s="90"/>
      <c r="O1030" s="90"/>
    </row>
    <row r="1031" spans="6:15">
      <c r="F1031" s="90"/>
      <c r="G1031" s="90"/>
      <c r="N1031" s="90"/>
      <c r="O1031" s="90"/>
    </row>
    <row r="1032" spans="6:15">
      <c r="F1032" s="90"/>
      <c r="G1032" s="90"/>
      <c r="N1032" s="90"/>
      <c r="O1032" s="90"/>
    </row>
    <row r="1033" spans="6:15">
      <c r="F1033" s="90"/>
      <c r="G1033" s="90"/>
      <c r="N1033" s="90"/>
      <c r="O1033" s="90"/>
    </row>
    <row r="1034" spans="6:15">
      <c r="F1034" s="90"/>
      <c r="G1034" s="90"/>
      <c r="N1034" s="90"/>
      <c r="O1034" s="90"/>
    </row>
    <row r="1035" spans="6:15">
      <c r="F1035" s="90"/>
      <c r="G1035" s="90"/>
      <c r="N1035" s="90"/>
      <c r="O1035" s="90"/>
    </row>
    <row r="1036" spans="6:15">
      <c r="F1036" s="90"/>
      <c r="G1036" s="90"/>
      <c r="N1036" s="90"/>
      <c r="O1036" s="90"/>
    </row>
    <row r="1037" spans="6:15">
      <c r="F1037" s="90"/>
      <c r="G1037" s="90"/>
      <c r="N1037" s="90"/>
      <c r="O1037" s="90"/>
    </row>
    <row r="1038" spans="6:15">
      <c r="F1038" s="90"/>
      <c r="G1038" s="90"/>
      <c r="N1038" s="90"/>
      <c r="O1038" s="90"/>
    </row>
    <row r="1039" spans="6:15">
      <c r="F1039" s="90"/>
      <c r="G1039" s="90"/>
      <c r="N1039" s="90"/>
      <c r="O1039" s="90"/>
    </row>
    <row r="1040" spans="6:15">
      <c r="F1040" s="90"/>
      <c r="G1040" s="90"/>
      <c r="N1040" s="90"/>
      <c r="O1040" s="90"/>
    </row>
    <row r="1041" spans="6:15">
      <c r="F1041" s="90"/>
      <c r="G1041" s="90"/>
      <c r="N1041" s="90"/>
      <c r="O1041" s="90"/>
    </row>
    <row r="1042" spans="6:15">
      <c r="F1042" s="90"/>
      <c r="G1042" s="90"/>
      <c r="N1042" s="90"/>
      <c r="O1042" s="90"/>
    </row>
    <row r="1043" spans="6:15">
      <c r="F1043" s="90"/>
      <c r="G1043" s="90"/>
      <c r="N1043" s="90"/>
      <c r="O1043" s="90"/>
    </row>
    <row r="1044" spans="6:15">
      <c r="F1044" s="90"/>
      <c r="G1044" s="90"/>
      <c r="N1044" s="90"/>
      <c r="O1044" s="90"/>
    </row>
    <row r="1045" spans="6:15">
      <c r="F1045" s="90"/>
      <c r="G1045" s="90"/>
      <c r="N1045" s="90"/>
      <c r="O1045" s="90"/>
    </row>
    <row r="1046" spans="6:15">
      <c r="F1046" s="90"/>
      <c r="G1046" s="90"/>
      <c r="N1046" s="90"/>
      <c r="O1046" s="90"/>
    </row>
    <row r="1047" spans="6:15">
      <c r="F1047" s="90"/>
      <c r="G1047" s="90"/>
      <c r="N1047" s="90"/>
      <c r="O1047" s="90"/>
    </row>
    <row r="1048" spans="6:15">
      <c r="F1048" s="90"/>
      <c r="G1048" s="90"/>
      <c r="N1048" s="90"/>
      <c r="O1048" s="90"/>
    </row>
    <row r="1049" spans="6:15">
      <c r="F1049" s="90"/>
      <c r="G1049" s="90"/>
      <c r="N1049" s="90"/>
      <c r="O1049" s="90"/>
    </row>
    <row r="1050" spans="6:15">
      <c r="F1050" s="90"/>
      <c r="G1050" s="90"/>
      <c r="N1050" s="90"/>
      <c r="O1050" s="90"/>
    </row>
    <row r="1051" spans="6:15">
      <c r="F1051" s="90"/>
      <c r="G1051" s="90"/>
      <c r="N1051" s="90"/>
      <c r="O1051" s="90"/>
    </row>
    <row r="1052" spans="6:15">
      <c r="F1052" s="90"/>
      <c r="G1052" s="90"/>
      <c r="N1052" s="90"/>
      <c r="O1052" s="90"/>
    </row>
    <row r="1053" spans="6:15">
      <c r="F1053" s="90"/>
      <c r="G1053" s="90"/>
      <c r="N1053" s="90"/>
      <c r="O1053" s="90"/>
    </row>
    <row r="1054" spans="6:15">
      <c r="F1054" s="90"/>
      <c r="G1054" s="90"/>
      <c r="N1054" s="90"/>
      <c r="O1054" s="90"/>
    </row>
    <row r="1055" spans="6:15">
      <c r="F1055" s="90"/>
      <c r="G1055" s="90"/>
      <c r="N1055" s="90"/>
      <c r="O1055" s="90"/>
    </row>
    <row r="1056" spans="6:15">
      <c r="F1056" s="90"/>
      <c r="G1056" s="90"/>
      <c r="N1056" s="90"/>
      <c r="O1056" s="90"/>
    </row>
    <row r="1057" spans="6:15">
      <c r="F1057" s="90"/>
      <c r="G1057" s="90"/>
      <c r="N1057" s="90"/>
      <c r="O1057" s="90"/>
    </row>
    <row r="1058" spans="6:15">
      <c r="F1058" s="90"/>
      <c r="G1058" s="90"/>
      <c r="N1058" s="90"/>
      <c r="O1058" s="90"/>
    </row>
    <row r="1059" spans="6:15">
      <c r="F1059" s="90"/>
      <c r="G1059" s="90"/>
      <c r="N1059" s="90"/>
      <c r="O1059" s="90"/>
    </row>
    <row r="1060" spans="6:15">
      <c r="F1060" s="90"/>
      <c r="G1060" s="90"/>
      <c r="N1060" s="90"/>
      <c r="O1060" s="90"/>
    </row>
    <row r="1061" spans="6:15">
      <c r="F1061" s="90"/>
      <c r="G1061" s="90"/>
      <c r="N1061" s="90"/>
      <c r="O1061" s="90"/>
    </row>
    <row r="1062" spans="6:15">
      <c r="F1062" s="90"/>
      <c r="G1062" s="90"/>
      <c r="N1062" s="90"/>
      <c r="O1062" s="90"/>
    </row>
    <row r="1063" spans="6:15">
      <c r="F1063" s="90"/>
      <c r="G1063" s="90"/>
      <c r="N1063" s="90"/>
      <c r="O1063" s="90"/>
    </row>
    <row r="1064" spans="6:15">
      <c r="F1064" s="90"/>
      <c r="G1064" s="90"/>
      <c r="N1064" s="90"/>
      <c r="O1064" s="90"/>
    </row>
    <row r="1065" spans="6:15">
      <c r="F1065" s="90"/>
      <c r="G1065" s="90"/>
      <c r="N1065" s="90"/>
      <c r="O1065" s="90"/>
    </row>
    <row r="1066" spans="6:15">
      <c r="F1066" s="90"/>
      <c r="G1066" s="90"/>
      <c r="N1066" s="90"/>
      <c r="O1066" s="90"/>
    </row>
    <row r="1067" spans="6:15">
      <c r="F1067" s="90"/>
      <c r="G1067" s="90"/>
      <c r="N1067" s="90"/>
      <c r="O1067" s="90"/>
    </row>
    <row r="1068" spans="6:15">
      <c r="F1068" s="90"/>
      <c r="G1068" s="90"/>
      <c r="N1068" s="90"/>
      <c r="O1068" s="90"/>
    </row>
    <row r="1069" spans="6:15">
      <c r="F1069" s="90"/>
      <c r="G1069" s="90"/>
      <c r="N1069" s="90"/>
      <c r="O1069" s="90"/>
    </row>
    <row r="1070" spans="6:15">
      <c r="F1070" s="90"/>
      <c r="G1070" s="90"/>
      <c r="N1070" s="90"/>
      <c r="O1070" s="90"/>
    </row>
    <row r="1071" spans="6:15">
      <c r="F1071" s="90"/>
      <c r="G1071" s="90"/>
      <c r="N1071" s="90"/>
      <c r="O1071" s="90"/>
    </row>
    <row r="1072" spans="6:15">
      <c r="F1072" s="90"/>
      <c r="G1072" s="90"/>
      <c r="N1072" s="90"/>
      <c r="O1072" s="90"/>
    </row>
    <row r="1073" spans="6:15">
      <c r="F1073" s="90"/>
      <c r="G1073" s="90"/>
      <c r="N1073" s="90"/>
      <c r="O1073" s="90"/>
    </row>
    <row r="1074" spans="6:15">
      <c r="F1074" s="90"/>
      <c r="G1074" s="90"/>
      <c r="N1074" s="90"/>
      <c r="O1074" s="90"/>
    </row>
    <row r="1075" spans="6:15">
      <c r="F1075" s="90"/>
      <c r="G1075" s="90"/>
      <c r="N1075" s="90"/>
      <c r="O1075" s="90"/>
    </row>
    <row r="1076" spans="6:15">
      <c r="F1076" s="90"/>
      <c r="G1076" s="90"/>
      <c r="N1076" s="90"/>
      <c r="O1076" s="90"/>
    </row>
    <row r="1077" spans="6:15">
      <c r="F1077" s="90"/>
      <c r="G1077" s="90"/>
      <c r="N1077" s="90"/>
      <c r="O1077" s="90"/>
    </row>
    <row r="1078" spans="6:15">
      <c r="F1078" s="90"/>
      <c r="G1078" s="90"/>
      <c r="N1078" s="90"/>
      <c r="O1078" s="90"/>
    </row>
    <row r="1079" spans="6:15">
      <c r="F1079" s="90"/>
      <c r="G1079" s="90"/>
      <c r="N1079" s="90"/>
      <c r="O1079" s="90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7109375" style="1" customWidth="1"/>
    <col min="6" max="6" width="11.42578125" style="17"/>
    <col min="7" max="7" width="15.71093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Junio 2025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2" t="s">
        <v>18</v>
      </c>
      <c r="D7" s="7"/>
      <c r="E7" s="8"/>
      <c r="K7" s="9"/>
      <c r="L7" s="9"/>
    </row>
    <row r="8" spans="2:12" s="4" customFormat="1" ht="12.75" customHeight="1">
      <c r="B8" s="3"/>
      <c r="C8" s="122"/>
      <c r="D8" s="7"/>
      <c r="E8" s="8"/>
      <c r="K8" s="10"/>
      <c r="L8" s="10"/>
    </row>
    <row r="9" spans="2:12" s="4" customFormat="1" ht="12.75" customHeight="1">
      <c r="B9" s="3"/>
      <c r="C9" s="65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49"/>
      <c r="H15" s="50"/>
      <c r="I15" s="50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486</v>
      </c>
    </row>
    <row r="2" spans="1:2">
      <c r="A2" t="s">
        <v>487</v>
      </c>
    </row>
    <row r="3" spans="1:2">
      <c r="A3" t="s">
        <v>455</v>
      </c>
    </row>
    <row r="4" spans="1:2">
      <c r="A4" t="s">
        <v>453</v>
      </c>
    </row>
    <row r="5" spans="1:2">
      <c r="A5" t="s">
        <v>485</v>
      </c>
    </row>
    <row r="6" spans="1:2">
      <c r="A6" t="s">
        <v>451</v>
      </c>
    </row>
    <row r="7" spans="1:2">
      <c r="A7" t="s">
        <v>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2025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2" t="s">
        <v>19</v>
      </c>
      <c r="C7" s="7"/>
      <c r="D7" s="26"/>
      <c r="E7" s="4"/>
      <c r="F7" s="53"/>
    </row>
    <row r="8" spans="1:13" ht="12.75" customHeight="1">
      <c r="A8" s="3"/>
      <c r="B8" s="122"/>
      <c r="C8" s="7"/>
      <c r="D8" s="26"/>
      <c r="E8" s="4"/>
      <c r="F8" s="53"/>
    </row>
    <row r="9" spans="1:13">
      <c r="A9" s="20"/>
      <c r="B9" s="48"/>
      <c r="C9" s="7"/>
      <c r="D9" s="26"/>
      <c r="E9" s="4"/>
      <c r="F9" s="80"/>
    </row>
    <row r="10" spans="1:13">
      <c r="A10" s="20"/>
      <c r="B10" s="12"/>
      <c r="C10" s="7"/>
      <c r="D10" s="26"/>
      <c r="E10" s="4"/>
      <c r="F10" s="80"/>
    </row>
    <row r="11" spans="1:13">
      <c r="A11" s="20"/>
      <c r="B11" s="12"/>
      <c r="C11" s="7"/>
      <c r="D11" s="7"/>
      <c r="E11" s="4"/>
      <c r="F11" s="80"/>
    </row>
    <row r="12" spans="1:13">
      <c r="A12" s="20"/>
      <c r="B12" s="12"/>
      <c r="C12" s="7"/>
      <c r="D12" s="7"/>
      <c r="E12" s="4"/>
      <c r="F12" s="80"/>
    </row>
    <row r="13" spans="1:13">
      <c r="A13" s="20"/>
      <c r="B13" s="12"/>
      <c r="C13" s="7"/>
      <c r="D13" s="7"/>
      <c r="E13" s="4"/>
      <c r="F13" s="80"/>
    </row>
    <row r="14" spans="1:13">
      <c r="A14" s="20"/>
      <c r="B14" s="6"/>
      <c r="C14" s="7"/>
      <c r="D14" s="7"/>
      <c r="E14" s="4"/>
      <c r="F14" s="80"/>
    </row>
    <row r="15" spans="1:13">
      <c r="A15" s="20"/>
      <c r="B15" s="6"/>
      <c r="C15" s="7"/>
      <c r="D15" s="7"/>
      <c r="E15" s="4"/>
      <c r="F15" s="80"/>
    </row>
    <row r="16" spans="1:13">
      <c r="A16" s="20"/>
      <c r="B16" s="6"/>
      <c r="C16" s="7"/>
      <c r="D16" s="7"/>
      <c r="E16" s="4"/>
      <c r="F16" s="80"/>
    </row>
    <row r="17" spans="1:6">
      <c r="A17" s="20"/>
      <c r="B17" s="6"/>
      <c r="C17" s="7"/>
      <c r="D17" s="7"/>
      <c r="E17" s="4"/>
      <c r="F17" s="80"/>
    </row>
    <row r="18" spans="1:6">
      <c r="A18" s="20"/>
      <c r="B18" s="6"/>
      <c r="C18" s="7"/>
      <c r="D18" s="7"/>
      <c r="E18" s="4"/>
      <c r="F18" s="80"/>
    </row>
    <row r="19" spans="1:6">
      <c r="A19" s="20"/>
      <c r="B19" s="6"/>
      <c r="C19" s="7"/>
      <c r="D19" s="7"/>
      <c r="E19" s="4"/>
      <c r="F19" s="80"/>
    </row>
    <row r="20" spans="1:6">
      <c r="A20" s="20"/>
      <c r="B20" s="6"/>
      <c r="C20" s="7"/>
      <c r="D20" s="7"/>
      <c r="E20" s="4"/>
      <c r="F20" s="80"/>
    </row>
    <row r="21" spans="1:6">
      <c r="A21" s="20"/>
      <c r="B21" s="6"/>
      <c r="C21" s="7"/>
      <c r="D21" s="7"/>
      <c r="E21" s="4"/>
      <c r="F21" s="80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20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 t="e">
        <f>#REF!</f>
        <v>#REF!</v>
      </c>
      <c r="J155" s="62"/>
      <c r="K155" s="62"/>
      <c r="L155" s="23"/>
      <c r="M155" s="23"/>
    </row>
    <row r="156" spans="5:13">
      <c r="E156" s="77" t="e">
        <f>#REF!</f>
        <v>#REF!</v>
      </c>
      <c r="J156" s="62"/>
      <c r="K156" s="62"/>
      <c r="L156" s="23"/>
      <c r="M156" s="23"/>
    </row>
    <row r="157" spans="5:13">
      <c r="E157" s="77" t="e">
        <f>#REF!</f>
        <v>#REF!</v>
      </c>
      <c r="J157" s="62"/>
      <c r="K157" s="62"/>
      <c r="L157" s="23"/>
      <c r="M157" s="23"/>
    </row>
    <row r="158" spans="5:13">
      <c r="E158" s="77" t="e">
        <f>#REF!</f>
        <v>#REF!</v>
      </c>
      <c r="J158" s="62"/>
      <c r="K158" s="62"/>
      <c r="L158" s="23"/>
      <c r="M158" s="23"/>
    </row>
    <row r="159" spans="5:13">
      <c r="E159" s="77" t="e">
        <f>#REF!</f>
        <v>#REF!</v>
      </c>
      <c r="J159" s="62"/>
      <c r="K159" s="62"/>
      <c r="L159" s="23"/>
      <c r="M159" s="23"/>
    </row>
    <row r="160" spans="5:13">
      <c r="E160" s="77" t="e">
        <f>#REF!</f>
        <v>#REF!</v>
      </c>
      <c r="J160" s="62"/>
      <c r="K160" s="62"/>
      <c r="L160" s="23"/>
      <c r="M160" s="23"/>
    </row>
    <row r="161" spans="5:13">
      <c r="E161" s="77" t="e">
        <f>#REF!</f>
        <v>#REF!</v>
      </c>
      <c r="J161" s="62"/>
      <c r="K161" s="62"/>
      <c r="L161" s="23"/>
      <c r="M161" s="23"/>
    </row>
    <row r="162" spans="5:13">
      <c r="E162" s="77" t="e">
        <f>#REF!</f>
        <v>#REF!</v>
      </c>
      <c r="J162" s="62"/>
      <c r="K162" s="62"/>
      <c r="L162" s="23"/>
      <c r="M162" s="23"/>
    </row>
    <row r="163" spans="5:13">
      <c r="E163" s="77" t="e">
        <f>#REF!</f>
        <v>#REF!</v>
      </c>
      <c r="J163" s="62"/>
      <c r="K163" s="62"/>
      <c r="L163" s="23"/>
      <c r="M163" s="23"/>
    </row>
    <row r="164" spans="5:13">
      <c r="E164" s="77" t="e">
        <f>#REF!</f>
        <v>#REF!</v>
      </c>
      <c r="J164" s="62"/>
      <c r="K164" s="62"/>
      <c r="L164" s="23"/>
      <c r="M164" s="23"/>
    </row>
    <row r="165" spans="5:13">
      <c r="E165" s="77" t="e">
        <f>#REF!</f>
        <v>#REF!</v>
      </c>
      <c r="J165" s="62"/>
      <c r="K165" s="62"/>
      <c r="L165" s="23"/>
      <c r="M165" s="23"/>
    </row>
    <row r="166" spans="5:13">
      <c r="E166" s="77" t="e">
        <f>#REF!</f>
        <v>#REF!</v>
      </c>
      <c r="J166" s="62"/>
      <c r="K166" s="62"/>
      <c r="L166" s="23"/>
      <c r="M166" s="23"/>
    </row>
    <row r="167" spans="5:13">
      <c r="E167" s="77" t="e">
        <f>#REF!</f>
        <v>#REF!</v>
      </c>
      <c r="J167" s="62"/>
      <c r="K167" s="62"/>
      <c r="L167" s="23"/>
      <c r="M167" s="23"/>
    </row>
    <row r="168" spans="5:13">
      <c r="E168" s="77" t="e">
        <f>#REF!</f>
        <v>#REF!</v>
      </c>
      <c r="J168" s="62"/>
      <c r="K168" s="62"/>
      <c r="L168" s="23"/>
      <c r="M168" s="23"/>
    </row>
    <row r="169" spans="5:13">
      <c r="E169" s="77" t="e">
        <f>#REF!</f>
        <v>#REF!</v>
      </c>
      <c r="J169" s="62"/>
      <c r="K169" s="62"/>
      <c r="L169" s="23"/>
      <c r="M169" s="23"/>
    </row>
    <row r="170" spans="5:13">
      <c r="E170" s="77" t="e">
        <f>#REF!</f>
        <v>#REF!</v>
      </c>
      <c r="J170" s="62"/>
      <c r="K170" s="62"/>
      <c r="L170" s="23"/>
      <c r="M170" s="23"/>
    </row>
    <row r="171" spans="5:13">
      <c r="E171" s="77" t="e">
        <f>#REF!</f>
        <v>#REF!</v>
      </c>
      <c r="J171" s="62"/>
      <c r="K171" s="62"/>
      <c r="L171" s="23"/>
      <c r="M171" s="23"/>
    </row>
    <row r="172" spans="5:13">
      <c r="E172" s="77" t="e">
        <f>#REF!</f>
        <v>#REF!</v>
      </c>
      <c r="J172" s="62"/>
      <c r="K172" s="62"/>
      <c r="L172" s="23"/>
      <c r="M172" s="23"/>
    </row>
    <row r="173" spans="5:13">
      <c r="E173" s="77" t="e">
        <f>#REF!</f>
        <v>#REF!</v>
      </c>
      <c r="J173" s="62"/>
      <c r="K173" s="62"/>
      <c r="L173" s="23"/>
      <c r="M173" s="23"/>
    </row>
    <row r="174" spans="5:13">
      <c r="E174" s="77" t="e">
        <f>#REF!</f>
        <v>#REF!</v>
      </c>
      <c r="J174" s="62"/>
      <c r="K174" s="62"/>
      <c r="L174" s="23"/>
      <c r="M174" s="23"/>
    </row>
    <row r="175" spans="5:13">
      <c r="E175" s="77" t="e">
        <f>#REF!</f>
        <v>#REF!</v>
      </c>
      <c r="J175" s="62"/>
      <c r="K175" s="62"/>
      <c r="L175" s="23"/>
      <c r="M175" s="23"/>
    </row>
    <row r="176" spans="5:13">
      <c r="E176" s="77" t="e">
        <f>#REF!</f>
        <v>#REF!</v>
      </c>
      <c r="J176" s="62"/>
      <c r="K176" s="62"/>
      <c r="L176" s="23"/>
      <c r="M176" s="23"/>
    </row>
    <row r="177" spans="5:13">
      <c r="E177" s="77" t="e">
        <f>#REF!</f>
        <v>#REF!</v>
      </c>
      <c r="J177" s="62"/>
      <c r="K177" s="62"/>
      <c r="L177" s="23"/>
      <c r="M177" s="23"/>
    </row>
    <row r="178" spans="5:13">
      <c r="E178" s="77" t="e">
        <f>#REF!</f>
        <v>#REF!</v>
      </c>
      <c r="J178" s="62"/>
      <c r="K178" s="62"/>
      <c r="L178" s="23"/>
      <c r="M178" s="23"/>
    </row>
    <row r="179" spans="5:13">
      <c r="E179" s="77" t="e">
        <f>#REF!</f>
        <v>#REF!</v>
      </c>
      <c r="J179" s="62"/>
      <c r="K179" s="62"/>
      <c r="L179" s="23"/>
      <c r="M179" s="23"/>
    </row>
    <row r="180" spans="5:13">
      <c r="E180" s="77" t="e">
        <f>#REF!</f>
        <v>#REF!</v>
      </c>
      <c r="J180" s="62"/>
      <c r="K180" s="62"/>
      <c r="L180" s="23"/>
      <c r="M180" s="23"/>
    </row>
    <row r="181" spans="5:13">
      <c r="E181" s="77" t="e">
        <f>#REF!</f>
        <v>#REF!</v>
      </c>
      <c r="J181" s="62"/>
      <c r="K181" s="62"/>
      <c r="L181" s="23"/>
      <c r="M181" s="23"/>
    </row>
    <row r="182" spans="5:13">
      <c r="E182" s="77" t="e">
        <f>#REF!</f>
        <v>#REF!</v>
      </c>
      <c r="J182" s="62"/>
      <c r="K182" s="62"/>
      <c r="L182" s="23"/>
      <c r="M182" s="23"/>
    </row>
    <row r="183" spans="5:13">
      <c r="E183" s="77" t="e">
        <f>#REF!</f>
        <v>#REF!</v>
      </c>
      <c r="J183" s="62"/>
      <c r="K183" s="62"/>
      <c r="L183" s="23"/>
      <c r="M183" s="23"/>
    </row>
    <row r="184" spans="5:13">
      <c r="E184" s="77" t="e">
        <f>#REF!</f>
        <v>#REF!</v>
      </c>
      <c r="J184" s="62"/>
      <c r="K184" s="62"/>
      <c r="L184" s="23"/>
      <c r="M184" s="23"/>
    </row>
    <row r="185" spans="5:13">
      <c r="E185" s="77" t="e">
        <f>#REF!</f>
        <v>#REF!</v>
      </c>
      <c r="J185" s="62"/>
      <c r="K185" s="62"/>
      <c r="L185" s="23"/>
      <c r="M185" s="23"/>
    </row>
    <row r="186" spans="5:13">
      <c r="E186" s="77" t="e">
        <f>#REF!</f>
        <v>#REF!</v>
      </c>
      <c r="J186" s="62"/>
      <c r="K186" s="62"/>
      <c r="L186" s="23"/>
      <c r="M186" s="23"/>
    </row>
    <row r="187" spans="5:13">
      <c r="E187" s="77" t="e">
        <f>#REF!</f>
        <v>#REF!</v>
      </c>
      <c r="J187" s="62"/>
      <c r="K187" s="62"/>
      <c r="L187" s="23"/>
      <c r="M187" s="23"/>
    </row>
    <row r="188" spans="5:13">
      <c r="E188" s="77" t="e">
        <f>#REF!</f>
        <v>#REF!</v>
      </c>
      <c r="J188" s="62"/>
      <c r="K188" s="62"/>
      <c r="L188" s="23"/>
      <c r="M188" s="23"/>
    </row>
    <row r="189" spans="5:13">
      <c r="E189" s="77" t="e">
        <f>#REF!</f>
        <v>#REF!</v>
      </c>
      <c r="J189" s="62"/>
      <c r="K189" s="62"/>
      <c r="L189" s="23"/>
      <c r="M189" s="23"/>
    </row>
    <row r="190" spans="5:13">
      <c r="E190" s="77" t="e">
        <f>#REF!</f>
        <v>#REF!</v>
      </c>
      <c r="J190" s="62"/>
      <c r="K190" s="62"/>
      <c r="L190" s="23"/>
      <c r="M190" s="23"/>
    </row>
    <row r="191" spans="5:13">
      <c r="E191" s="77" t="e">
        <f>#REF!</f>
        <v>#REF!</v>
      </c>
      <c r="J191" s="62"/>
      <c r="K191" s="62"/>
      <c r="L191" s="23"/>
      <c r="M191" s="23"/>
    </row>
    <row r="192" spans="5:13">
      <c r="E192" s="77" t="e">
        <f>#REF!</f>
        <v>#REF!</v>
      </c>
      <c r="J192" s="62"/>
      <c r="K192" s="62"/>
      <c r="L192" s="23"/>
      <c r="M192" s="23"/>
    </row>
    <row r="193" spans="5:13">
      <c r="E193" s="77" t="e">
        <f>#REF!</f>
        <v>#REF!</v>
      </c>
      <c r="J193" s="62"/>
      <c r="K193" s="62"/>
      <c r="L193" s="23"/>
      <c r="M193" s="23"/>
    </row>
    <row r="194" spans="5:13">
      <c r="E194" s="77" t="e">
        <f>#REF!</f>
        <v>#REF!</v>
      </c>
      <c r="J194" s="62"/>
      <c r="K194" s="62"/>
      <c r="L194" s="23"/>
      <c r="M194" s="23"/>
    </row>
    <row r="195" spans="5:13">
      <c r="E195" s="77" t="e">
        <f>#REF!</f>
        <v>#REF!</v>
      </c>
      <c r="J195" s="62"/>
      <c r="K195" s="62"/>
      <c r="L195" s="23"/>
      <c r="M195" s="23"/>
    </row>
    <row r="196" spans="5:13">
      <c r="E196" s="77" t="e">
        <f>#REF!</f>
        <v>#REF!</v>
      </c>
      <c r="J196" s="62"/>
      <c r="K196" s="62"/>
      <c r="L196" s="23"/>
      <c r="M196" s="23"/>
    </row>
    <row r="197" spans="5:13">
      <c r="E197" s="77" t="e">
        <f>#REF!</f>
        <v>#REF!</v>
      </c>
      <c r="J197" s="62"/>
      <c r="K197" s="62"/>
      <c r="L197" s="23"/>
      <c r="M197" s="23"/>
    </row>
    <row r="198" spans="5:13">
      <c r="E198" s="77" t="e">
        <f>#REF!</f>
        <v>#REF!</v>
      </c>
      <c r="J198" s="62"/>
      <c r="K198" s="62"/>
      <c r="L198" s="23"/>
      <c r="M198" s="23"/>
    </row>
    <row r="199" spans="5:13">
      <c r="E199" s="77" t="e">
        <f>#REF!</f>
        <v>#REF!</v>
      </c>
      <c r="J199" s="62"/>
      <c r="K199" s="62"/>
      <c r="L199" s="23"/>
      <c r="M199" s="23"/>
    </row>
    <row r="200" spans="5:13">
      <c r="E200" s="77" t="e">
        <f>#REF!</f>
        <v>#REF!</v>
      </c>
      <c r="J200" s="62"/>
      <c r="K200" s="62"/>
      <c r="L200" s="23"/>
      <c r="M200" s="23"/>
    </row>
    <row r="201" spans="5:13">
      <c r="E201" s="77" t="e">
        <f>#REF!</f>
        <v>#REF!</v>
      </c>
      <c r="J201" s="62"/>
      <c r="K201" s="62"/>
      <c r="L201" s="23"/>
      <c r="M201" s="23"/>
    </row>
    <row r="202" spans="5:13">
      <c r="E202" s="77" t="e">
        <f>#REF!</f>
        <v>#REF!</v>
      </c>
      <c r="J202" s="62"/>
      <c r="K202" s="62"/>
      <c r="L202" s="23"/>
      <c r="M202" s="23"/>
    </row>
    <row r="203" spans="5:13">
      <c r="E203" s="77" t="e">
        <f>#REF!</f>
        <v>#REF!</v>
      </c>
      <c r="J203" s="62"/>
      <c r="K203" s="62"/>
      <c r="L203" s="23"/>
      <c r="M203" s="23"/>
    </row>
    <row r="204" spans="5:13">
      <c r="E204" s="77" t="e">
        <f>#REF!</f>
        <v>#REF!</v>
      </c>
      <c r="J204" s="62"/>
      <c r="K204" s="62"/>
      <c r="L204" s="23"/>
      <c r="M204" s="23"/>
    </row>
    <row r="205" spans="5:13">
      <c r="E205" s="77" t="e">
        <f>#REF!</f>
        <v>#REF!</v>
      </c>
      <c r="J205" s="62"/>
      <c r="K205" s="62"/>
      <c r="L205" s="23"/>
      <c r="M205" s="23"/>
    </row>
    <row r="206" spans="5:13">
      <c r="E206" s="77" t="e">
        <f>#REF!</f>
        <v>#REF!</v>
      </c>
      <c r="J206" s="62"/>
      <c r="K206" s="62"/>
      <c r="L206" s="23"/>
      <c r="M206" s="23"/>
    </row>
    <row r="207" spans="5:13">
      <c r="E207" s="77" t="e">
        <f>#REF!</f>
        <v>#REF!</v>
      </c>
      <c r="J207" s="62"/>
      <c r="K207" s="62"/>
      <c r="L207" s="23"/>
      <c r="M207" s="23"/>
    </row>
    <row r="208" spans="5:13">
      <c r="E208" s="77" t="e">
        <f>#REF!</f>
        <v>#REF!</v>
      </c>
      <c r="J208" s="62"/>
      <c r="K208" s="62"/>
      <c r="L208" s="23"/>
      <c r="M208" s="23"/>
    </row>
    <row r="209" spans="5:13">
      <c r="E209" s="77" t="e">
        <f>#REF!</f>
        <v>#REF!</v>
      </c>
      <c r="J209" s="62"/>
      <c r="K209" s="62"/>
      <c r="L209" s="23"/>
      <c r="M209" s="23"/>
    </row>
    <row r="210" spans="5:13">
      <c r="E210" s="77" t="e">
        <f>#REF!</f>
        <v>#REF!</v>
      </c>
      <c r="J210" s="62"/>
      <c r="K210" s="62"/>
      <c r="L210" s="23"/>
      <c r="M210" s="23"/>
    </row>
    <row r="211" spans="5:13">
      <c r="E211" s="77" t="e">
        <f>#REF!</f>
        <v>#REF!</v>
      </c>
      <c r="J211" s="62"/>
      <c r="K211" s="62"/>
      <c r="L211" s="23"/>
      <c r="M211" s="23"/>
    </row>
    <row r="212" spans="5:13">
      <c r="E212" s="77" t="e">
        <f>#REF!</f>
        <v>#REF!</v>
      </c>
      <c r="J212" s="62"/>
      <c r="K212" s="62"/>
      <c r="L212" s="23"/>
      <c r="M212" s="23"/>
    </row>
    <row r="213" spans="5:13">
      <c r="E213" s="77" t="e">
        <f>#REF!</f>
        <v>#REF!</v>
      </c>
      <c r="J213" s="62"/>
      <c r="K213" s="62"/>
      <c r="L213" s="23"/>
      <c r="M213" s="23"/>
    </row>
    <row r="214" spans="5:13">
      <c r="E214" s="77" t="e">
        <f>#REF!</f>
        <v>#REF!</v>
      </c>
      <c r="J214" s="62"/>
      <c r="K214" s="62"/>
      <c r="L214" s="23"/>
      <c r="M214" s="23"/>
    </row>
    <row r="215" spans="5:13">
      <c r="E215" s="77" t="e">
        <f>#REF!</f>
        <v>#REF!</v>
      </c>
      <c r="J215" s="62"/>
      <c r="K215" s="62"/>
      <c r="L215" s="23"/>
      <c r="M215" s="23"/>
    </row>
    <row r="216" spans="5:13">
      <c r="E216" s="77" t="e">
        <f>#REF!</f>
        <v>#REF!</v>
      </c>
      <c r="J216" s="62"/>
      <c r="K216" s="62"/>
      <c r="L216" s="23"/>
      <c r="M216" s="23"/>
    </row>
    <row r="217" spans="5:13">
      <c r="E217" s="77" t="e">
        <f>#REF!</f>
        <v>#REF!</v>
      </c>
      <c r="J217" s="62"/>
      <c r="K217" s="62"/>
      <c r="L217" s="23"/>
      <c r="M217" s="23"/>
    </row>
    <row r="218" spans="5:13">
      <c r="E218" s="77" t="e">
        <f>#REF!</f>
        <v>#REF!</v>
      </c>
      <c r="J218" s="62"/>
      <c r="K218" s="62"/>
      <c r="L218" s="23"/>
      <c r="M218" s="23"/>
    </row>
    <row r="219" spans="5:13">
      <c r="E219" s="77" t="e">
        <f>#REF!</f>
        <v>#REF!</v>
      </c>
      <c r="J219" s="62"/>
      <c r="K219" s="62"/>
      <c r="L219" s="23"/>
      <c r="M219" s="23"/>
    </row>
    <row r="220" spans="5:13">
      <c r="E220" s="77" t="e">
        <f>#REF!</f>
        <v>#REF!</v>
      </c>
      <c r="J220" s="62"/>
      <c r="K220" s="62"/>
      <c r="L220" s="23"/>
      <c r="M220" s="23"/>
    </row>
    <row r="221" spans="5:13">
      <c r="E221" s="77" t="e">
        <f>#REF!</f>
        <v>#REF!</v>
      </c>
      <c r="J221" s="62"/>
      <c r="K221" s="62"/>
      <c r="L221" s="23"/>
      <c r="M221" s="23"/>
    </row>
    <row r="222" spans="5:13">
      <c r="E222" s="77" t="e">
        <f>#REF!</f>
        <v>#REF!</v>
      </c>
      <c r="J222" s="62"/>
      <c r="K222" s="62"/>
      <c r="L222" s="23"/>
      <c r="M222" s="23"/>
    </row>
    <row r="223" spans="5:13">
      <c r="E223" s="77" t="e">
        <f>#REF!</f>
        <v>#REF!</v>
      </c>
      <c r="J223" s="62"/>
      <c r="K223" s="62"/>
      <c r="L223" s="23"/>
      <c r="M223" s="23"/>
    </row>
    <row r="224" spans="5:13">
      <c r="E224" s="77" t="e">
        <f>#REF!</f>
        <v>#REF!</v>
      </c>
      <c r="J224" s="62"/>
      <c r="K224" s="62"/>
      <c r="L224" s="23"/>
      <c r="M224" s="23"/>
    </row>
    <row r="225" spans="5:13">
      <c r="E225" s="77" t="e">
        <f>#REF!</f>
        <v>#REF!</v>
      </c>
      <c r="J225" s="62"/>
      <c r="K225" s="62"/>
      <c r="L225" s="23"/>
      <c r="M225" s="23"/>
    </row>
    <row r="226" spans="5:13">
      <c r="E226" s="77" t="e">
        <f>#REF!</f>
        <v>#REF!</v>
      </c>
      <c r="J226" s="62"/>
      <c r="K226" s="62"/>
      <c r="L226" s="23"/>
      <c r="M226" s="23"/>
    </row>
    <row r="227" spans="5:13">
      <c r="E227" s="77" t="e">
        <f>#REF!</f>
        <v>#REF!</v>
      </c>
      <c r="J227" s="62"/>
      <c r="K227" s="62"/>
      <c r="L227" s="23"/>
      <c r="M227" s="23"/>
    </row>
    <row r="228" spans="5:13">
      <c r="E228" s="77" t="e">
        <f>#REF!</f>
        <v>#REF!</v>
      </c>
      <c r="J228" s="62"/>
      <c r="K228" s="62"/>
      <c r="L228" s="23"/>
      <c r="M228" s="23"/>
    </row>
    <row r="229" spans="5:13">
      <c r="E229" s="77" t="e">
        <f>#REF!</f>
        <v>#REF!</v>
      </c>
      <c r="J229" s="62"/>
      <c r="K229" s="62"/>
      <c r="L229" s="23"/>
      <c r="M229" s="23"/>
    </row>
    <row r="230" spans="5:13">
      <c r="E230" s="77" t="e">
        <f>#REF!</f>
        <v>#REF!</v>
      </c>
      <c r="J230" s="62"/>
      <c r="K230" s="62"/>
      <c r="L230" s="23"/>
      <c r="M230" s="23"/>
    </row>
    <row r="231" spans="5:13">
      <c r="E231" s="77" t="e">
        <f>#REF!</f>
        <v>#REF!</v>
      </c>
      <c r="J231" s="62"/>
      <c r="K231" s="62"/>
      <c r="L231" s="23"/>
      <c r="M231" s="23"/>
    </row>
    <row r="232" spans="5:13">
      <c r="E232" s="77" t="e">
        <f>#REF!</f>
        <v>#REF!</v>
      </c>
      <c r="J232" s="62"/>
      <c r="K232" s="62"/>
      <c r="L232" s="23"/>
      <c r="M232" s="23"/>
    </row>
    <row r="233" spans="5:13">
      <c r="E233" s="77" t="e">
        <f>#REF!</f>
        <v>#REF!</v>
      </c>
      <c r="J233" s="62"/>
      <c r="K233" s="62"/>
      <c r="L233" s="23"/>
      <c r="M233" s="23"/>
    </row>
    <row r="234" spans="5:13">
      <c r="E234" s="77" t="e">
        <f>#REF!</f>
        <v>#REF!</v>
      </c>
      <c r="J234" s="62"/>
      <c r="K234" s="62"/>
      <c r="L234" s="23"/>
      <c r="M234" s="23"/>
    </row>
    <row r="235" spans="5:13">
      <c r="E235" s="77" t="e">
        <f>#REF!</f>
        <v>#REF!</v>
      </c>
      <c r="J235" s="62"/>
      <c r="K235" s="62"/>
      <c r="L235" s="23"/>
      <c r="M235" s="23"/>
    </row>
    <row r="236" spans="5:13">
      <c r="E236" s="77" t="e">
        <f>#REF!</f>
        <v>#REF!</v>
      </c>
      <c r="J236" s="62"/>
      <c r="K236" s="62"/>
      <c r="L236" s="23"/>
      <c r="M236" s="23"/>
    </row>
    <row r="237" spans="5:13">
      <c r="E237" s="77" t="e">
        <f>#REF!</f>
        <v>#REF!</v>
      </c>
      <c r="J237" s="62"/>
      <c r="K237" s="62"/>
      <c r="L237" s="23"/>
      <c r="M237" s="23"/>
    </row>
    <row r="238" spans="5:13">
      <c r="E238" s="77" t="e">
        <f>#REF!</f>
        <v>#REF!</v>
      </c>
      <c r="J238" s="62"/>
      <c r="K238" s="62"/>
      <c r="L238" s="23"/>
      <c r="M238" s="23"/>
    </row>
    <row r="239" spans="5:13">
      <c r="E239" s="77" t="e">
        <f>#REF!</f>
        <v>#REF!</v>
      </c>
      <c r="J239" s="62"/>
      <c r="K239" s="62"/>
      <c r="L239" s="23"/>
      <c r="M239" s="23"/>
    </row>
    <row r="240" spans="5:13">
      <c r="E240" s="77" t="e">
        <f>#REF!</f>
        <v>#REF!</v>
      </c>
      <c r="J240" s="62"/>
      <c r="K240" s="62"/>
      <c r="L240" s="23"/>
      <c r="M240" s="23"/>
    </row>
    <row r="241" spans="5:13">
      <c r="E241" s="77" t="e">
        <f>#REF!</f>
        <v>#REF!</v>
      </c>
      <c r="J241" s="62"/>
      <c r="K241" s="62"/>
      <c r="L241" s="23"/>
      <c r="M241" s="23"/>
    </row>
    <row r="242" spans="5:13">
      <c r="E242" s="77" t="e">
        <f>#REF!</f>
        <v>#REF!</v>
      </c>
      <c r="J242" s="62"/>
      <c r="K242" s="62"/>
      <c r="L242" s="23"/>
      <c r="M242" s="23"/>
    </row>
    <row r="243" spans="5:13">
      <c r="E243" s="77" t="e">
        <f>#REF!</f>
        <v>#REF!</v>
      </c>
      <c r="J243" s="62"/>
      <c r="K243" s="62"/>
      <c r="L243" s="23"/>
      <c r="M243" s="23"/>
    </row>
    <row r="244" spans="5:13">
      <c r="E244" s="77" t="e">
        <f>#REF!</f>
        <v>#REF!</v>
      </c>
      <c r="J244" s="62"/>
      <c r="K244" s="62"/>
      <c r="L244" s="23"/>
      <c r="M244" s="23"/>
    </row>
    <row r="245" spans="5:13">
      <c r="E245" s="77" t="e">
        <f>#REF!</f>
        <v>#REF!</v>
      </c>
      <c r="J245" s="62"/>
      <c r="K245" s="62"/>
      <c r="L245" s="23"/>
      <c r="M245" s="23"/>
    </row>
    <row r="246" spans="5:13">
      <c r="E246" s="77" t="e">
        <f>#REF!</f>
        <v>#REF!</v>
      </c>
      <c r="J246" s="62"/>
      <c r="K246" s="62"/>
      <c r="L246" s="23"/>
      <c r="M246" s="23"/>
    </row>
    <row r="247" spans="5:13">
      <c r="E247" s="77" t="e">
        <f>#REF!</f>
        <v>#REF!</v>
      </c>
      <c r="J247" s="62"/>
      <c r="K247" s="62"/>
      <c r="L247" s="23"/>
      <c r="M247" s="23"/>
    </row>
    <row r="248" spans="5:13">
      <c r="E248" s="77" t="e">
        <f>#REF!</f>
        <v>#REF!</v>
      </c>
      <c r="J248" s="62"/>
      <c r="K248" s="62"/>
      <c r="L248" s="23"/>
      <c r="M248" s="23"/>
    </row>
    <row r="249" spans="5:13">
      <c r="E249" s="77" t="e">
        <f>#REF!</f>
        <v>#REF!</v>
      </c>
      <c r="J249" s="62"/>
      <c r="K249" s="62"/>
      <c r="L249" s="23"/>
      <c r="M249" s="23"/>
    </row>
    <row r="250" spans="5:13">
      <c r="E250" s="77" t="e">
        <f>#REF!</f>
        <v>#REF!</v>
      </c>
      <c r="J250" s="62"/>
      <c r="K250" s="62"/>
      <c r="L250" s="23"/>
      <c r="M250" s="23"/>
    </row>
    <row r="251" spans="5:13">
      <c r="E251" s="77" t="e">
        <f>#REF!</f>
        <v>#REF!</v>
      </c>
      <c r="J251" s="62"/>
      <c r="K251" s="62"/>
      <c r="L251" s="23"/>
      <c r="M251" s="23"/>
    </row>
    <row r="252" spans="5:13">
      <c r="E252" s="77" t="e">
        <f>#REF!</f>
        <v>#REF!</v>
      </c>
      <c r="J252" s="62"/>
      <c r="K252" s="62"/>
      <c r="L252" s="23"/>
      <c r="M252" s="23"/>
    </row>
    <row r="253" spans="5:13">
      <c r="E253" s="77" t="e">
        <f>#REF!</f>
        <v>#REF!</v>
      </c>
      <c r="J253" s="62"/>
      <c r="K253" s="62"/>
      <c r="L253" s="23"/>
      <c r="M253" s="23"/>
    </row>
    <row r="254" spans="5:13">
      <c r="E254" s="77" t="e">
        <f>#REF!</f>
        <v>#REF!</v>
      </c>
      <c r="J254" s="62"/>
      <c r="K254" s="62"/>
      <c r="L254" s="23"/>
      <c r="M254" s="23"/>
    </row>
    <row r="255" spans="5:13">
      <c r="E255" s="77" t="e">
        <f>#REF!</f>
        <v>#REF!</v>
      </c>
      <c r="J255" s="62"/>
      <c r="K255" s="62"/>
      <c r="L255" s="23"/>
      <c r="M255" s="23"/>
    </row>
    <row r="256" spans="5:13">
      <c r="E256" s="77" t="e">
        <f>#REF!</f>
        <v>#REF!</v>
      </c>
      <c r="J256" s="62"/>
      <c r="K256" s="62"/>
      <c r="L256" s="23"/>
      <c r="M256" s="23"/>
    </row>
    <row r="257" spans="5:13">
      <c r="E257" s="77" t="e">
        <f>#REF!</f>
        <v>#REF!</v>
      </c>
      <c r="J257" s="62"/>
      <c r="K257" s="62"/>
      <c r="L257" s="23"/>
      <c r="M257" s="23"/>
    </row>
    <row r="258" spans="5:13">
      <c r="E258" s="77" t="e">
        <f>#REF!</f>
        <v>#REF!</v>
      </c>
      <c r="J258" s="62"/>
      <c r="K258" s="62"/>
      <c r="L258" s="23"/>
      <c r="M258" s="23"/>
    </row>
    <row r="259" spans="5:13">
      <c r="E259" s="77" t="e">
        <f>#REF!</f>
        <v>#REF!</v>
      </c>
      <c r="J259" s="62"/>
      <c r="K259" s="62"/>
      <c r="L259" s="23"/>
      <c r="M259" s="23"/>
    </row>
    <row r="260" spans="5:13">
      <c r="E260" s="77" t="e">
        <f>#REF!</f>
        <v>#REF!</v>
      </c>
      <c r="J260" s="62"/>
      <c r="K260" s="62"/>
      <c r="L260" s="23"/>
      <c r="M260" s="23"/>
    </row>
    <row r="261" spans="5:13">
      <c r="E261" s="77" t="e">
        <f>#REF!</f>
        <v>#REF!</v>
      </c>
      <c r="J261" s="62"/>
      <c r="K261" s="62"/>
      <c r="L261" s="23"/>
      <c r="M261" s="23"/>
    </row>
    <row r="262" spans="5:13">
      <c r="E262" s="77" t="e">
        <f>#REF!</f>
        <v>#REF!</v>
      </c>
      <c r="J262" s="62"/>
      <c r="K262" s="62"/>
      <c r="L262" s="23"/>
      <c r="M262" s="23"/>
    </row>
    <row r="263" spans="5:13">
      <c r="E263" s="77" t="e">
        <f>#REF!</f>
        <v>#REF!</v>
      </c>
      <c r="J263" s="62"/>
      <c r="K263" s="62"/>
      <c r="L263" s="23"/>
      <c r="M263" s="23"/>
    </row>
    <row r="264" spans="5:13">
      <c r="E264" s="77" t="e">
        <f>#REF!</f>
        <v>#REF!</v>
      </c>
      <c r="J264" s="62"/>
      <c r="K264" s="62"/>
      <c r="L264" s="23"/>
      <c r="M264" s="23"/>
    </row>
    <row r="265" spans="5:13">
      <c r="E265" s="77" t="e">
        <f>#REF!</f>
        <v>#REF!</v>
      </c>
      <c r="J265" s="62"/>
      <c r="K265" s="62"/>
      <c r="L265" s="23"/>
      <c r="M265" s="23"/>
    </row>
    <row r="266" spans="5:13">
      <c r="E266" s="77" t="e">
        <f>#REF!</f>
        <v>#REF!</v>
      </c>
      <c r="J266" s="62"/>
      <c r="K266" s="62"/>
      <c r="L266" s="23"/>
      <c r="M266" s="23"/>
    </row>
    <row r="267" spans="5:13">
      <c r="E267" s="77" t="e">
        <f>#REF!</f>
        <v>#REF!</v>
      </c>
      <c r="J267" s="62"/>
      <c r="K267" s="62"/>
      <c r="L267" s="23"/>
      <c r="M267" s="23"/>
    </row>
    <row r="268" spans="5:13">
      <c r="E268" s="77" t="e">
        <f>#REF!</f>
        <v>#REF!</v>
      </c>
      <c r="J268" s="62"/>
      <c r="K268" s="62"/>
      <c r="L268" s="23"/>
      <c r="M268" s="23"/>
    </row>
    <row r="269" spans="5:13">
      <c r="E269" s="77" t="e">
        <f>#REF!</f>
        <v>#REF!</v>
      </c>
      <c r="J269" s="62"/>
      <c r="K269" s="62"/>
      <c r="L269" s="23"/>
      <c r="M269" s="23"/>
    </row>
    <row r="270" spans="5:13">
      <c r="E270" s="77" t="e">
        <f>#REF!</f>
        <v>#REF!</v>
      </c>
      <c r="J270" s="62"/>
      <c r="K270" s="62"/>
      <c r="L270" s="23"/>
      <c r="M270" s="23"/>
    </row>
    <row r="271" spans="5:13">
      <c r="E271" s="77" t="e">
        <f>#REF!</f>
        <v>#REF!</v>
      </c>
      <c r="J271" s="62"/>
      <c r="K271" s="62"/>
      <c r="L271" s="23"/>
      <c r="M271" s="23"/>
    </row>
    <row r="272" spans="5:13">
      <c r="E272" s="77" t="e">
        <f>#REF!</f>
        <v>#REF!</v>
      </c>
      <c r="J272" s="62"/>
      <c r="K272" s="62"/>
      <c r="L272" s="23"/>
      <c r="M272" s="23"/>
    </row>
    <row r="273" spans="5:13">
      <c r="E273" s="77" t="e">
        <f>#REF!</f>
        <v>#REF!</v>
      </c>
      <c r="J273" s="62"/>
      <c r="K273" s="62"/>
      <c r="L273" s="23"/>
      <c r="M273" s="23"/>
    </row>
    <row r="274" spans="5:13">
      <c r="E274" s="77" t="e">
        <f>#REF!</f>
        <v>#REF!</v>
      </c>
      <c r="J274" s="62"/>
      <c r="K274" s="62"/>
      <c r="L274" s="23"/>
      <c r="M274" s="23"/>
    </row>
    <row r="275" spans="5:13">
      <c r="E275" s="77" t="e">
        <f>#REF!</f>
        <v>#REF!</v>
      </c>
      <c r="J275" s="62"/>
      <c r="K275" s="62"/>
      <c r="L275" s="23"/>
      <c r="M275" s="23"/>
    </row>
    <row r="276" spans="5:13">
      <c r="E276" s="77" t="e">
        <f>#REF!</f>
        <v>#REF!</v>
      </c>
      <c r="J276" s="62"/>
      <c r="K276" s="62"/>
      <c r="L276" s="23"/>
      <c r="M276" s="23"/>
    </row>
    <row r="277" spans="5:13">
      <c r="E277" s="77" t="e">
        <f>#REF!</f>
        <v>#REF!</v>
      </c>
      <c r="J277" s="62"/>
      <c r="K277" s="62"/>
      <c r="L277" s="23"/>
      <c r="M277" s="23"/>
    </row>
    <row r="278" spans="5:13">
      <c r="E278" s="77" t="e">
        <f>#REF!</f>
        <v>#REF!</v>
      </c>
      <c r="J278" s="62"/>
      <c r="K278" s="62"/>
      <c r="L278" s="23"/>
      <c r="M278" s="23"/>
    </row>
    <row r="279" spans="5:13">
      <c r="E279" s="77" t="e">
        <f>#REF!</f>
        <v>#REF!</v>
      </c>
      <c r="J279" s="62"/>
      <c r="K279" s="62"/>
      <c r="L279" s="23"/>
      <c r="M279" s="23"/>
    </row>
    <row r="280" spans="5:13">
      <c r="E280" s="77" t="e">
        <f>#REF!</f>
        <v>#REF!</v>
      </c>
      <c r="J280" s="62"/>
      <c r="K280" s="62"/>
      <c r="L280" s="23"/>
      <c r="M280" s="23"/>
    </row>
    <row r="281" spans="5:13">
      <c r="E281" s="77" t="e">
        <f>#REF!</f>
        <v>#REF!</v>
      </c>
      <c r="J281" s="62"/>
      <c r="K281" s="62"/>
      <c r="L281" s="23"/>
      <c r="M281" s="23"/>
    </row>
    <row r="282" spans="5:13">
      <c r="E282" s="77" t="e">
        <f>#REF!</f>
        <v>#REF!</v>
      </c>
      <c r="J282" s="62"/>
      <c r="K282" s="62"/>
      <c r="L282" s="23"/>
      <c r="M282" s="23"/>
    </row>
    <row r="283" spans="5:13">
      <c r="E283" s="77" t="e">
        <f>#REF!</f>
        <v>#REF!</v>
      </c>
      <c r="J283" s="62"/>
      <c r="K283" s="62"/>
      <c r="L283" s="23"/>
      <c r="M283" s="23"/>
    </row>
    <row r="284" spans="5:13">
      <c r="E284" s="77" t="e">
        <f>#REF!</f>
        <v>#REF!</v>
      </c>
      <c r="J284" s="62"/>
      <c r="K284" s="62"/>
      <c r="L284" s="23"/>
      <c r="M284" s="23"/>
    </row>
    <row r="285" spans="5:13">
      <c r="E285" s="77" t="e">
        <f>#REF!</f>
        <v>#REF!</v>
      </c>
      <c r="J285" s="62"/>
      <c r="K285" s="62"/>
      <c r="L285" s="23"/>
      <c r="M285" s="23"/>
    </row>
    <row r="286" spans="5:13">
      <c r="E286" s="77" t="e">
        <f>#REF!</f>
        <v>#REF!</v>
      </c>
      <c r="J286" s="62"/>
      <c r="K286" s="62"/>
      <c r="L286" s="23"/>
      <c r="M286" s="23"/>
    </row>
    <row r="287" spans="5:13">
      <c r="E287" s="77" t="e">
        <f>#REF!</f>
        <v>#REF!</v>
      </c>
      <c r="J287" s="62"/>
      <c r="K287" s="62"/>
      <c r="L287" s="23"/>
      <c r="M287" s="23"/>
    </row>
    <row r="288" spans="5:13">
      <c r="E288" s="77" t="e">
        <f>#REF!</f>
        <v>#REF!</v>
      </c>
      <c r="J288" s="62"/>
      <c r="K288" s="62"/>
      <c r="L288" s="23"/>
      <c r="M288" s="23"/>
    </row>
    <row r="289" spans="5:13">
      <c r="E289" s="77" t="e">
        <f>#REF!</f>
        <v>#REF!</v>
      </c>
      <c r="J289" s="62"/>
      <c r="K289" s="62"/>
      <c r="L289" s="23"/>
      <c r="M289" s="23"/>
    </row>
    <row r="290" spans="5:13">
      <c r="E290" s="77" t="e">
        <f>#REF!</f>
        <v>#REF!</v>
      </c>
      <c r="J290" s="62"/>
      <c r="K290" s="62"/>
      <c r="L290" s="23"/>
      <c r="M290" s="23"/>
    </row>
    <row r="291" spans="5:13">
      <c r="E291" s="77" t="e">
        <f>#REF!</f>
        <v>#REF!</v>
      </c>
      <c r="J291" s="62"/>
      <c r="K291" s="62"/>
      <c r="L291" s="23"/>
      <c r="M291" s="23"/>
    </row>
    <row r="292" spans="5:13">
      <c r="E292" s="77" t="e">
        <f>#REF!</f>
        <v>#REF!</v>
      </c>
      <c r="J292" s="62"/>
      <c r="K292" s="62"/>
      <c r="L292" s="23"/>
      <c r="M292" s="23"/>
    </row>
    <row r="293" spans="5:13">
      <c r="E293" s="77" t="e">
        <f>#REF!</f>
        <v>#REF!</v>
      </c>
      <c r="J293" s="62"/>
      <c r="K293" s="62"/>
      <c r="L293" s="23"/>
      <c r="M293" s="23"/>
    </row>
    <row r="294" spans="5:13">
      <c r="E294" s="77" t="e">
        <f>#REF!</f>
        <v>#REF!</v>
      </c>
      <c r="J294" s="62"/>
      <c r="K294" s="62"/>
      <c r="L294" s="23"/>
      <c r="M294" s="23"/>
    </row>
    <row r="295" spans="5:13">
      <c r="E295" s="77" t="e">
        <f>#REF!</f>
        <v>#REF!</v>
      </c>
      <c r="J295" s="62"/>
      <c r="K295" s="62"/>
      <c r="L295" s="23"/>
      <c r="M295" s="23"/>
    </row>
    <row r="296" spans="5:13">
      <c r="E296" s="77" t="e">
        <f>#REF!</f>
        <v>#REF!</v>
      </c>
      <c r="J296" s="62"/>
      <c r="K296" s="62"/>
      <c r="L296" s="23"/>
      <c r="M296" s="23"/>
    </row>
    <row r="297" spans="5:13">
      <c r="E297" s="77" t="e">
        <f>#REF!</f>
        <v>#REF!</v>
      </c>
      <c r="J297" s="62"/>
      <c r="K297" s="62"/>
      <c r="L297" s="23"/>
      <c r="M297" s="23"/>
    </row>
    <row r="298" spans="5:13">
      <c r="E298" s="77" t="e">
        <f>#REF!</f>
        <v>#REF!</v>
      </c>
      <c r="J298" s="62"/>
      <c r="K298" s="62"/>
      <c r="L298" s="23"/>
      <c r="M298" s="23"/>
    </row>
    <row r="299" spans="5:13">
      <c r="E299" s="77" t="e">
        <f>#REF!</f>
        <v>#REF!</v>
      </c>
      <c r="J299" s="62"/>
      <c r="K299" s="62"/>
      <c r="L299" s="23"/>
      <c r="M299" s="23"/>
    </row>
    <row r="300" spans="5:13">
      <c r="E300" s="77" t="e">
        <f>#REF!</f>
        <v>#REF!</v>
      </c>
      <c r="J300" s="62"/>
      <c r="K300" s="62"/>
      <c r="L300" s="23"/>
      <c r="M300" s="23"/>
    </row>
    <row r="301" spans="5:13">
      <c r="E301" s="77" t="e">
        <f>#REF!</f>
        <v>#REF!</v>
      </c>
      <c r="J301" s="62"/>
      <c r="K301" s="62"/>
      <c r="L301" s="23"/>
      <c r="M301" s="23"/>
    </row>
    <row r="302" spans="5:13">
      <c r="E302" s="77" t="e">
        <f>#REF!</f>
        <v>#REF!</v>
      </c>
      <c r="J302" s="62"/>
      <c r="K302" s="62"/>
      <c r="L302" s="23"/>
      <c r="M302" s="23"/>
    </row>
    <row r="303" spans="5:13">
      <c r="E303" s="77" t="e">
        <f>#REF!</f>
        <v>#REF!</v>
      </c>
      <c r="J303" s="62"/>
      <c r="K303" s="62"/>
      <c r="L303" s="23"/>
      <c r="M303" s="23"/>
    </row>
    <row r="304" spans="5:13">
      <c r="E304" s="77" t="e">
        <f>#REF!</f>
        <v>#REF!</v>
      </c>
      <c r="J304" s="62"/>
      <c r="K304" s="62"/>
      <c r="L304" s="23"/>
      <c r="M304" s="23"/>
    </row>
    <row r="305" spans="5:13">
      <c r="E305" s="77" t="e">
        <f>#REF!</f>
        <v>#REF!</v>
      </c>
      <c r="J305" s="62"/>
      <c r="K305" s="62"/>
      <c r="L305" s="23"/>
      <c r="M305" s="23"/>
    </row>
    <row r="306" spans="5:13">
      <c r="E306" s="77" t="e">
        <f>#REF!</f>
        <v>#REF!</v>
      </c>
      <c r="J306" s="62"/>
      <c r="K306" s="62"/>
      <c r="L306" s="23"/>
      <c r="M306" s="23"/>
    </row>
    <row r="307" spans="5:13">
      <c r="E307" s="77" t="e">
        <f>#REF!</f>
        <v>#REF!</v>
      </c>
      <c r="J307" s="62"/>
      <c r="K307" s="62"/>
      <c r="L307" s="23"/>
      <c r="M307" s="23"/>
    </row>
    <row r="308" spans="5:13">
      <c r="E308" s="77" t="e">
        <f>#REF!</f>
        <v>#REF!</v>
      </c>
      <c r="J308" s="62"/>
      <c r="K308" s="62"/>
      <c r="L308" s="23"/>
      <c r="M308" s="23"/>
    </row>
    <row r="309" spans="5:13">
      <c r="E309" s="77" t="e">
        <f>#REF!</f>
        <v>#REF!</v>
      </c>
      <c r="J309" s="62"/>
      <c r="K309" s="62"/>
      <c r="L309" s="23"/>
      <c r="M309" s="23"/>
    </row>
    <row r="310" spans="5:13">
      <c r="E310" s="77" t="e">
        <f>#REF!</f>
        <v>#REF!</v>
      </c>
      <c r="J310" s="62"/>
      <c r="K310" s="62"/>
      <c r="L310" s="23"/>
      <c r="M310" s="23"/>
    </row>
    <row r="311" spans="5:13">
      <c r="E311" s="77" t="e">
        <f>#REF!</f>
        <v>#REF!</v>
      </c>
      <c r="J311" s="62"/>
      <c r="K311" s="62"/>
      <c r="L311" s="23"/>
      <c r="M311" s="23"/>
    </row>
    <row r="312" spans="5:13">
      <c r="E312" s="77" t="e">
        <f>#REF!</f>
        <v>#REF!</v>
      </c>
      <c r="J312" s="62"/>
      <c r="K312" s="62"/>
      <c r="L312" s="23"/>
      <c r="M312" s="23"/>
    </row>
    <row r="313" spans="5:13">
      <c r="E313" s="77" t="e">
        <f>#REF!</f>
        <v>#REF!</v>
      </c>
      <c r="J313" s="62"/>
      <c r="K313" s="62"/>
      <c r="L313" s="23"/>
      <c r="M313" s="23"/>
    </row>
    <row r="314" spans="5:13">
      <c r="E314" s="77" t="e">
        <f>#REF!</f>
        <v>#REF!</v>
      </c>
      <c r="J314" s="62"/>
      <c r="K314" s="62"/>
      <c r="L314" s="23"/>
      <c r="M314" s="23"/>
    </row>
    <row r="315" spans="5:13">
      <c r="E315" s="77" t="e">
        <f>#REF!</f>
        <v>#REF!</v>
      </c>
      <c r="J315" s="62"/>
      <c r="K315" s="62"/>
      <c r="L315" s="23"/>
      <c r="M315" s="23"/>
    </row>
    <row r="316" spans="5:13">
      <c r="E316" s="77" t="e">
        <f>#REF!</f>
        <v>#REF!</v>
      </c>
      <c r="J316" s="62"/>
      <c r="K316" s="62"/>
      <c r="L316" s="23"/>
      <c r="M316" s="23"/>
    </row>
    <row r="317" spans="5:13">
      <c r="E317" s="77" t="e">
        <f>#REF!</f>
        <v>#REF!</v>
      </c>
      <c r="J317" s="62"/>
      <c r="K317" s="62"/>
      <c r="L317" s="23"/>
      <c r="M317" s="23"/>
    </row>
    <row r="318" spans="5:13">
      <c r="E318" s="77" t="e">
        <f>#REF!</f>
        <v>#REF!</v>
      </c>
      <c r="J318" s="62"/>
      <c r="K318" s="62"/>
      <c r="L318" s="23"/>
      <c r="M318" s="23"/>
    </row>
    <row r="319" spans="5:13">
      <c r="E319" s="77" t="e">
        <f>#REF!</f>
        <v>#REF!</v>
      </c>
      <c r="J319" s="62"/>
      <c r="K319" s="62"/>
      <c r="L319" s="23"/>
      <c r="M319" s="23"/>
    </row>
    <row r="320" spans="5:13">
      <c r="E320" s="77" t="e">
        <f>#REF!</f>
        <v>#REF!</v>
      </c>
      <c r="J320" s="62"/>
      <c r="K320" s="62"/>
      <c r="L320" s="23"/>
      <c r="M320" s="23"/>
    </row>
    <row r="321" spans="5:13">
      <c r="E321" s="77" t="e">
        <f>#REF!</f>
        <v>#REF!</v>
      </c>
      <c r="J321" s="62"/>
      <c r="K321" s="62"/>
      <c r="L321" s="23"/>
      <c r="M321" s="23"/>
    </row>
    <row r="322" spans="5:13">
      <c r="E322" s="77" t="e">
        <f>#REF!</f>
        <v>#REF!</v>
      </c>
      <c r="J322" s="62"/>
      <c r="K322" s="62"/>
      <c r="L322" s="23"/>
      <c r="M322" s="23"/>
    </row>
    <row r="323" spans="5:13">
      <c r="E323" s="77" t="e">
        <f>#REF!</f>
        <v>#REF!</v>
      </c>
      <c r="J323" s="62"/>
      <c r="K323" s="62"/>
      <c r="L323" s="23"/>
      <c r="M323" s="23"/>
    </row>
    <row r="324" spans="5:13">
      <c r="E324" s="77" t="e">
        <f>#REF!</f>
        <v>#REF!</v>
      </c>
      <c r="J324" s="62"/>
      <c r="K324" s="62"/>
      <c r="L324" s="23"/>
      <c r="M324" s="23"/>
    </row>
    <row r="325" spans="5:13">
      <c r="E325" s="77" t="e">
        <f>#REF!</f>
        <v>#REF!</v>
      </c>
      <c r="J325" s="62"/>
      <c r="K325" s="62"/>
      <c r="L325" s="23"/>
      <c r="M325" s="23"/>
    </row>
    <row r="326" spans="5:13">
      <c r="E326" s="77" t="e">
        <f>#REF!</f>
        <v>#REF!</v>
      </c>
      <c r="J326" s="62"/>
      <c r="K326" s="62"/>
      <c r="L326" s="23"/>
      <c r="M326" s="23"/>
    </row>
    <row r="327" spans="5:13">
      <c r="E327" s="77" t="e">
        <f>#REF!</f>
        <v>#REF!</v>
      </c>
      <c r="J327" s="62"/>
      <c r="K327" s="62"/>
      <c r="L327" s="23"/>
      <c r="M327" s="23"/>
    </row>
    <row r="328" spans="5:13">
      <c r="E328" s="77" t="e">
        <f>#REF!</f>
        <v>#REF!</v>
      </c>
      <c r="J328" s="62"/>
      <c r="K328" s="62"/>
      <c r="L328" s="23"/>
      <c r="M328" s="23"/>
    </row>
    <row r="329" spans="5:13">
      <c r="E329" s="77" t="e">
        <f>#REF!</f>
        <v>#REF!</v>
      </c>
      <c r="J329" s="62"/>
      <c r="K329" s="62"/>
      <c r="L329" s="23"/>
      <c r="M329" s="23"/>
    </row>
    <row r="330" spans="5:13">
      <c r="E330" s="77" t="e">
        <f>#REF!</f>
        <v>#REF!</v>
      </c>
      <c r="J330" s="62"/>
      <c r="K330" s="62"/>
      <c r="L330" s="23"/>
      <c r="M330" s="23"/>
    </row>
    <row r="331" spans="5:13">
      <c r="E331" s="77" t="e">
        <f>#REF!</f>
        <v>#REF!</v>
      </c>
      <c r="J331" s="62"/>
      <c r="K331" s="62"/>
      <c r="L331" s="23"/>
      <c r="M331" s="23"/>
    </row>
    <row r="332" spans="5:13">
      <c r="E332" s="77" t="e">
        <f>#REF!</f>
        <v>#REF!</v>
      </c>
      <c r="J332" s="62"/>
      <c r="K332" s="62"/>
      <c r="L332" s="23"/>
      <c r="M332" s="23"/>
    </row>
    <row r="333" spans="5:13">
      <c r="E333" s="77" t="e">
        <f>#REF!</f>
        <v>#REF!</v>
      </c>
      <c r="J333" s="62"/>
      <c r="K333" s="62"/>
      <c r="L333" s="23"/>
      <c r="M333" s="23"/>
    </row>
    <row r="334" spans="5:13">
      <c r="E334" s="77" t="e">
        <f>#REF!</f>
        <v>#REF!</v>
      </c>
      <c r="J334" s="62"/>
      <c r="K334" s="62"/>
      <c r="L334" s="23"/>
      <c r="M334" s="23"/>
    </row>
    <row r="335" spans="5:13">
      <c r="E335" s="77" t="e">
        <f>#REF!</f>
        <v>#REF!</v>
      </c>
      <c r="J335" s="62"/>
      <c r="K335" s="62"/>
      <c r="L335" s="23"/>
      <c r="M335" s="23"/>
    </row>
    <row r="336" spans="5:13">
      <c r="E336" s="77" t="e">
        <f>#REF!</f>
        <v>#REF!</v>
      </c>
      <c r="J336" s="62"/>
      <c r="K336" s="62"/>
      <c r="L336" s="23"/>
      <c r="M336" s="23"/>
    </row>
    <row r="337" spans="5:13">
      <c r="E337" s="77" t="e">
        <f>#REF!</f>
        <v>#REF!</v>
      </c>
      <c r="J337" s="62"/>
      <c r="K337" s="62"/>
      <c r="L337" s="23"/>
      <c r="M337" s="23"/>
    </row>
    <row r="338" spans="5:13">
      <c r="E338" s="77" t="e">
        <f>#REF!</f>
        <v>#REF!</v>
      </c>
      <c r="J338" s="62"/>
      <c r="K338" s="62"/>
      <c r="L338" s="23"/>
      <c r="M338" s="23"/>
    </row>
    <row r="339" spans="5:13">
      <c r="E339" s="77" t="e">
        <f>#REF!</f>
        <v>#REF!</v>
      </c>
      <c r="J339" s="62"/>
      <c r="K339" s="62"/>
      <c r="L339" s="23"/>
      <c r="M339" s="23"/>
    </row>
    <row r="340" spans="5:13">
      <c r="E340" s="77" t="e">
        <f>#REF!</f>
        <v>#REF!</v>
      </c>
      <c r="J340" s="62"/>
      <c r="K340" s="62"/>
      <c r="L340" s="23"/>
      <c r="M340" s="23"/>
    </row>
    <row r="341" spans="5:13">
      <c r="E341" s="77" t="e">
        <f>#REF!</f>
        <v>#REF!</v>
      </c>
      <c r="J341" s="62"/>
      <c r="K341" s="62"/>
      <c r="L341" s="23"/>
      <c r="M341" s="23"/>
    </row>
    <row r="342" spans="5:13">
      <c r="E342" s="77" t="e">
        <f>#REF!</f>
        <v>#REF!</v>
      </c>
      <c r="J342" s="62"/>
      <c r="K342" s="62"/>
      <c r="L342" s="23"/>
      <c r="M342" s="23"/>
    </row>
    <row r="343" spans="5:13">
      <c r="E343" s="77" t="e">
        <f>#REF!</f>
        <v>#REF!</v>
      </c>
      <c r="J343" s="62"/>
      <c r="K343" s="62"/>
      <c r="L343" s="23"/>
      <c r="M343" s="23"/>
    </row>
    <row r="344" spans="5:13">
      <c r="E344" s="77" t="e">
        <f>#REF!</f>
        <v>#REF!</v>
      </c>
      <c r="J344" s="62"/>
      <c r="K344" s="62"/>
      <c r="L344" s="23"/>
      <c r="M344" s="23"/>
    </row>
    <row r="345" spans="5:13">
      <c r="E345" s="77" t="e">
        <f>#REF!</f>
        <v>#REF!</v>
      </c>
      <c r="J345" s="62"/>
      <c r="K345" s="62"/>
      <c r="L345" s="23"/>
      <c r="M345" s="23"/>
    </row>
    <row r="346" spans="5:13">
      <c r="E346" s="77" t="e">
        <f>#REF!</f>
        <v>#REF!</v>
      </c>
      <c r="J346" s="62"/>
      <c r="K346" s="62"/>
      <c r="L346" s="23"/>
      <c r="M346" s="23"/>
    </row>
    <row r="347" spans="5:13">
      <c r="E347" s="77" t="e">
        <f>#REF!</f>
        <v>#REF!</v>
      </c>
      <c r="J347" s="62"/>
      <c r="K347" s="62"/>
      <c r="L347" s="23"/>
      <c r="M347" s="23"/>
    </row>
    <row r="348" spans="5:13">
      <c r="E348" s="77" t="e">
        <f>#REF!</f>
        <v>#REF!</v>
      </c>
      <c r="J348" s="62"/>
      <c r="K348" s="62"/>
      <c r="L348" s="23"/>
      <c r="M348" s="23"/>
    </row>
    <row r="349" spans="5:13">
      <c r="E349" s="77" t="e">
        <f>#REF!</f>
        <v>#REF!</v>
      </c>
      <c r="J349" s="62"/>
      <c r="K349" s="62"/>
      <c r="L349" s="23"/>
      <c r="M349" s="23"/>
    </row>
    <row r="350" spans="5:13">
      <c r="E350" s="77" t="e">
        <f>#REF!</f>
        <v>#REF!</v>
      </c>
      <c r="J350" s="62"/>
      <c r="K350" s="62"/>
      <c r="L350" s="23"/>
      <c r="M350" s="23"/>
    </row>
    <row r="351" spans="5:13">
      <c r="E351" s="77" t="e">
        <f>#REF!</f>
        <v>#REF!</v>
      </c>
      <c r="J351" s="62"/>
      <c r="K351" s="62"/>
      <c r="L351" s="23"/>
      <c r="M351" s="23"/>
    </row>
    <row r="352" spans="5:13">
      <c r="E352" s="77" t="e">
        <f>#REF!</f>
        <v>#REF!</v>
      </c>
      <c r="J352" s="62"/>
      <c r="K352" s="62"/>
      <c r="L352" s="23"/>
      <c r="M352" s="23"/>
    </row>
    <row r="353" spans="5:13">
      <c r="E353" s="77" t="e">
        <f>#REF!</f>
        <v>#REF!</v>
      </c>
      <c r="J353" s="62"/>
      <c r="K353" s="62"/>
      <c r="L353" s="23"/>
      <c r="M353" s="23"/>
    </row>
    <row r="354" spans="5:13">
      <c r="E354" s="77" t="e">
        <f>#REF!</f>
        <v>#REF!</v>
      </c>
      <c r="J354" s="62"/>
      <c r="K354" s="62"/>
      <c r="L354" s="23"/>
      <c r="M354" s="23"/>
    </row>
    <row r="355" spans="5:13">
      <c r="E355" s="77" t="e">
        <f>#REF!</f>
        <v>#REF!</v>
      </c>
      <c r="J355" s="62"/>
      <c r="K355" s="62"/>
      <c r="L355" s="23"/>
      <c r="M355" s="23"/>
    </row>
    <row r="356" spans="5:13">
      <c r="E356" s="77" t="e">
        <f>#REF!</f>
        <v>#REF!</v>
      </c>
      <c r="J356" s="62"/>
      <c r="K356" s="62"/>
      <c r="L356" s="23"/>
      <c r="M356" s="23"/>
    </row>
    <row r="357" spans="5:13">
      <c r="E357" s="77" t="e">
        <f>#REF!</f>
        <v>#REF!</v>
      </c>
      <c r="J357" s="62"/>
      <c r="K357" s="62"/>
      <c r="L357" s="23"/>
      <c r="M357" s="23"/>
    </row>
    <row r="358" spans="5:13">
      <c r="E358" s="77" t="e">
        <f>#REF!</f>
        <v>#REF!</v>
      </c>
      <c r="J358" s="62"/>
      <c r="K358" s="62"/>
      <c r="L358" s="23"/>
      <c r="M358" s="23"/>
    </row>
    <row r="359" spans="5:13">
      <c r="E359" s="77" t="e">
        <f>#REF!</f>
        <v>#REF!</v>
      </c>
      <c r="J359" s="62"/>
      <c r="K359" s="62"/>
      <c r="L359" s="23"/>
      <c r="M359" s="23"/>
    </row>
    <row r="360" spans="5:13">
      <c r="E360" s="77" t="e">
        <f>#REF!</f>
        <v>#REF!</v>
      </c>
      <c r="J360" s="62"/>
      <c r="K360" s="62"/>
      <c r="L360" s="23"/>
      <c r="M360" s="23"/>
    </row>
    <row r="361" spans="5:13">
      <c r="E361" s="77" t="e">
        <f>#REF!</f>
        <v>#REF!</v>
      </c>
      <c r="J361" s="62"/>
      <c r="K361" s="62"/>
      <c r="L361" s="23"/>
      <c r="M361" s="23"/>
    </row>
    <row r="362" spans="5:13">
      <c r="E362" s="77" t="e">
        <f>#REF!</f>
        <v>#REF!</v>
      </c>
      <c r="J362" s="62"/>
      <c r="K362" s="62"/>
      <c r="L362" s="23"/>
      <c r="M362" s="23"/>
    </row>
    <row r="363" spans="5:13">
      <c r="E363" s="77" t="e">
        <f>#REF!</f>
        <v>#REF!</v>
      </c>
      <c r="J363" s="62"/>
      <c r="K363" s="62"/>
      <c r="L363" s="23"/>
      <c r="M363" s="23"/>
    </row>
    <row r="364" spans="5:13">
      <c r="E364" s="77" t="e">
        <f>#REF!</f>
        <v>#REF!</v>
      </c>
      <c r="J364" s="62"/>
      <c r="K364" s="62"/>
      <c r="L364" s="23"/>
      <c r="M364" s="23"/>
    </row>
    <row r="365" spans="5:13">
      <c r="E365" s="77" t="e">
        <f>#REF!</f>
        <v>#REF!</v>
      </c>
      <c r="J365" s="62"/>
      <c r="K365" s="62"/>
      <c r="L365" s="23"/>
      <c r="M365" s="23"/>
    </row>
    <row r="366" spans="5:13">
      <c r="E366" s="77" t="e">
        <f>#REF!</f>
        <v>#REF!</v>
      </c>
      <c r="J366" s="62"/>
      <c r="K366" s="62"/>
      <c r="L366" s="23"/>
      <c r="M366" s="23"/>
    </row>
    <row r="367" spans="5:13">
      <c r="E367" s="77" t="e">
        <f>#REF!</f>
        <v>#REF!</v>
      </c>
      <c r="J367" s="62"/>
      <c r="K367" s="62"/>
      <c r="L367" s="23"/>
      <c r="M367" s="23"/>
    </row>
    <row r="368" spans="5:13">
      <c r="E368" s="77" t="e">
        <f>#REF!</f>
        <v>#REF!</v>
      </c>
      <c r="J368" s="62"/>
      <c r="K368" s="62"/>
      <c r="L368" s="23"/>
      <c r="M368" s="23"/>
    </row>
    <row r="369" spans="5:13">
      <c r="E369" s="77" t="e">
        <f>#REF!</f>
        <v>#REF!</v>
      </c>
      <c r="J369" s="62"/>
      <c r="K369" s="62"/>
      <c r="L369" s="23"/>
      <c r="M369" s="23"/>
    </row>
    <row r="370" spans="5:13">
      <c r="E370" s="77" t="e">
        <f>#REF!</f>
        <v>#REF!</v>
      </c>
      <c r="J370" s="62"/>
      <c r="K370" s="62"/>
      <c r="L370" s="23"/>
      <c r="M370" s="23"/>
    </row>
    <row r="371" spans="5:13">
      <c r="E371" s="77" t="e">
        <f>#REF!</f>
        <v>#REF!</v>
      </c>
      <c r="J371" s="62"/>
      <c r="K371" s="62"/>
      <c r="L371" s="23"/>
      <c r="M371" s="23"/>
    </row>
    <row r="372" spans="5:13">
      <c r="E372" s="77" t="e">
        <f>#REF!</f>
        <v>#REF!</v>
      </c>
      <c r="J372" s="62"/>
      <c r="K372" s="62"/>
      <c r="L372" s="23"/>
      <c r="M372" s="23"/>
    </row>
    <row r="373" spans="5:13">
      <c r="E373" s="77" t="e">
        <f>#REF!</f>
        <v>#REF!</v>
      </c>
      <c r="J373" s="62"/>
      <c r="K373" s="62"/>
      <c r="L373" s="23"/>
      <c r="M373" s="23"/>
    </row>
    <row r="374" spans="5:13">
      <c r="E374" s="77" t="e">
        <f>#REF!</f>
        <v>#REF!</v>
      </c>
      <c r="J374" s="62"/>
      <c r="K374" s="62"/>
      <c r="L374" s="23"/>
      <c r="M374" s="23"/>
    </row>
    <row r="375" spans="5:13">
      <c r="E375" s="77" t="e">
        <f>#REF!</f>
        <v>#REF!</v>
      </c>
      <c r="J375" s="62"/>
      <c r="K375" s="62"/>
      <c r="L375" s="23"/>
      <c r="M375" s="23"/>
    </row>
    <row r="376" spans="5:13">
      <c r="E376" s="77" t="e">
        <f>#REF!</f>
        <v>#REF!</v>
      </c>
      <c r="J376" s="62"/>
      <c r="K376" s="62"/>
      <c r="L376" s="23"/>
      <c r="M376" s="23"/>
    </row>
    <row r="377" spans="5:13">
      <c r="E377" s="77" t="e">
        <f>#REF!</f>
        <v>#REF!</v>
      </c>
      <c r="J377" s="62"/>
      <c r="K377" s="62"/>
      <c r="L377" s="23"/>
      <c r="M377" s="23"/>
    </row>
    <row r="378" spans="5:13">
      <c r="E378" s="77" t="e">
        <f>#REF!</f>
        <v>#REF!</v>
      </c>
      <c r="J378" s="62"/>
      <c r="K378" s="62"/>
      <c r="L378" s="23"/>
      <c r="M378" s="23"/>
    </row>
    <row r="379" spans="5:13">
      <c r="E379" s="77" t="e">
        <f>#REF!</f>
        <v>#REF!</v>
      </c>
      <c r="J379" s="62"/>
      <c r="K379" s="62"/>
      <c r="L379" s="23"/>
      <c r="M379" s="23"/>
    </row>
    <row r="380" spans="5:13">
      <c r="E380" s="77" t="e">
        <f>#REF!</f>
        <v>#REF!</v>
      </c>
      <c r="J380" s="62"/>
      <c r="K380" s="62"/>
      <c r="L380" s="23"/>
      <c r="M380" s="23"/>
    </row>
    <row r="381" spans="5:13">
      <c r="E381" s="77" t="e">
        <f>#REF!</f>
        <v>#REF!</v>
      </c>
      <c r="J381" s="62"/>
      <c r="K381" s="62"/>
      <c r="L381" s="23"/>
      <c r="M381" s="23"/>
    </row>
    <row r="382" spans="5:13">
      <c r="E382" s="77" t="e">
        <f>#REF!</f>
        <v>#REF!</v>
      </c>
      <c r="J382" s="62"/>
      <c r="K382" s="62"/>
      <c r="L382" s="23"/>
      <c r="M382" s="23"/>
    </row>
    <row r="383" spans="5:13">
      <c r="E383" s="77" t="e">
        <f>#REF!</f>
        <v>#REF!</v>
      </c>
      <c r="J383" s="62"/>
      <c r="K383" s="62"/>
      <c r="L383" s="23"/>
      <c r="M383" s="23"/>
    </row>
    <row r="384" spans="5:13">
      <c r="E384" s="77" t="e">
        <f>#REF!</f>
        <v>#REF!</v>
      </c>
      <c r="J384" s="62"/>
      <c r="K384" s="62"/>
      <c r="L384" s="23"/>
      <c r="M384" s="23"/>
    </row>
    <row r="385" spans="5:13">
      <c r="E385" s="77" t="e">
        <f>#REF!</f>
        <v>#REF!</v>
      </c>
      <c r="J385" s="62"/>
      <c r="K385" s="62"/>
      <c r="L385" s="23"/>
      <c r="M385" s="23"/>
    </row>
    <row r="386" spans="5:13">
      <c r="E386" s="77" t="e">
        <f>#REF!</f>
        <v>#REF!</v>
      </c>
      <c r="J386" s="62"/>
      <c r="K386" s="62"/>
      <c r="L386" s="23"/>
      <c r="M386" s="23"/>
    </row>
    <row r="387" spans="5:13">
      <c r="E387" s="77" t="e">
        <f>#REF!</f>
        <v>#REF!</v>
      </c>
      <c r="J387" s="62"/>
      <c r="K387" s="62"/>
      <c r="L387" s="23"/>
      <c r="M387" s="23"/>
    </row>
    <row r="388" spans="5:13">
      <c r="E388" s="77" t="e">
        <f>#REF!</f>
        <v>#REF!</v>
      </c>
      <c r="J388" s="62"/>
      <c r="K388" s="62"/>
      <c r="L388" s="23"/>
      <c r="M388" s="23"/>
    </row>
    <row r="389" spans="5:13">
      <c r="E389" s="77" t="e">
        <f>#REF!</f>
        <v>#REF!</v>
      </c>
      <c r="J389" s="62"/>
      <c r="K389" s="62"/>
      <c r="L389" s="23"/>
      <c r="M389" s="23"/>
    </row>
    <row r="390" spans="5:13">
      <c r="E390" s="77" t="e">
        <f>#REF!</f>
        <v>#REF!</v>
      </c>
      <c r="J390" s="62"/>
      <c r="K390" s="62"/>
      <c r="L390" s="23"/>
      <c r="M390" s="23"/>
    </row>
    <row r="391" spans="5:13">
      <c r="E391" s="77" t="e">
        <f>#REF!</f>
        <v>#REF!</v>
      </c>
      <c r="J391" s="62"/>
      <c r="K391" s="62"/>
      <c r="L391" s="23"/>
      <c r="M391" s="23"/>
    </row>
    <row r="392" spans="5:13">
      <c r="E392" s="77" t="e">
        <f>#REF!</f>
        <v>#REF!</v>
      </c>
      <c r="J392" s="62"/>
      <c r="K392" s="62"/>
      <c r="L392" s="23"/>
      <c r="M392" s="23"/>
    </row>
    <row r="393" spans="5:13">
      <c r="E393" s="77" t="e">
        <f>#REF!</f>
        <v>#REF!</v>
      </c>
      <c r="J393" s="62"/>
      <c r="K393" s="62"/>
      <c r="L393" s="23"/>
      <c r="M393" s="23"/>
    </row>
    <row r="394" spans="5:13">
      <c r="E394" s="77" t="e">
        <f>#REF!</f>
        <v>#REF!</v>
      </c>
      <c r="J394" s="62"/>
      <c r="K394" s="62"/>
      <c r="L394" s="23"/>
      <c r="M394" s="23"/>
    </row>
    <row r="395" spans="5:13">
      <c r="E395" s="77" t="e">
        <f>#REF!</f>
        <v>#REF!</v>
      </c>
      <c r="J395" s="62"/>
      <c r="K395" s="62"/>
      <c r="L395" s="23"/>
      <c r="M395" s="23"/>
    </row>
    <row r="396" spans="5:13">
      <c r="E396" s="77" t="e">
        <f>#REF!</f>
        <v>#REF!</v>
      </c>
      <c r="J396" s="62"/>
      <c r="K396" s="62"/>
      <c r="L396" s="23"/>
      <c r="M396" s="23"/>
    </row>
    <row r="397" spans="5:13">
      <c r="E397" s="77" t="e">
        <f>#REF!</f>
        <v>#REF!</v>
      </c>
      <c r="J397" s="62"/>
      <c r="K397" s="62"/>
      <c r="L397" s="23"/>
      <c r="M397" s="23"/>
    </row>
    <row r="398" spans="5:13">
      <c r="E398" s="77" t="e">
        <f>#REF!</f>
        <v>#REF!</v>
      </c>
      <c r="J398" s="62"/>
      <c r="K398" s="62"/>
      <c r="L398" s="23"/>
      <c r="M398" s="23"/>
    </row>
    <row r="399" spans="5:13">
      <c r="E399" s="77" t="e">
        <f>#REF!</f>
        <v>#REF!</v>
      </c>
      <c r="J399" s="62"/>
      <c r="K399" s="62"/>
      <c r="L399" s="23"/>
      <c r="M399" s="23"/>
    </row>
    <row r="400" spans="5:13">
      <c r="E400" s="77" t="e">
        <f>#REF!</f>
        <v>#REF!</v>
      </c>
      <c r="J400" s="62"/>
      <c r="K400" s="62"/>
      <c r="L400" s="23"/>
      <c r="M400" s="23"/>
    </row>
    <row r="401" spans="5:13">
      <c r="E401" s="77" t="e">
        <f>#REF!</f>
        <v>#REF!</v>
      </c>
      <c r="J401" s="62"/>
      <c r="K401" s="62"/>
      <c r="L401" s="23"/>
      <c r="M401" s="23"/>
    </row>
    <row r="402" spans="5:13">
      <c r="E402" s="77" t="e">
        <f>#REF!</f>
        <v>#REF!</v>
      </c>
      <c r="J402" s="62"/>
      <c r="K402" s="62"/>
      <c r="L402" s="23"/>
      <c r="M402" s="23"/>
    </row>
    <row r="403" spans="5:13">
      <c r="E403" s="77" t="e">
        <f>#REF!</f>
        <v>#REF!</v>
      </c>
      <c r="J403" s="62"/>
      <c r="K403" s="62"/>
      <c r="L403" s="23"/>
      <c r="M403" s="23"/>
    </row>
    <row r="404" spans="5:13">
      <c r="E404" s="77" t="e">
        <f>#REF!</f>
        <v>#REF!</v>
      </c>
      <c r="J404" s="62"/>
      <c r="K404" s="62"/>
      <c r="L404" s="23"/>
      <c r="M404" s="23"/>
    </row>
    <row r="405" spans="5:13">
      <c r="E405" s="77" t="e">
        <f>#REF!</f>
        <v>#REF!</v>
      </c>
      <c r="J405" s="62"/>
      <c r="K405" s="62"/>
      <c r="L405" s="23"/>
      <c r="M405" s="23"/>
    </row>
    <row r="406" spans="5:13">
      <c r="F406" s="61"/>
      <c r="J406" s="60"/>
      <c r="K406" s="59"/>
    </row>
    <row r="407" spans="5:13">
      <c r="F407" s="61"/>
      <c r="J407" s="60"/>
      <c r="K407" s="59"/>
    </row>
    <row r="408" spans="5:13">
      <c r="F408" s="61"/>
      <c r="J408" s="60"/>
      <c r="K408" s="59"/>
    </row>
    <row r="409" spans="5:13">
      <c r="F409" s="61"/>
      <c r="J409" s="60"/>
      <c r="K409" s="59"/>
    </row>
    <row r="410" spans="5:13">
      <c r="F410" s="61"/>
      <c r="J410" s="60"/>
      <c r="K410" s="59"/>
    </row>
    <row r="411" spans="5:13">
      <c r="F411" s="61"/>
      <c r="J411" s="60"/>
      <c r="K411" s="59"/>
    </row>
    <row r="412" spans="5:13">
      <c r="F412" s="61"/>
      <c r="J412" s="60"/>
      <c r="K412" s="59"/>
    </row>
    <row r="413" spans="5:13">
      <c r="F413" s="61"/>
      <c r="J413" s="60"/>
      <c r="K413" s="59"/>
    </row>
    <row r="414" spans="5:13">
      <c r="F414" s="61"/>
      <c r="J414" s="60"/>
      <c r="K414" s="59"/>
    </row>
    <row r="415" spans="5:13">
      <c r="F415" s="61"/>
      <c r="J415" s="60"/>
      <c r="K415" s="59"/>
    </row>
    <row r="416" spans="5:13">
      <c r="F416" s="61"/>
      <c r="J416" s="60"/>
      <c r="K416" s="59"/>
    </row>
    <row r="417" spans="6:11">
      <c r="F417" s="61"/>
      <c r="J417" s="60"/>
      <c r="K417" s="59"/>
    </row>
    <row r="418" spans="6:11">
      <c r="F418" s="61"/>
      <c r="J418" s="60"/>
      <c r="K418" s="59"/>
    </row>
    <row r="419" spans="6:11">
      <c r="F419" s="61"/>
      <c r="J419" s="60"/>
      <c r="K419" s="59"/>
    </row>
    <row r="420" spans="6:11">
      <c r="F420" s="61"/>
      <c r="J420" s="60"/>
      <c r="K420" s="59"/>
    </row>
    <row r="421" spans="6:11">
      <c r="F421" s="61"/>
      <c r="J421" s="60"/>
      <c r="K421" s="59"/>
    </row>
    <row r="422" spans="6:11">
      <c r="F422" s="61"/>
      <c r="J422" s="60"/>
      <c r="K422" s="59"/>
    </row>
    <row r="423" spans="6:11">
      <c r="F423" s="61"/>
      <c r="J423" s="60"/>
      <c r="K423" s="59"/>
    </row>
    <row r="424" spans="6:11">
      <c r="F424" s="61"/>
      <c r="J424" s="60"/>
      <c r="K424" s="59"/>
    </row>
    <row r="425" spans="6:11">
      <c r="F425" s="61"/>
      <c r="J425" s="60"/>
      <c r="K425" s="59"/>
    </row>
    <row r="426" spans="6:11">
      <c r="F426" s="61"/>
      <c r="J426" s="60"/>
      <c r="K426" s="59"/>
    </row>
    <row r="427" spans="6:11">
      <c r="F427" s="61"/>
      <c r="J427" s="60"/>
      <c r="K427" s="59"/>
    </row>
    <row r="428" spans="6:11">
      <c r="F428" s="61"/>
      <c r="J428" s="60"/>
      <c r="K428" s="59"/>
    </row>
    <row r="429" spans="6:11">
      <c r="F429" s="61"/>
      <c r="J429" s="60"/>
      <c r="K429" s="59"/>
    </row>
    <row r="430" spans="6:11">
      <c r="F430" s="61"/>
      <c r="J430" s="60"/>
      <c r="K430" s="59"/>
    </row>
    <row r="431" spans="6:11">
      <c r="F431" s="61"/>
      <c r="J431" s="60"/>
      <c r="K431" s="59"/>
    </row>
    <row r="432" spans="6:11">
      <c r="F432" s="61"/>
      <c r="J432" s="60"/>
      <c r="K432" s="59"/>
    </row>
    <row r="433" spans="6:11">
      <c r="F433" s="61"/>
      <c r="J433" s="60"/>
      <c r="K433" s="59"/>
    </row>
    <row r="434" spans="6:11">
      <c r="F434" s="61"/>
      <c r="J434" s="60"/>
      <c r="K434" s="59"/>
    </row>
    <row r="435" spans="6:11">
      <c r="F435" s="61"/>
      <c r="J435" s="60"/>
      <c r="K435" s="59"/>
    </row>
    <row r="436" spans="6:11">
      <c r="F436" s="61"/>
      <c r="J436" s="60"/>
      <c r="K436" s="59"/>
    </row>
    <row r="437" spans="6:11">
      <c r="F437" s="61"/>
      <c r="J437" s="60"/>
      <c r="K437" s="59"/>
    </row>
    <row r="438" spans="6:11">
      <c r="F438" s="61"/>
      <c r="J438" s="60"/>
      <c r="K438" s="59"/>
    </row>
    <row r="439" spans="6:11">
      <c r="F439" s="61"/>
      <c r="J439" s="60"/>
      <c r="K439" s="59"/>
    </row>
    <row r="440" spans="6:11">
      <c r="F440" s="61"/>
      <c r="J440" s="60"/>
      <c r="K440" s="59"/>
    </row>
    <row r="441" spans="6:11">
      <c r="F441" s="61"/>
      <c r="J441" s="60"/>
      <c r="K441" s="59"/>
    </row>
    <row r="442" spans="6:11">
      <c r="F442" s="61"/>
      <c r="J442" s="60"/>
      <c r="K442" s="59"/>
    </row>
    <row r="443" spans="6:11">
      <c r="F443" s="61"/>
      <c r="J443" s="60"/>
      <c r="K443" s="59"/>
    </row>
    <row r="444" spans="6:11">
      <c r="F444" s="61"/>
      <c r="J444" s="60"/>
      <c r="K444" s="59"/>
    </row>
    <row r="445" spans="6:11">
      <c r="F445" s="61"/>
      <c r="J445" s="60"/>
      <c r="K445" s="59"/>
    </row>
    <row r="446" spans="6:11">
      <c r="F446" s="61"/>
      <c r="J446" s="60"/>
      <c r="K446" s="59"/>
    </row>
    <row r="447" spans="6:11">
      <c r="F447" s="61"/>
      <c r="J447" s="60"/>
      <c r="K447" s="59"/>
    </row>
    <row r="448" spans="6:11">
      <c r="F448" s="61"/>
      <c r="J448" s="60"/>
      <c r="K448" s="59"/>
    </row>
    <row r="449" spans="6:11">
      <c r="F449" s="61"/>
      <c r="J449" s="60"/>
      <c r="K449" s="59"/>
    </row>
    <row r="450" spans="6:11">
      <c r="F450" s="61"/>
      <c r="J450" s="60"/>
      <c r="K450" s="59"/>
    </row>
    <row r="451" spans="6:11">
      <c r="F451" s="61"/>
      <c r="J451" s="60"/>
      <c r="K451" s="59"/>
    </row>
    <row r="452" spans="6:11">
      <c r="F452" s="61"/>
      <c r="J452" s="60"/>
      <c r="K452" s="59"/>
    </row>
    <row r="453" spans="6:11">
      <c r="F453" s="61"/>
      <c r="J453" s="60"/>
      <c r="K453" s="59"/>
    </row>
    <row r="454" spans="6:11">
      <c r="F454" s="61"/>
      <c r="J454" s="60"/>
      <c r="K454" s="59"/>
    </row>
    <row r="455" spans="6:11">
      <c r="F455" s="61"/>
      <c r="J455" s="60"/>
      <c r="K455" s="59"/>
    </row>
    <row r="456" spans="6:11">
      <c r="F456" s="61"/>
      <c r="J456" s="60"/>
      <c r="K456" s="59"/>
    </row>
    <row r="457" spans="6:11">
      <c r="F457" s="61"/>
      <c r="J457" s="60"/>
      <c r="K457" s="59"/>
    </row>
    <row r="458" spans="6:11">
      <c r="F458" s="61"/>
      <c r="J458" s="60"/>
      <c r="K458" s="59"/>
    </row>
    <row r="459" spans="6:11">
      <c r="F459" s="61"/>
      <c r="J459" s="60"/>
      <c r="K459" s="59"/>
    </row>
    <row r="460" spans="6:11">
      <c r="F460" s="61"/>
      <c r="J460" s="60"/>
      <c r="K460" s="59"/>
    </row>
    <row r="461" spans="6:11">
      <c r="F461" s="61"/>
      <c r="J461" s="60"/>
      <c r="K461" s="59"/>
    </row>
    <row r="462" spans="6:11">
      <c r="F462" s="61"/>
      <c r="J462" s="60"/>
      <c r="K462" s="59"/>
    </row>
    <row r="463" spans="6:11">
      <c r="F463" s="61"/>
      <c r="J463" s="60"/>
      <c r="K463" s="59"/>
    </row>
    <row r="464" spans="6:11">
      <c r="F464" s="61"/>
      <c r="J464" s="60"/>
      <c r="K464" s="59"/>
    </row>
    <row r="465" spans="6:11">
      <c r="F465" s="61"/>
      <c r="J465" s="60"/>
      <c r="K465" s="59"/>
    </row>
    <row r="466" spans="6:11">
      <c r="F466" s="61"/>
      <c r="J466" s="60"/>
      <c r="K466" s="59"/>
    </row>
    <row r="467" spans="6:11">
      <c r="F467" s="61"/>
      <c r="J467" s="60"/>
      <c r="K467" s="59"/>
    </row>
    <row r="468" spans="6:11">
      <c r="F468" s="61"/>
      <c r="J468" s="60"/>
      <c r="K468" s="59"/>
    </row>
    <row r="469" spans="6:11">
      <c r="F469" s="61"/>
      <c r="J469" s="60"/>
      <c r="K469" s="59"/>
    </row>
    <row r="470" spans="6:11">
      <c r="F470" s="61"/>
      <c r="J470" s="60"/>
      <c r="K470" s="59"/>
    </row>
    <row r="471" spans="6:11">
      <c r="F471" s="61"/>
      <c r="J471" s="60"/>
      <c r="K471" s="59"/>
    </row>
    <row r="472" spans="6:11">
      <c r="F472" s="61"/>
      <c r="J472" s="60"/>
      <c r="K472" s="59"/>
    </row>
    <row r="473" spans="6:11">
      <c r="F473" s="61"/>
      <c r="J473" s="60"/>
      <c r="K473" s="59"/>
    </row>
    <row r="474" spans="6:11">
      <c r="F474" s="61"/>
      <c r="J474" s="60"/>
      <c r="K474" s="59"/>
    </row>
    <row r="475" spans="6:11">
      <c r="F475" s="61"/>
      <c r="J475" s="60"/>
      <c r="K475" s="59"/>
    </row>
    <row r="476" spans="6:11">
      <c r="F476" s="61"/>
      <c r="J476" s="60"/>
      <c r="K476" s="59"/>
    </row>
    <row r="477" spans="6:11">
      <c r="F477" s="61"/>
      <c r="J477" s="60"/>
      <c r="K477" s="59"/>
    </row>
    <row r="478" spans="6:11">
      <c r="F478" s="61"/>
      <c r="J478" s="60"/>
      <c r="K478" s="59"/>
    </row>
    <row r="479" spans="6:11">
      <c r="F479" s="61"/>
      <c r="J479" s="60"/>
      <c r="K479" s="59"/>
    </row>
    <row r="480" spans="6:11">
      <c r="F480" s="61"/>
      <c r="J480" s="60"/>
      <c r="K480" s="59"/>
    </row>
    <row r="481" spans="6:11">
      <c r="F481" s="61"/>
      <c r="J481" s="60"/>
      <c r="K481" s="59"/>
    </row>
    <row r="482" spans="6:11">
      <c r="F482" s="61"/>
      <c r="J482" s="60"/>
      <c r="K482" s="59"/>
    </row>
    <row r="483" spans="6:11">
      <c r="F483" s="61"/>
      <c r="J483" s="60"/>
      <c r="K483" s="59"/>
    </row>
    <row r="484" spans="6:11">
      <c r="F484" s="61"/>
      <c r="J484" s="60"/>
      <c r="K484" s="59"/>
    </row>
    <row r="485" spans="6:11">
      <c r="F485" s="61"/>
      <c r="J485" s="60"/>
      <c r="K485" s="59"/>
    </row>
    <row r="486" spans="6:11">
      <c r="F486" s="61"/>
      <c r="J486" s="60"/>
      <c r="K486" s="59"/>
    </row>
    <row r="487" spans="6:11">
      <c r="F487" s="61"/>
      <c r="J487" s="60"/>
      <c r="K487" s="59"/>
    </row>
    <row r="488" spans="6:11">
      <c r="F488" s="61"/>
      <c r="J488" s="60"/>
      <c r="K488" s="59"/>
    </row>
    <row r="489" spans="6:11">
      <c r="F489" s="61"/>
      <c r="J489" s="60"/>
      <c r="K489" s="59"/>
    </row>
    <row r="490" spans="6:11">
      <c r="F490" s="61"/>
      <c r="J490" s="60"/>
      <c r="K490" s="59"/>
    </row>
    <row r="491" spans="6:11">
      <c r="F491" s="61"/>
      <c r="J491" s="60"/>
      <c r="K491" s="59"/>
    </row>
    <row r="492" spans="6:11">
      <c r="F492" s="61"/>
      <c r="J492" s="60"/>
      <c r="K492" s="59"/>
    </row>
    <row r="493" spans="6:11">
      <c r="F493" s="61"/>
      <c r="J493" s="60"/>
      <c r="K493" s="59"/>
    </row>
    <row r="494" spans="6:11">
      <c r="F494" s="61"/>
      <c r="J494" s="60"/>
      <c r="K494" s="59"/>
    </row>
    <row r="495" spans="6:11">
      <c r="F495" s="61"/>
      <c r="J495" s="60"/>
      <c r="K495" s="59"/>
    </row>
    <row r="496" spans="6:11">
      <c r="F496" s="61"/>
      <c r="J496" s="60"/>
      <c r="K496" s="59"/>
    </row>
    <row r="497" spans="6:11">
      <c r="F497" s="61"/>
      <c r="J497" s="60"/>
      <c r="K497" s="59"/>
    </row>
    <row r="498" spans="6:11">
      <c r="F498" s="61"/>
      <c r="J498" s="60"/>
      <c r="K498" s="59"/>
    </row>
    <row r="499" spans="6:11">
      <c r="F499" s="61"/>
      <c r="J499" s="60"/>
      <c r="K499" s="59"/>
    </row>
    <row r="500" spans="6:11">
      <c r="F500" s="61"/>
      <c r="J500" s="60"/>
      <c r="K500" s="59"/>
    </row>
    <row r="501" spans="6:11">
      <c r="F501" s="61"/>
      <c r="J501" s="60"/>
      <c r="K501" s="59"/>
    </row>
    <row r="502" spans="6:11">
      <c r="F502" s="61"/>
      <c r="J502" s="60"/>
      <c r="K502" s="59"/>
    </row>
    <row r="503" spans="6:11">
      <c r="F503" s="61"/>
      <c r="J503" s="60"/>
      <c r="K503" s="59"/>
    </row>
    <row r="504" spans="6:11">
      <c r="F504" s="61"/>
      <c r="J504" s="60"/>
      <c r="K504" s="59"/>
    </row>
    <row r="505" spans="6:11">
      <c r="F505" s="61"/>
      <c r="J505" s="60"/>
      <c r="K505" s="59"/>
    </row>
    <row r="506" spans="6:11">
      <c r="F506" s="61"/>
      <c r="J506" s="60"/>
      <c r="K506" s="59"/>
    </row>
    <row r="507" spans="6:11">
      <c r="F507" s="61"/>
      <c r="J507" s="60"/>
      <c r="K507" s="59"/>
    </row>
    <row r="508" spans="6:11">
      <c r="F508" s="61"/>
      <c r="J508" s="60"/>
      <c r="K508" s="59"/>
    </row>
    <row r="509" spans="6:11">
      <c r="F509" s="61"/>
      <c r="J509" s="60"/>
      <c r="K509" s="59"/>
    </row>
    <row r="510" spans="6:11">
      <c r="F510" s="61"/>
      <c r="J510" s="60"/>
      <c r="K510" s="59"/>
    </row>
    <row r="511" spans="6:11">
      <c r="F511" s="61"/>
      <c r="J511" s="60"/>
      <c r="K511" s="59"/>
    </row>
    <row r="512" spans="6:11">
      <c r="F512" s="61"/>
      <c r="J512" s="60"/>
      <c r="K512" s="59"/>
    </row>
    <row r="513" spans="6:11">
      <c r="F513" s="61"/>
      <c r="J513" s="60"/>
      <c r="K513" s="59"/>
    </row>
    <row r="514" spans="6:11">
      <c r="F514" s="61"/>
      <c r="J514" s="60"/>
      <c r="K514" s="59"/>
    </row>
    <row r="515" spans="6:11">
      <c r="F515" s="61"/>
      <c r="J515" s="60"/>
      <c r="K515" s="59"/>
    </row>
    <row r="516" spans="6:11">
      <c r="F516" s="61"/>
      <c r="J516" s="60"/>
      <c r="K516" s="59"/>
    </row>
    <row r="517" spans="6:11">
      <c r="F517" s="61"/>
      <c r="J517" s="60"/>
      <c r="K517" s="59"/>
    </row>
    <row r="518" spans="6:11">
      <c r="F518" s="61"/>
      <c r="J518" s="60"/>
      <c r="K518" s="59"/>
    </row>
    <row r="519" spans="6:11">
      <c r="F519" s="61"/>
      <c r="J519" s="60"/>
      <c r="K519" s="59"/>
    </row>
    <row r="520" spans="6:11">
      <c r="F520" s="61"/>
      <c r="J520" s="60"/>
      <c r="K520" s="59"/>
    </row>
    <row r="521" spans="6:11">
      <c r="F521" s="61"/>
      <c r="J521" s="60"/>
      <c r="K521" s="59"/>
    </row>
    <row r="522" spans="6:11">
      <c r="F522" s="61"/>
      <c r="J522" s="60"/>
      <c r="K522" s="59"/>
    </row>
    <row r="523" spans="6:11">
      <c r="F523" s="61"/>
      <c r="J523" s="60"/>
      <c r="K523" s="59"/>
    </row>
    <row r="524" spans="6:11">
      <c r="F524" s="61"/>
      <c r="J524" s="60"/>
      <c r="K524" s="59"/>
    </row>
    <row r="525" spans="6:11">
      <c r="F525" s="61"/>
      <c r="J525" s="60"/>
      <c r="K525" s="59"/>
    </row>
    <row r="526" spans="6:11">
      <c r="F526" s="61"/>
      <c r="J526" s="60"/>
      <c r="K526" s="59"/>
    </row>
    <row r="527" spans="6:11">
      <c r="F527" s="61"/>
      <c r="J527" s="60"/>
      <c r="K527" s="59"/>
    </row>
    <row r="528" spans="6:11">
      <c r="F528" s="61"/>
      <c r="J528" s="60"/>
      <c r="K528" s="59"/>
    </row>
    <row r="529" spans="6:11">
      <c r="F529" s="61"/>
      <c r="J529" s="60"/>
      <c r="K529" s="59"/>
    </row>
    <row r="530" spans="6:11">
      <c r="F530" s="61"/>
      <c r="J530" s="60"/>
      <c r="K530" s="59"/>
    </row>
    <row r="531" spans="6:11">
      <c r="F531" s="61"/>
      <c r="J531" s="60"/>
      <c r="K531" s="59"/>
    </row>
    <row r="532" spans="6:11">
      <c r="F532" s="61"/>
      <c r="J532" s="60"/>
      <c r="K532" s="59"/>
    </row>
    <row r="533" spans="6:11">
      <c r="F533" s="61"/>
      <c r="J533" s="60"/>
      <c r="K533" s="59"/>
    </row>
    <row r="534" spans="6:11">
      <c r="F534" s="61"/>
      <c r="J534" s="60"/>
      <c r="K534" s="59"/>
    </row>
    <row r="535" spans="6:11">
      <c r="F535" s="61"/>
      <c r="J535" s="60"/>
      <c r="K535" s="59"/>
    </row>
    <row r="536" spans="6:11">
      <c r="F536" s="61"/>
      <c r="J536" s="60"/>
      <c r="K536" s="59"/>
    </row>
    <row r="537" spans="6:11">
      <c r="F537" s="61"/>
      <c r="J537" s="60"/>
      <c r="K537" s="59"/>
    </row>
    <row r="538" spans="6:11">
      <c r="F538" s="61"/>
      <c r="J538" s="60"/>
      <c r="K538" s="59"/>
    </row>
    <row r="539" spans="6:11">
      <c r="F539" s="61"/>
      <c r="J539" s="60"/>
      <c r="K539" s="59"/>
    </row>
    <row r="540" spans="6:11">
      <c r="F540" s="61"/>
      <c r="J540" s="60"/>
      <c r="K540" s="59"/>
    </row>
    <row r="541" spans="6:11">
      <c r="F541" s="61"/>
      <c r="J541" s="60"/>
      <c r="K541" s="59"/>
    </row>
    <row r="542" spans="6:11">
      <c r="F542" s="61"/>
      <c r="J542" s="60"/>
      <c r="K542" s="59"/>
    </row>
    <row r="543" spans="6:11">
      <c r="F543" s="61"/>
      <c r="J543" s="60"/>
      <c r="K543" s="59"/>
    </row>
    <row r="544" spans="6:11">
      <c r="F544" s="61"/>
      <c r="J544" s="60"/>
      <c r="K544" s="59"/>
    </row>
    <row r="545" spans="6:11">
      <c r="F545" s="61"/>
      <c r="J545" s="60"/>
      <c r="K545" s="59"/>
    </row>
    <row r="546" spans="6:11">
      <c r="F546" s="61"/>
      <c r="J546" s="60"/>
      <c r="K546" s="59"/>
    </row>
    <row r="547" spans="6:11">
      <c r="F547" s="61"/>
      <c r="J547" s="60"/>
      <c r="K547" s="59"/>
    </row>
    <row r="548" spans="6:11">
      <c r="F548" s="61"/>
      <c r="J548" s="60"/>
      <c r="K548" s="59"/>
    </row>
    <row r="549" spans="6:11">
      <c r="F549" s="61"/>
      <c r="J549" s="60"/>
      <c r="K549" s="59"/>
    </row>
    <row r="550" spans="6:11">
      <c r="F550" s="61"/>
      <c r="J550" s="60"/>
      <c r="K550" s="59"/>
    </row>
    <row r="551" spans="6:11">
      <c r="F551" s="61"/>
      <c r="J551" s="60"/>
      <c r="K551" s="59"/>
    </row>
    <row r="552" spans="6:11">
      <c r="F552" s="61"/>
      <c r="J552" s="60"/>
      <c r="K552" s="59"/>
    </row>
    <row r="553" spans="6:11">
      <c r="F553" s="61"/>
      <c r="J553" s="60"/>
      <c r="K553" s="59"/>
    </row>
    <row r="554" spans="6:11">
      <c r="F554" s="61"/>
      <c r="J554" s="60"/>
      <c r="K554" s="59"/>
    </row>
    <row r="555" spans="6:11">
      <c r="F555" s="61"/>
      <c r="J555" s="60"/>
      <c r="K555" s="59"/>
    </row>
    <row r="556" spans="6:11">
      <c r="F556" s="61"/>
      <c r="J556" s="60"/>
      <c r="K556" s="59"/>
    </row>
    <row r="557" spans="6:11">
      <c r="F557" s="61"/>
      <c r="J557" s="60"/>
      <c r="K557" s="59"/>
    </row>
    <row r="558" spans="6:11">
      <c r="F558" s="61"/>
      <c r="J558" s="60"/>
      <c r="K558" s="59"/>
    </row>
    <row r="559" spans="6:11">
      <c r="F559" s="61"/>
      <c r="J559" s="60"/>
      <c r="K559" s="59"/>
    </row>
    <row r="560" spans="6:11">
      <c r="F560" s="61"/>
      <c r="J560" s="60"/>
      <c r="K560" s="59"/>
    </row>
    <row r="561" spans="6:11">
      <c r="F561" s="61"/>
      <c r="J561" s="60"/>
      <c r="K561" s="59"/>
    </row>
    <row r="562" spans="6:11">
      <c r="F562" s="61"/>
      <c r="J562" s="60"/>
      <c r="K562" s="59"/>
    </row>
    <row r="563" spans="6:11">
      <c r="F563" s="61"/>
      <c r="J563" s="60"/>
      <c r="K563" s="59"/>
    </row>
    <row r="564" spans="6:11">
      <c r="F564" s="61"/>
      <c r="J564" s="60"/>
      <c r="K564" s="59"/>
    </row>
    <row r="565" spans="6:11">
      <c r="F565" s="61"/>
      <c r="J565" s="60"/>
      <c r="K565" s="59"/>
    </row>
    <row r="566" spans="6:11">
      <c r="F566" s="61"/>
      <c r="J566" s="60"/>
      <c r="K566" s="59"/>
    </row>
    <row r="567" spans="6:11">
      <c r="F567" s="61"/>
      <c r="J567" s="60"/>
      <c r="K567" s="59"/>
    </row>
    <row r="568" spans="6:11">
      <c r="F568" s="61"/>
      <c r="J568" s="60"/>
      <c r="K568" s="59"/>
    </row>
    <row r="569" spans="6:11">
      <c r="F569" s="61"/>
      <c r="J569" s="60"/>
      <c r="K569" s="59"/>
    </row>
    <row r="570" spans="6:11">
      <c r="F570" s="61"/>
      <c r="J570" s="60"/>
      <c r="K570" s="59"/>
    </row>
    <row r="571" spans="6:11">
      <c r="F571" s="61"/>
      <c r="J571" s="60"/>
      <c r="K571" s="59"/>
    </row>
    <row r="572" spans="6:11">
      <c r="F572" s="61"/>
      <c r="J572" s="60"/>
      <c r="K572" s="59"/>
    </row>
    <row r="573" spans="6:11">
      <c r="F573" s="61"/>
      <c r="J573" s="60"/>
      <c r="K573" s="59"/>
    </row>
    <row r="574" spans="6:11">
      <c r="F574" s="61"/>
      <c r="J574" s="60"/>
      <c r="K574" s="59"/>
    </row>
    <row r="575" spans="6:11">
      <c r="F575" s="61"/>
      <c r="J575" s="60"/>
      <c r="K575" s="59"/>
    </row>
    <row r="576" spans="6:11">
      <c r="F576" s="61"/>
      <c r="J576" s="60"/>
      <c r="K576" s="59"/>
    </row>
    <row r="577" spans="6:11">
      <c r="F577" s="61"/>
      <c r="J577" s="60"/>
      <c r="K577" s="59"/>
    </row>
    <row r="578" spans="6:11">
      <c r="F578" s="61"/>
      <c r="J578" s="60"/>
      <c r="K578" s="59"/>
    </row>
    <row r="579" spans="6:11">
      <c r="F579" s="61"/>
      <c r="J579" s="60"/>
      <c r="K579" s="59"/>
    </row>
    <row r="580" spans="6:11">
      <c r="F580" s="61"/>
      <c r="J580" s="60"/>
      <c r="K580" s="59"/>
    </row>
    <row r="581" spans="6:11">
      <c r="F581" s="61"/>
      <c r="J581" s="60"/>
      <c r="K581" s="59"/>
    </row>
    <row r="582" spans="6:11">
      <c r="F582" s="61"/>
      <c r="J582" s="60"/>
      <c r="K582" s="59"/>
    </row>
    <row r="583" spans="6:11">
      <c r="F583" s="61"/>
      <c r="J583" s="60"/>
      <c r="K583" s="59"/>
    </row>
    <row r="584" spans="6:11">
      <c r="F584" s="61"/>
      <c r="J584" s="60"/>
      <c r="K584" s="59"/>
    </row>
    <row r="585" spans="6:11">
      <c r="F585" s="61"/>
      <c r="J585" s="60"/>
      <c r="K585" s="59"/>
    </row>
    <row r="586" spans="6:11">
      <c r="F586" s="61"/>
      <c r="J586" s="60"/>
      <c r="K586" s="59"/>
    </row>
    <row r="587" spans="6:11">
      <c r="F587" s="61"/>
      <c r="J587" s="60"/>
      <c r="K587" s="59"/>
    </row>
    <row r="588" spans="6:11">
      <c r="F588" s="61"/>
      <c r="J588" s="60"/>
      <c r="K588" s="59"/>
    </row>
    <row r="589" spans="6:11">
      <c r="F589" s="61"/>
      <c r="J589" s="60"/>
      <c r="K589" s="59"/>
    </row>
    <row r="590" spans="6:11">
      <c r="F590" s="61"/>
      <c r="J590" s="60"/>
      <c r="K590" s="59"/>
    </row>
    <row r="591" spans="6:11">
      <c r="F591" s="61"/>
      <c r="J591" s="60"/>
      <c r="K591" s="59"/>
    </row>
    <row r="592" spans="6:11">
      <c r="F592" s="61"/>
      <c r="J592" s="60"/>
      <c r="K592" s="59"/>
    </row>
    <row r="593" spans="6:11">
      <c r="F593" s="61"/>
      <c r="J593" s="60"/>
      <c r="K593" s="59"/>
    </row>
    <row r="594" spans="6:11">
      <c r="F594" s="61"/>
      <c r="J594" s="60"/>
      <c r="K594" s="59"/>
    </row>
    <row r="595" spans="6:11">
      <c r="F595" s="61"/>
      <c r="J595" s="60"/>
      <c r="K595" s="59"/>
    </row>
    <row r="596" spans="6:11">
      <c r="F596" s="61"/>
      <c r="J596" s="60"/>
      <c r="K596" s="59"/>
    </row>
    <row r="597" spans="6:11">
      <c r="F597" s="61"/>
      <c r="J597" s="60"/>
      <c r="K597" s="59"/>
    </row>
    <row r="598" spans="6:11">
      <c r="F598" s="61"/>
      <c r="J598" s="60"/>
      <c r="K598" s="59"/>
    </row>
    <row r="599" spans="6:11">
      <c r="F599" s="61"/>
      <c r="J599" s="60"/>
      <c r="K599" s="59"/>
    </row>
    <row r="600" spans="6:11">
      <c r="F600" s="61"/>
      <c r="J600" s="60"/>
      <c r="K600" s="59"/>
    </row>
    <row r="601" spans="6:11">
      <c r="F601" s="61"/>
      <c r="J601" s="60"/>
      <c r="K601" s="59"/>
    </row>
    <row r="602" spans="6:11">
      <c r="F602" s="61"/>
      <c r="J602" s="60"/>
      <c r="K602" s="59"/>
    </row>
    <row r="603" spans="6:11">
      <c r="F603" s="61"/>
      <c r="J603" s="60"/>
      <c r="K603" s="59"/>
    </row>
    <row r="604" spans="6:11">
      <c r="F604" s="61"/>
      <c r="J604" s="60"/>
      <c r="K604" s="59"/>
    </row>
    <row r="605" spans="6:11">
      <c r="F605" s="61"/>
      <c r="J605" s="60"/>
      <c r="K605" s="59"/>
    </row>
    <row r="606" spans="6:11">
      <c r="F606" s="61"/>
      <c r="J606" s="60"/>
      <c r="K606" s="59"/>
    </row>
    <row r="607" spans="6:11">
      <c r="F607" s="61"/>
      <c r="J607" s="60"/>
      <c r="K607" s="59"/>
    </row>
    <row r="608" spans="6:11">
      <c r="F608" s="61"/>
      <c r="J608" s="60"/>
      <c r="K608" s="59"/>
    </row>
    <row r="609" spans="6:11">
      <c r="F609" s="61"/>
      <c r="J609" s="60"/>
      <c r="K609" s="59"/>
    </row>
    <row r="610" spans="6:11">
      <c r="F610" s="61"/>
      <c r="J610" s="60"/>
      <c r="K610" s="59"/>
    </row>
    <row r="611" spans="6:11">
      <c r="F611" s="61"/>
      <c r="J611" s="60"/>
      <c r="K611" s="59"/>
    </row>
    <row r="612" spans="6:11">
      <c r="F612" s="61"/>
      <c r="J612" s="60"/>
      <c r="K612" s="59"/>
    </row>
    <row r="613" spans="6:11">
      <c r="F613" s="61"/>
      <c r="J613" s="60"/>
      <c r="K613" s="59"/>
    </row>
    <row r="614" spans="6:11">
      <c r="F614" s="61"/>
      <c r="J614" s="60"/>
      <c r="K614" s="59"/>
    </row>
    <row r="615" spans="6:11">
      <c r="F615" s="61"/>
      <c r="J615" s="60"/>
      <c r="K615" s="59"/>
    </row>
    <row r="616" spans="6:11">
      <c r="F616" s="61"/>
      <c r="J616" s="60"/>
      <c r="K616" s="59"/>
    </row>
    <row r="617" spans="6:11">
      <c r="F617" s="61"/>
      <c r="J617" s="60"/>
      <c r="K617" s="59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7109375" style="30" bestFit="1" customWidth="1"/>
    <col min="11" max="11" width="17.71093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Junio 2025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1"/>
      <c r="I6"/>
      <c r="J6"/>
      <c r="K6"/>
    </row>
    <row r="7" spans="2:11" s="33" customFormat="1" ht="12.75" customHeight="1">
      <c r="B7" s="32"/>
      <c r="C7" s="123" t="s">
        <v>14</v>
      </c>
      <c r="D7" s="36"/>
      <c r="E7" s="64"/>
    </row>
    <row r="8" spans="2:11" s="33" customFormat="1" ht="12.75" customHeight="1">
      <c r="B8" s="32"/>
      <c r="C8" s="123"/>
      <c r="D8" s="36"/>
      <c r="E8" s="64"/>
      <c r="G8" s="27"/>
    </row>
    <row r="9" spans="2:11" s="33" customFormat="1" ht="12.75" customHeight="1">
      <c r="B9" s="32"/>
      <c r="C9" s="123"/>
      <c r="D9" s="36"/>
      <c r="E9" s="64"/>
      <c r="G9" s="27"/>
    </row>
    <row r="10" spans="2:11" s="33" customFormat="1" ht="12.75" customHeight="1">
      <c r="B10" s="32"/>
      <c r="C10" s="37"/>
      <c r="D10" s="36"/>
      <c r="E10" s="64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0"/>
    </row>
    <row r="25" spans="2:14">
      <c r="E25" s="38"/>
    </row>
    <row r="26" spans="2:14">
      <c r="E26" s="39"/>
    </row>
    <row r="27" spans="2:14">
      <c r="E27" s="40" t="s">
        <v>10</v>
      </c>
    </row>
    <row r="28" spans="2:14">
      <c r="L28" s="63"/>
      <c r="M28" s="63"/>
      <c r="N28" s="63"/>
    </row>
    <row r="29" spans="2:14">
      <c r="L29" s="63"/>
      <c r="M29" s="63"/>
      <c r="N29" s="63"/>
    </row>
    <row r="30" spans="2:14">
      <c r="L30" s="63"/>
      <c r="M30" s="63"/>
      <c r="N30" s="63"/>
    </row>
    <row r="31" spans="2:14">
      <c r="L31" s="63"/>
      <c r="M31" s="63"/>
      <c r="N31" s="63"/>
    </row>
    <row r="32" spans="2:14">
      <c r="L32" s="63"/>
      <c r="M32" s="63"/>
      <c r="N32" s="63"/>
    </row>
    <row r="33" spans="12:14">
      <c r="L33" s="63"/>
      <c r="M33" s="63"/>
      <c r="N33" s="63"/>
    </row>
    <row r="34" spans="12:14">
      <c r="L34" s="63"/>
      <c r="M34" s="63"/>
      <c r="N34" s="63"/>
    </row>
    <row r="35" spans="12:14">
      <c r="L35" s="63"/>
      <c r="M35" s="63"/>
      <c r="N35" s="63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21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/>
      <c r="J155" s="62"/>
      <c r="K155" s="62"/>
      <c r="L155" s="23"/>
      <c r="M155" s="23"/>
    </row>
    <row r="156" spans="5:13">
      <c r="E156" s="77"/>
      <c r="J156" s="62"/>
      <c r="K156" s="62"/>
      <c r="L156" s="23"/>
      <c r="M156" s="23"/>
    </row>
    <row r="157" spans="5:13">
      <c r="E157" s="77"/>
      <c r="J157" s="62"/>
      <c r="K157" s="62"/>
      <c r="L157" s="23"/>
      <c r="M157" s="23"/>
    </row>
    <row r="158" spans="5:13">
      <c r="E158" s="77"/>
      <c r="J158" s="62"/>
      <c r="K158" s="62"/>
      <c r="L158" s="23"/>
      <c r="M158" s="23"/>
    </row>
    <row r="159" spans="5:13">
      <c r="E159" s="77"/>
      <c r="J159" s="62"/>
      <c r="K159" s="62"/>
      <c r="L159" s="23"/>
      <c r="M159" s="23"/>
    </row>
    <row r="160" spans="5:13">
      <c r="E160" s="77"/>
      <c r="J160" s="62"/>
      <c r="K160" s="62"/>
      <c r="L160" s="23"/>
      <c r="M160" s="23"/>
    </row>
    <row r="161" spans="5:13">
      <c r="E161" s="77"/>
      <c r="J161" s="62"/>
      <c r="K161" s="62"/>
      <c r="L161" s="23"/>
      <c r="M161" s="23"/>
    </row>
    <row r="162" spans="5:13">
      <c r="E162" s="77"/>
      <c r="J162" s="62"/>
      <c r="K162" s="62"/>
      <c r="L162" s="23"/>
      <c r="M162" s="23"/>
    </row>
    <row r="163" spans="5:13">
      <c r="E163" s="77"/>
      <c r="J163" s="62"/>
      <c r="K163" s="62"/>
      <c r="L163" s="23"/>
      <c r="M163" s="23"/>
    </row>
    <row r="164" spans="5:13">
      <c r="E164" s="77"/>
      <c r="J164" s="62"/>
      <c r="K164" s="62"/>
      <c r="L164" s="23"/>
      <c r="M164" s="23"/>
    </row>
    <row r="165" spans="5:13">
      <c r="E165" s="77"/>
      <c r="J165" s="62"/>
      <c r="K165" s="62"/>
      <c r="L165" s="23"/>
      <c r="M165" s="23"/>
    </row>
    <row r="166" spans="5:13">
      <c r="E166" s="77"/>
      <c r="J166" s="62"/>
      <c r="K166" s="62"/>
      <c r="L166" s="23"/>
      <c r="M166" s="23"/>
    </row>
    <row r="167" spans="5:13">
      <c r="E167" s="77"/>
      <c r="J167" s="62"/>
      <c r="K167" s="62"/>
      <c r="L167" s="23"/>
      <c r="M167" s="23"/>
    </row>
    <row r="168" spans="5:13">
      <c r="E168" s="77"/>
      <c r="J168" s="62"/>
      <c r="K168" s="62"/>
      <c r="L168" s="23"/>
      <c r="M168" s="23"/>
    </row>
    <row r="169" spans="5:13">
      <c r="E169" s="77"/>
      <c r="J169" s="62"/>
      <c r="K169" s="62"/>
      <c r="L169" s="23"/>
      <c r="M169" s="23"/>
    </row>
    <row r="170" spans="5:13">
      <c r="E170" s="77"/>
      <c r="J170" s="62"/>
      <c r="K170" s="62"/>
      <c r="L170" s="23"/>
      <c r="M170" s="23"/>
    </row>
    <row r="171" spans="5:13">
      <c r="E171" s="77"/>
      <c r="J171" s="62"/>
      <c r="K171" s="62"/>
      <c r="L171" s="23"/>
      <c r="M171" s="23"/>
    </row>
    <row r="172" spans="5:13">
      <c r="E172" s="77"/>
      <c r="J172" s="62"/>
      <c r="K172" s="62"/>
      <c r="L172" s="23"/>
      <c r="M172" s="23"/>
    </row>
    <row r="173" spans="5:13">
      <c r="E173" s="77"/>
      <c r="J173" s="62"/>
      <c r="K173" s="62"/>
      <c r="L173" s="23"/>
      <c r="M173" s="23"/>
    </row>
    <row r="174" spans="5:13">
      <c r="E174" s="77"/>
      <c r="J174" s="62"/>
      <c r="K174" s="62"/>
      <c r="L174" s="23"/>
      <c r="M174" s="23"/>
    </row>
    <row r="175" spans="5:13">
      <c r="E175" s="77"/>
      <c r="J175" s="62"/>
      <c r="K175" s="62"/>
      <c r="L175" s="23"/>
      <c r="M175" s="23"/>
    </row>
    <row r="176" spans="5:13">
      <c r="E176" s="77"/>
      <c r="J176" s="62"/>
      <c r="K176" s="62"/>
      <c r="L176" s="23"/>
      <c r="M176" s="23"/>
    </row>
    <row r="177" spans="5:13">
      <c r="E177" s="77"/>
      <c r="J177" s="62"/>
      <c r="K177" s="62"/>
      <c r="L177" s="23"/>
      <c r="M177" s="23"/>
    </row>
    <row r="178" spans="5:13">
      <c r="E178" s="77"/>
      <c r="J178" s="62"/>
      <c r="K178" s="62"/>
      <c r="L178" s="23"/>
      <c r="M178" s="23"/>
    </row>
    <row r="179" spans="5:13">
      <c r="E179" s="77"/>
      <c r="J179" s="62"/>
      <c r="K179" s="62"/>
      <c r="L179" s="23"/>
      <c r="M179" s="23"/>
    </row>
    <row r="180" spans="5:13">
      <c r="E180" s="77"/>
      <c r="J180" s="62"/>
      <c r="K180" s="62"/>
      <c r="L180" s="23"/>
      <c r="M180" s="23"/>
    </row>
    <row r="181" spans="5:13">
      <c r="E181" s="77"/>
      <c r="J181" s="62"/>
      <c r="K181" s="62"/>
      <c r="L181" s="23"/>
      <c r="M181" s="23"/>
    </row>
    <row r="182" spans="5:13">
      <c r="E182" s="77"/>
      <c r="J182" s="62"/>
      <c r="K182" s="62"/>
      <c r="L182" s="23"/>
      <c r="M182" s="23"/>
    </row>
    <row r="183" spans="5:13">
      <c r="E183" s="77"/>
      <c r="J183" s="62"/>
      <c r="K183" s="62"/>
      <c r="L183" s="23"/>
      <c r="M183" s="23"/>
    </row>
    <row r="184" spans="5:13">
      <c r="E184" s="77"/>
      <c r="J184" s="62"/>
      <c r="K184" s="62"/>
      <c r="L184" s="23"/>
      <c r="M184" s="23"/>
    </row>
    <row r="185" spans="5:13">
      <c r="E185" s="77"/>
      <c r="J185" s="62"/>
      <c r="K185" s="62"/>
      <c r="L185" s="23"/>
      <c r="M185" s="23"/>
    </row>
    <row r="186" spans="5:13">
      <c r="E186" s="77"/>
      <c r="J186" s="62"/>
      <c r="K186" s="62"/>
      <c r="L186" s="23"/>
      <c r="M186" s="23"/>
    </row>
    <row r="187" spans="5:13">
      <c r="E187" s="77"/>
      <c r="J187" s="62"/>
      <c r="K187" s="62"/>
      <c r="L187" s="23"/>
      <c r="M187" s="23"/>
    </row>
    <row r="188" spans="5:13">
      <c r="E188" s="77"/>
      <c r="J188" s="62"/>
      <c r="K188" s="62"/>
      <c r="L188" s="23"/>
      <c r="M188" s="23"/>
    </row>
    <row r="189" spans="5:13">
      <c r="E189" s="77"/>
      <c r="J189" s="62"/>
      <c r="K189" s="62"/>
      <c r="L189" s="23"/>
      <c r="M189" s="23"/>
    </row>
    <row r="190" spans="5:13">
      <c r="E190" s="77"/>
      <c r="J190" s="62"/>
      <c r="K190" s="62"/>
      <c r="L190" s="23"/>
      <c r="M190" s="23"/>
    </row>
    <row r="191" spans="5:13">
      <c r="E191" s="77"/>
      <c r="J191" s="62"/>
      <c r="K191" s="62"/>
      <c r="L191" s="23"/>
      <c r="M191" s="23"/>
    </row>
    <row r="192" spans="5:13">
      <c r="E192" s="77"/>
      <c r="J192" s="62"/>
      <c r="K192" s="62"/>
      <c r="L192" s="23"/>
      <c r="M192" s="23"/>
    </row>
    <row r="193" spans="5:13">
      <c r="E193" s="77"/>
      <c r="J193" s="62"/>
      <c r="K193" s="62"/>
      <c r="L193" s="23"/>
      <c r="M193" s="23"/>
    </row>
    <row r="194" spans="5:13">
      <c r="E194" s="77"/>
      <c r="J194" s="62"/>
      <c r="K194" s="62"/>
      <c r="L194" s="23"/>
      <c r="M194" s="23"/>
    </row>
    <row r="195" spans="5:13">
      <c r="E195" s="77"/>
      <c r="J195" s="62"/>
      <c r="K195" s="62"/>
      <c r="L195" s="23"/>
      <c r="M195" s="23"/>
    </row>
    <row r="196" spans="5:13">
      <c r="E196" s="77"/>
      <c r="J196" s="62"/>
      <c r="K196" s="62"/>
      <c r="L196" s="23"/>
      <c r="M196" s="23"/>
    </row>
    <row r="197" spans="5:13">
      <c r="E197" s="77"/>
      <c r="J197" s="62"/>
      <c r="K197" s="62"/>
      <c r="L197" s="23"/>
      <c r="M197" s="23"/>
    </row>
    <row r="198" spans="5:13">
      <c r="E198" s="77"/>
      <c r="J198" s="62"/>
      <c r="K198" s="62"/>
      <c r="L198" s="23"/>
      <c r="M198" s="23"/>
    </row>
    <row r="199" spans="5:13">
      <c r="E199" s="77"/>
      <c r="J199" s="62"/>
      <c r="K199" s="62"/>
      <c r="L199" s="23"/>
      <c r="M199" s="23"/>
    </row>
    <row r="200" spans="5:13">
      <c r="E200" s="77"/>
      <c r="J200" s="62"/>
      <c r="K200" s="62"/>
      <c r="L200" s="23"/>
      <c r="M200" s="23"/>
    </row>
    <row r="201" spans="5:13">
      <c r="E201" s="77"/>
      <c r="J201" s="62"/>
      <c r="K201" s="62"/>
      <c r="L201" s="23"/>
      <c r="M201" s="23"/>
    </row>
    <row r="202" spans="5:13">
      <c r="E202" s="77"/>
      <c r="J202" s="62"/>
      <c r="K202" s="62"/>
      <c r="L202" s="23"/>
      <c r="M202" s="23"/>
    </row>
    <row r="203" spans="5:13">
      <c r="E203" s="77"/>
      <c r="J203" s="62"/>
      <c r="K203" s="62"/>
      <c r="L203" s="23"/>
      <c r="M203" s="23"/>
    </row>
    <row r="204" spans="5:13">
      <c r="E204" s="77"/>
      <c r="J204" s="62"/>
      <c r="K204" s="62"/>
      <c r="L204" s="23"/>
      <c r="M204" s="23"/>
    </row>
    <row r="205" spans="5:13">
      <c r="E205" s="77"/>
      <c r="J205" s="62"/>
      <c r="K205" s="62"/>
      <c r="L205" s="23"/>
      <c r="M205" s="23"/>
    </row>
    <row r="206" spans="5:13">
      <c r="E206" s="77"/>
      <c r="J206" s="62"/>
      <c r="K206" s="62"/>
      <c r="L206" s="23"/>
      <c r="M206" s="23"/>
    </row>
    <row r="207" spans="5:13">
      <c r="E207" s="77"/>
      <c r="J207" s="62"/>
      <c r="K207" s="62"/>
      <c r="L207" s="23"/>
      <c r="M207" s="23"/>
    </row>
    <row r="208" spans="5:13">
      <c r="E208" s="77"/>
      <c r="J208" s="62"/>
      <c r="K208" s="62"/>
      <c r="L208" s="23"/>
      <c r="M208" s="23"/>
    </row>
    <row r="209" spans="5:13">
      <c r="E209" s="77"/>
      <c r="J209" s="62"/>
      <c r="K209" s="62"/>
      <c r="L209" s="23"/>
      <c r="M209" s="23"/>
    </row>
    <row r="210" spans="5:13">
      <c r="E210" s="77"/>
      <c r="J210" s="62"/>
      <c r="K210" s="62"/>
      <c r="L210" s="23"/>
      <c r="M210" s="23"/>
    </row>
    <row r="211" spans="5:13">
      <c r="E211" s="77"/>
      <c r="J211" s="62"/>
      <c r="K211" s="62"/>
      <c r="L211" s="23"/>
      <c r="M211" s="23"/>
    </row>
    <row r="212" spans="5:13">
      <c r="E212" s="77"/>
      <c r="J212" s="62"/>
      <c r="K212" s="62"/>
      <c r="L212" s="23"/>
      <c r="M212" s="23"/>
    </row>
    <row r="213" spans="5:13">
      <c r="E213" s="77"/>
      <c r="J213" s="62"/>
      <c r="K213" s="62"/>
      <c r="L213" s="23"/>
      <c r="M213" s="23"/>
    </row>
    <row r="214" spans="5:13">
      <c r="E214" s="77"/>
      <c r="J214" s="62"/>
      <c r="K214" s="62"/>
      <c r="L214" s="23"/>
      <c r="M214" s="23"/>
    </row>
    <row r="215" spans="5:13">
      <c r="E215" s="77"/>
      <c r="J215" s="62"/>
      <c r="K215" s="62"/>
      <c r="L215" s="23"/>
      <c r="M215" s="23"/>
    </row>
    <row r="216" spans="5:13">
      <c r="E216" s="77"/>
      <c r="J216" s="62"/>
      <c r="K216" s="62"/>
      <c r="L216" s="23"/>
      <c r="M216" s="23"/>
    </row>
    <row r="217" spans="5:13">
      <c r="E217" s="77"/>
      <c r="J217" s="62"/>
      <c r="K217" s="62"/>
      <c r="L217" s="23"/>
      <c r="M217" s="23"/>
    </row>
    <row r="218" spans="5:13">
      <c r="E218" s="77"/>
      <c r="J218" s="62"/>
      <c r="K218" s="62"/>
      <c r="L218" s="23"/>
      <c r="M218" s="23"/>
    </row>
    <row r="219" spans="5:13">
      <c r="E219" s="77"/>
      <c r="J219" s="62"/>
      <c r="K219" s="62"/>
      <c r="L219" s="23"/>
      <c r="M219" s="23"/>
    </row>
    <row r="220" spans="5:13">
      <c r="E220" s="77"/>
      <c r="J220" s="62"/>
      <c r="K220" s="62"/>
      <c r="L220" s="23"/>
      <c r="M220" s="23"/>
    </row>
    <row r="221" spans="5:13">
      <c r="E221" s="77"/>
      <c r="J221" s="62"/>
      <c r="K221" s="62"/>
      <c r="L221" s="23"/>
      <c r="M221" s="23"/>
    </row>
    <row r="222" spans="5:13">
      <c r="E222" s="77"/>
      <c r="J222" s="62"/>
      <c r="K222" s="62"/>
      <c r="L222" s="23"/>
      <c r="M222" s="23"/>
    </row>
    <row r="223" spans="5:13">
      <c r="E223" s="77"/>
      <c r="J223" s="62"/>
      <c r="K223" s="62"/>
      <c r="L223" s="23"/>
      <c r="M223" s="23"/>
    </row>
    <row r="224" spans="5:13">
      <c r="E224" s="77"/>
      <c r="J224" s="62"/>
      <c r="K224" s="62"/>
      <c r="L224" s="23"/>
      <c r="M224" s="23"/>
    </row>
    <row r="225" spans="5:13">
      <c r="E225" s="77"/>
      <c r="J225" s="62"/>
      <c r="K225" s="62"/>
      <c r="L225" s="23"/>
      <c r="M225" s="23"/>
    </row>
    <row r="226" spans="5:13">
      <c r="E226" s="77"/>
      <c r="J226" s="62"/>
      <c r="K226" s="62"/>
      <c r="L226" s="23"/>
      <c r="M226" s="23"/>
    </row>
    <row r="227" spans="5:13">
      <c r="E227" s="77"/>
      <c r="J227" s="62"/>
      <c r="K227" s="62"/>
      <c r="L227" s="23"/>
      <c r="M227" s="23"/>
    </row>
    <row r="228" spans="5:13">
      <c r="E228" s="77"/>
      <c r="J228" s="62"/>
      <c r="K228" s="62"/>
      <c r="L228" s="23"/>
      <c r="M228" s="23"/>
    </row>
    <row r="229" spans="5:13">
      <c r="E229" s="77"/>
      <c r="J229" s="62"/>
      <c r="K229" s="62"/>
      <c r="L229" s="23"/>
      <c r="M229" s="23"/>
    </row>
    <row r="230" spans="5:13">
      <c r="E230" s="77"/>
      <c r="J230" s="62"/>
      <c r="K230" s="62"/>
      <c r="L230" s="23"/>
      <c r="M230" s="23"/>
    </row>
    <row r="231" spans="5:13">
      <c r="E231" s="77"/>
      <c r="J231" s="62"/>
      <c r="K231" s="62"/>
      <c r="L231" s="23"/>
      <c r="M231" s="23"/>
    </row>
    <row r="232" spans="5:13">
      <c r="E232" s="77"/>
      <c r="J232" s="62"/>
      <c r="K232" s="62"/>
      <c r="L232" s="23"/>
      <c r="M232" s="23"/>
    </row>
    <row r="233" spans="5:13">
      <c r="E233" s="77"/>
      <c r="J233" s="62"/>
      <c r="K233" s="62"/>
      <c r="L233" s="23"/>
      <c r="M233" s="23"/>
    </row>
    <row r="234" spans="5:13">
      <c r="E234" s="77"/>
      <c r="J234" s="62"/>
      <c r="K234" s="62"/>
      <c r="L234" s="23"/>
      <c r="M234" s="23"/>
    </row>
    <row r="235" spans="5:13">
      <c r="E235" s="77"/>
      <c r="J235" s="62"/>
      <c r="K235" s="62"/>
      <c r="L235" s="23"/>
      <c r="M235" s="23"/>
    </row>
    <row r="236" spans="5:13">
      <c r="E236" s="77"/>
      <c r="J236" s="62"/>
      <c r="K236" s="62"/>
      <c r="L236" s="23"/>
      <c r="M236" s="23"/>
    </row>
    <row r="237" spans="5:13">
      <c r="E237" s="77"/>
      <c r="J237" s="62"/>
      <c r="K237" s="62"/>
      <c r="L237" s="23"/>
      <c r="M237" s="23"/>
    </row>
    <row r="238" spans="5:13">
      <c r="E238" s="77"/>
      <c r="J238" s="62"/>
      <c r="K238" s="62"/>
      <c r="L238" s="23"/>
      <c r="M238" s="23"/>
    </row>
    <row r="239" spans="5:13">
      <c r="E239" s="77"/>
      <c r="J239" s="62"/>
      <c r="K239" s="62"/>
      <c r="L239" s="23"/>
      <c r="M239" s="23"/>
    </row>
    <row r="240" spans="5:13">
      <c r="E240" s="77"/>
      <c r="J240" s="62"/>
      <c r="K240" s="62"/>
      <c r="L240" s="23"/>
      <c r="M240" s="23"/>
    </row>
    <row r="241" spans="5:13">
      <c r="E241" s="77"/>
      <c r="J241" s="62"/>
      <c r="K241" s="62"/>
      <c r="L241" s="23"/>
      <c r="M241" s="23"/>
    </row>
    <row r="242" spans="5:13">
      <c r="E242" s="77"/>
      <c r="J242" s="62"/>
      <c r="K242" s="62"/>
      <c r="L242" s="23"/>
      <c r="M242" s="23"/>
    </row>
    <row r="243" spans="5:13">
      <c r="E243" s="77"/>
      <c r="J243" s="62"/>
      <c r="K243" s="62"/>
      <c r="L243" s="23"/>
      <c r="M243" s="23"/>
    </row>
    <row r="244" spans="5:13">
      <c r="E244" s="77"/>
      <c r="J244" s="62"/>
      <c r="K244" s="62"/>
      <c r="L244" s="23"/>
      <c r="M244" s="23"/>
    </row>
    <row r="245" spans="5:13">
      <c r="E245" s="77"/>
      <c r="J245" s="62"/>
      <c r="K245" s="62"/>
      <c r="L245" s="23"/>
      <c r="M245" s="23"/>
    </row>
    <row r="246" spans="5:13">
      <c r="E246" s="77"/>
      <c r="J246" s="62"/>
      <c r="K246" s="62"/>
      <c r="L246" s="23"/>
      <c r="M246" s="23"/>
    </row>
    <row r="247" spans="5:13">
      <c r="E247" s="77"/>
      <c r="J247" s="62"/>
      <c r="K247" s="62"/>
      <c r="L247" s="23"/>
      <c r="M247" s="23"/>
    </row>
    <row r="248" spans="5:13">
      <c r="E248" s="77"/>
      <c r="J248" s="62"/>
      <c r="K248" s="62"/>
      <c r="L248" s="23"/>
      <c r="M248" s="23"/>
    </row>
    <row r="249" spans="5:13">
      <c r="E249" s="77"/>
      <c r="J249" s="62"/>
      <c r="K249" s="62"/>
      <c r="L249" s="23"/>
      <c r="M249" s="23"/>
    </row>
    <row r="250" spans="5:13">
      <c r="E250" s="77"/>
      <c r="J250" s="62"/>
      <c r="K250" s="62"/>
      <c r="L250" s="23"/>
      <c r="M250" s="23"/>
    </row>
    <row r="251" spans="5:13">
      <c r="E251" s="77"/>
      <c r="J251" s="62"/>
      <c r="K251" s="62"/>
      <c r="L251" s="23"/>
      <c r="M251" s="23"/>
    </row>
    <row r="252" spans="5:13">
      <c r="E252" s="77"/>
      <c r="J252" s="62"/>
      <c r="K252" s="62"/>
      <c r="L252" s="23"/>
      <c r="M252" s="23"/>
    </row>
    <row r="253" spans="5:13">
      <c r="E253" s="77"/>
      <c r="J253" s="62"/>
      <c r="K253" s="62"/>
      <c r="L253" s="23"/>
      <c r="M253" s="23"/>
    </row>
    <row r="254" spans="5:13">
      <c r="E254" s="77"/>
      <c r="J254" s="62"/>
      <c r="K254" s="62"/>
      <c r="L254" s="23"/>
      <c r="M254" s="23"/>
    </row>
    <row r="255" spans="5:13">
      <c r="E255" s="77"/>
      <c r="J255" s="62"/>
      <c r="K255" s="62"/>
      <c r="L255" s="23"/>
      <c r="M255" s="23"/>
    </row>
    <row r="256" spans="5:13">
      <c r="E256" s="77"/>
      <c r="J256" s="62"/>
      <c r="K256" s="62"/>
      <c r="L256" s="23"/>
      <c r="M256" s="23"/>
    </row>
    <row r="257" spans="5:13">
      <c r="E257" s="77"/>
      <c r="J257" s="62"/>
      <c r="K257" s="62"/>
      <c r="L257" s="23"/>
      <c r="M257" s="23"/>
    </row>
    <row r="258" spans="5:13">
      <c r="E258" s="77"/>
      <c r="J258" s="62"/>
      <c r="K258" s="62"/>
      <c r="L258" s="23"/>
      <c r="M258" s="23"/>
    </row>
    <row r="259" spans="5:13">
      <c r="E259" s="77"/>
      <c r="J259" s="62"/>
      <c r="K259" s="62"/>
      <c r="L259" s="23"/>
      <c r="M259" s="23"/>
    </row>
    <row r="260" spans="5:13">
      <c r="E260" s="77"/>
      <c r="J260" s="62"/>
      <c r="K260" s="62"/>
      <c r="L260" s="23"/>
      <c r="M260" s="23"/>
    </row>
    <row r="261" spans="5:13">
      <c r="E261" s="77"/>
      <c r="J261" s="62"/>
      <c r="K261" s="62"/>
      <c r="L261" s="23"/>
      <c r="M261" s="23"/>
    </row>
    <row r="262" spans="5:13">
      <c r="E262" s="77"/>
      <c r="J262" s="62"/>
      <c r="K262" s="62"/>
      <c r="L262" s="23"/>
      <c r="M262" s="23"/>
    </row>
    <row r="263" spans="5:13">
      <c r="E263" s="77"/>
      <c r="J263" s="62"/>
      <c r="K263" s="62"/>
      <c r="L263" s="23"/>
      <c r="M263" s="23"/>
    </row>
    <row r="264" spans="5:13">
      <c r="E264" s="77"/>
      <c r="J264" s="62"/>
      <c r="K264" s="62"/>
      <c r="L264" s="23"/>
      <c r="M264" s="23"/>
    </row>
    <row r="265" spans="5:13">
      <c r="E265" s="77"/>
      <c r="J265" s="62"/>
      <c r="K265" s="62"/>
      <c r="L265" s="23"/>
      <c r="M265" s="23"/>
    </row>
    <row r="266" spans="5:13">
      <c r="E266" s="77"/>
      <c r="J266" s="62"/>
      <c r="K266" s="62"/>
      <c r="L266" s="23"/>
      <c r="M266" s="23"/>
    </row>
    <row r="267" spans="5:13">
      <c r="E267" s="77"/>
      <c r="J267" s="62"/>
      <c r="K267" s="62"/>
      <c r="L267" s="23"/>
      <c r="M267" s="23"/>
    </row>
    <row r="268" spans="5:13">
      <c r="E268" s="77"/>
      <c r="J268" s="62"/>
      <c r="K268" s="62"/>
      <c r="L268" s="23"/>
      <c r="M268" s="23"/>
    </row>
    <row r="269" spans="5:13">
      <c r="E269" s="77"/>
      <c r="J269" s="62"/>
      <c r="K269" s="62"/>
      <c r="L269" s="23"/>
      <c r="M269" s="23"/>
    </row>
    <row r="270" spans="5:13">
      <c r="E270" s="77"/>
      <c r="J270" s="62"/>
      <c r="K270" s="62"/>
      <c r="L270" s="23"/>
      <c r="M270" s="23"/>
    </row>
    <row r="271" spans="5:13">
      <c r="E271" s="77"/>
      <c r="J271" s="62"/>
      <c r="K271" s="62"/>
      <c r="L271" s="23"/>
      <c r="M271" s="23"/>
    </row>
    <row r="272" spans="5:13">
      <c r="E272" s="77"/>
      <c r="J272" s="62"/>
      <c r="K272" s="62"/>
      <c r="L272" s="23"/>
      <c r="M272" s="23"/>
    </row>
    <row r="273" spans="5:13">
      <c r="E273" s="77"/>
      <c r="J273" s="62"/>
      <c r="K273" s="62"/>
      <c r="L273" s="23"/>
      <c r="M273" s="23"/>
    </row>
    <row r="274" spans="5:13">
      <c r="E274" s="77"/>
      <c r="J274" s="62"/>
      <c r="K274" s="62"/>
      <c r="L274" s="23"/>
      <c r="M274" s="23"/>
    </row>
    <row r="275" spans="5:13">
      <c r="E275" s="77"/>
      <c r="J275" s="62"/>
      <c r="K275" s="62"/>
      <c r="L275" s="23"/>
      <c r="M275" s="23"/>
    </row>
    <row r="276" spans="5:13">
      <c r="E276" s="77"/>
      <c r="J276" s="62"/>
      <c r="K276" s="62"/>
      <c r="L276" s="23"/>
      <c r="M276" s="23"/>
    </row>
    <row r="277" spans="5:13">
      <c r="E277" s="77"/>
      <c r="J277" s="62"/>
      <c r="K277" s="62"/>
      <c r="L277" s="23"/>
      <c r="M277" s="23"/>
    </row>
    <row r="278" spans="5:13">
      <c r="E278" s="77"/>
      <c r="J278" s="62"/>
      <c r="K278" s="62"/>
      <c r="L278" s="23"/>
      <c r="M278" s="23"/>
    </row>
    <row r="279" spans="5:13">
      <c r="E279" s="77"/>
      <c r="J279" s="62"/>
      <c r="K279" s="62"/>
      <c r="L279" s="23"/>
      <c r="M279" s="23"/>
    </row>
    <row r="280" spans="5:13">
      <c r="E280" s="77"/>
      <c r="J280" s="62"/>
      <c r="K280" s="62"/>
      <c r="L280" s="23"/>
      <c r="M280" s="23"/>
    </row>
    <row r="281" spans="5:13">
      <c r="E281" s="77"/>
      <c r="J281" s="62"/>
      <c r="K281" s="62"/>
      <c r="L281" s="23"/>
      <c r="M281" s="23"/>
    </row>
    <row r="282" spans="5:13">
      <c r="E282" s="77"/>
      <c r="J282" s="62"/>
      <c r="K282" s="62"/>
      <c r="L282" s="23"/>
      <c r="M282" s="23"/>
    </row>
    <row r="283" spans="5:13">
      <c r="E283" s="77"/>
      <c r="J283" s="62"/>
      <c r="K283" s="62"/>
      <c r="L283" s="23"/>
      <c r="M283" s="23"/>
    </row>
    <row r="284" spans="5:13">
      <c r="E284" s="77"/>
      <c r="J284" s="62"/>
      <c r="K284" s="62"/>
      <c r="L284" s="23"/>
      <c r="M284" s="23"/>
    </row>
    <row r="285" spans="5:13">
      <c r="E285" s="77"/>
      <c r="J285" s="62"/>
      <c r="K285" s="62"/>
      <c r="L285" s="23"/>
      <c r="M285" s="23"/>
    </row>
    <row r="286" spans="5:13">
      <c r="E286" s="77"/>
      <c r="J286" s="62"/>
      <c r="K286" s="62"/>
      <c r="L286" s="23"/>
      <c r="M286" s="23"/>
    </row>
    <row r="287" spans="5:13">
      <c r="E287" s="77"/>
      <c r="J287" s="62"/>
      <c r="K287" s="62"/>
      <c r="L287" s="23"/>
      <c r="M287" s="23"/>
    </row>
    <row r="288" spans="5:13">
      <c r="E288" s="77"/>
      <c r="J288" s="62"/>
      <c r="K288" s="62"/>
      <c r="L288" s="23"/>
      <c r="M288" s="23"/>
    </row>
    <row r="289" spans="5:13">
      <c r="E289" s="77"/>
      <c r="J289" s="62"/>
      <c r="K289" s="62"/>
      <c r="L289" s="23"/>
      <c r="M289" s="23"/>
    </row>
    <row r="290" spans="5:13">
      <c r="E290" s="77"/>
      <c r="J290" s="62"/>
      <c r="K290" s="62"/>
      <c r="L290" s="23"/>
      <c r="M290" s="23"/>
    </row>
    <row r="291" spans="5:13">
      <c r="E291" s="77"/>
      <c r="J291" s="62"/>
      <c r="K291" s="62"/>
      <c r="L291" s="23"/>
      <c r="M291" s="23"/>
    </row>
    <row r="292" spans="5:13">
      <c r="E292" s="77"/>
      <c r="J292" s="62"/>
      <c r="K292" s="62"/>
      <c r="L292" s="23"/>
      <c r="M292" s="23"/>
    </row>
    <row r="293" spans="5:13">
      <c r="E293" s="77"/>
      <c r="J293" s="62"/>
      <c r="K293" s="62"/>
      <c r="L293" s="23"/>
      <c r="M293" s="23"/>
    </row>
    <row r="294" spans="5:13">
      <c r="E294" s="77"/>
      <c r="J294" s="62"/>
      <c r="K294" s="62"/>
      <c r="L294" s="23"/>
      <c r="M294" s="23"/>
    </row>
    <row r="295" spans="5:13">
      <c r="E295" s="77"/>
      <c r="J295" s="62"/>
      <c r="K295" s="62"/>
      <c r="L295" s="23"/>
      <c r="M295" s="23"/>
    </row>
    <row r="296" spans="5:13">
      <c r="E296" s="77"/>
      <c r="J296" s="62"/>
      <c r="K296" s="62"/>
      <c r="L296" s="23"/>
      <c r="M296" s="23"/>
    </row>
    <row r="297" spans="5:13">
      <c r="E297" s="77"/>
      <c r="J297" s="62"/>
      <c r="K297" s="62"/>
      <c r="L297" s="23"/>
      <c r="M297" s="23"/>
    </row>
    <row r="298" spans="5:13">
      <c r="E298" s="77"/>
      <c r="J298" s="62"/>
      <c r="K298" s="62"/>
      <c r="L298" s="23"/>
      <c r="M298" s="23"/>
    </row>
    <row r="299" spans="5:13">
      <c r="E299" s="77"/>
      <c r="J299" s="62"/>
      <c r="K299" s="62"/>
      <c r="L299" s="23"/>
      <c r="M299" s="23"/>
    </row>
    <row r="300" spans="5:13">
      <c r="E300" s="77"/>
      <c r="J300" s="62"/>
      <c r="K300" s="62"/>
      <c r="L300" s="23"/>
      <c r="M300" s="23"/>
    </row>
    <row r="301" spans="5:13">
      <c r="E301" s="77"/>
      <c r="J301" s="62"/>
      <c r="K301" s="62"/>
      <c r="L301" s="23"/>
      <c r="M301" s="23"/>
    </row>
    <row r="302" spans="5:13">
      <c r="E302" s="77"/>
      <c r="J302" s="62"/>
      <c r="K302" s="62"/>
      <c r="L302" s="23"/>
      <c r="M302" s="23"/>
    </row>
    <row r="303" spans="5:13">
      <c r="E303" s="77"/>
      <c r="J303" s="62"/>
      <c r="K303" s="62"/>
      <c r="L303" s="23"/>
      <c r="M303" s="23"/>
    </row>
    <row r="304" spans="5:13">
      <c r="E304" s="77"/>
      <c r="J304" s="62"/>
      <c r="K304" s="62"/>
      <c r="L304" s="23"/>
      <c r="M304" s="23"/>
    </row>
    <row r="305" spans="5:13">
      <c r="E305" s="77"/>
      <c r="J305" s="62"/>
      <c r="K305" s="62"/>
      <c r="L305" s="23"/>
      <c r="M305" s="23"/>
    </row>
    <row r="306" spans="5:13">
      <c r="E306" s="77"/>
      <c r="J306" s="62"/>
      <c r="K306" s="62"/>
      <c r="L306" s="23"/>
      <c r="M306" s="23"/>
    </row>
    <row r="307" spans="5:13">
      <c r="E307" s="77"/>
      <c r="J307" s="62"/>
      <c r="K307" s="62"/>
      <c r="L307" s="23"/>
      <c r="M307" s="23"/>
    </row>
    <row r="308" spans="5:13">
      <c r="E308" s="77"/>
      <c r="J308" s="62"/>
      <c r="K308" s="62"/>
      <c r="L308" s="23"/>
      <c r="M308" s="23"/>
    </row>
    <row r="309" spans="5:13">
      <c r="E309" s="77"/>
      <c r="J309" s="62"/>
      <c r="K309" s="62"/>
      <c r="L309" s="23"/>
      <c r="M309" s="23"/>
    </row>
    <row r="310" spans="5:13">
      <c r="E310" s="77"/>
      <c r="J310" s="62"/>
      <c r="K310" s="62"/>
      <c r="L310" s="23"/>
      <c r="M310" s="23"/>
    </row>
    <row r="311" spans="5:13">
      <c r="E311" s="77"/>
      <c r="J311" s="62"/>
      <c r="K311" s="62"/>
      <c r="L311" s="23"/>
      <c r="M311" s="23"/>
    </row>
    <row r="312" spans="5:13">
      <c r="E312" s="77"/>
      <c r="J312" s="62"/>
      <c r="K312" s="62"/>
      <c r="L312" s="23"/>
      <c r="M312" s="23"/>
    </row>
    <row r="313" spans="5:13">
      <c r="E313" s="77"/>
      <c r="J313" s="62"/>
      <c r="K313" s="62"/>
      <c r="L313" s="23"/>
      <c r="M313" s="23"/>
    </row>
    <row r="314" spans="5:13">
      <c r="E314" s="77"/>
      <c r="J314" s="62"/>
      <c r="K314" s="62"/>
      <c r="L314" s="23"/>
      <c r="M314" s="23"/>
    </row>
    <row r="315" spans="5:13">
      <c r="E315" s="77"/>
      <c r="J315" s="62"/>
      <c r="K315" s="62"/>
      <c r="L315" s="23"/>
      <c r="M315" s="23"/>
    </row>
    <row r="316" spans="5:13">
      <c r="E316" s="77"/>
      <c r="J316" s="62"/>
      <c r="K316" s="62"/>
      <c r="L316" s="23"/>
      <c r="M316" s="23"/>
    </row>
    <row r="317" spans="5:13">
      <c r="E317" s="77"/>
      <c r="J317" s="62"/>
      <c r="K317" s="62"/>
      <c r="L317" s="23"/>
      <c r="M317" s="23"/>
    </row>
    <row r="318" spans="5:13">
      <c r="E318" s="77"/>
      <c r="J318" s="62"/>
      <c r="K318" s="62"/>
      <c r="L318" s="23"/>
      <c r="M318" s="23"/>
    </row>
    <row r="319" spans="5:13">
      <c r="E319" s="77"/>
      <c r="J319" s="62"/>
      <c r="K319" s="62"/>
      <c r="L319" s="23"/>
      <c r="M319" s="23"/>
    </row>
    <row r="320" spans="5:13">
      <c r="E320" s="77"/>
      <c r="J320" s="62"/>
      <c r="K320" s="62"/>
      <c r="L320" s="23"/>
      <c r="M320" s="23"/>
    </row>
    <row r="321" spans="5:13">
      <c r="E321" s="77"/>
      <c r="J321" s="62"/>
      <c r="K321" s="62"/>
      <c r="L321" s="23"/>
      <c r="M321" s="23"/>
    </row>
    <row r="322" spans="5:13">
      <c r="E322" s="77"/>
      <c r="J322" s="62"/>
      <c r="K322" s="62"/>
      <c r="L322" s="23"/>
      <c r="M322" s="23"/>
    </row>
    <row r="323" spans="5:13">
      <c r="E323" s="77"/>
      <c r="J323" s="62"/>
      <c r="K323" s="62"/>
      <c r="L323" s="23"/>
      <c r="M323" s="23"/>
    </row>
    <row r="324" spans="5:13">
      <c r="E324" s="77"/>
      <c r="J324" s="62"/>
      <c r="K324" s="62"/>
      <c r="L324" s="23"/>
      <c r="M324" s="23"/>
    </row>
    <row r="325" spans="5:13">
      <c r="E325" s="77"/>
      <c r="J325" s="62"/>
      <c r="K325" s="62"/>
      <c r="L325" s="23"/>
      <c r="M325" s="23"/>
    </row>
    <row r="326" spans="5:13">
      <c r="E326" s="77"/>
      <c r="J326" s="62"/>
      <c r="K326" s="62"/>
      <c r="L326" s="23"/>
      <c r="M326" s="23"/>
    </row>
    <row r="327" spans="5:13">
      <c r="E327" s="77"/>
      <c r="J327" s="62"/>
      <c r="K327" s="62"/>
      <c r="L327" s="23"/>
      <c r="M327" s="23"/>
    </row>
    <row r="328" spans="5:13">
      <c r="E328" s="77"/>
      <c r="J328" s="62"/>
      <c r="K328" s="62"/>
      <c r="L328" s="23"/>
      <c r="M328" s="23"/>
    </row>
    <row r="329" spans="5:13">
      <c r="E329" s="77"/>
      <c r="J329" s="62"/>
      <c r="K329" s="62"/>
      <c r="L329" s="23"/>
      <c r="M329" s="23"/>
    </row>
    <row r="330" spans="5:13">
      <c r="E330" s="77"/>
      <c r="J330" s="62"/>
      <c r="K330" s="62"/>
      <c r="L330" s="23"/>
      <c r="M330" s="23"/>
    </row>
    <row r="331" spans="5:13">
      <c r="E331" s="77"/>
      <c r="J331" s="62"/>
      <c r="K331" s="62"/>
      <c r="L331" s="23"/>
      <c r="M331" s="23"/>
    </row>
    <row r="332" spans="5:13">
      <c r="E332" s="77"/>
      <c r="J332" s="62"/>
      <c r="K332" s="62"/>
      <c r="L332" s="23"/>
      <c r="M332" s="23"/>
    </row>
    <row r="333" spans="5:13">
      <c r="E333" s="77"/>
      <c r="J333" s="62"/>
      <c r="K333" s="62"/>
      <c r="L333" s="23"/>
      <c r="M333" s="23"/>
    </row>
    <row r="334" spans="5:13">
      <c r="E334" s="77"/>
      <c r="J334" s="62"/>
      <c r="K334" s="62"/>
      <c r="L334" s="23"/>
      <c r="M334" s="23"/>
    </row>
    <row r="335" spans="5:13">
      <c r="E335" s="77"/>
      <c r="J335" s="62"/>
      <c r="K335" s="62"/>
      <c r="L335" s="23"/>
      <c r="M335" s="23"/>
    </row>
    <row r="336" spans="5:13">
      <c r="E336" s="77"/>
      <c r="J336" s="62"/>
      <c r="K336" s="62"/>
      <c r="L336" s="23"/>
      <c r="M336" s="23"/>
    </row>
    <row r="337" spans="5:13">
      <c r="E337" s="77"/>
      <c r="J337" s="62"/>
      <c r="K337" s="62"/>
      <c r="L337" s="23"/>
      <c r="M337" s="23"/>
    </row>
    <row r="338" spans="5:13">
      <c r="E338" s="77"/>
      <c r="J338" s="62"/>
      <c r="K338" s="62"/>
      <c r="L338" s="23"/>
      <c r="M338" s="23"/>
    </row>
    <row r="339" spans="5:13">
      <c r="E339" s="77"/>
      <c r="J339" s="62"/>
      <c r="K339" s="62"/>
      <c r="L339" s="23"/>
      <c r="M339" s="23"/>
    </row>
    <row r="340" spans="5:13">
      <c r="E340" s="77"/>
      <c r="J340" s="62"/>
      <c r="K340" s="62"/>
      <c r="L340" s="23"/>
      <c r="M340" s="23"/>
    </row>
    <row r="341" spans="5:13">
      <c r="E341" s="77"/>
      <c r="J341" s="62"/>
      <c r="K341" s="62"/>
      <c r="L341" s="23"/>
      <c r="M341" s="23"/>
    </row>
    <row r="342" spans="5:13">
      <c r="E342" s="77"/>
      <c r="J342" s="62"/>
      <c r="K342" s="62"/>
      <c r="L342" s="23"/>
      <c r="M342" s="23"/>
    </row>
    <row r="343" spans="5:13">
      <c r="E343" s="77"/>
      <c r="J343" s="62"/>
      <c r="K343" s="62"/>
      <c r="L343" s="23"/>
      <c r="M343" s="23"/>
    </row>
    <row r="344" spans="5:13">
      <c r="E344" s="77"/>
      <c r="J344" s="62"/>
      <c r="K344" s="62"/>
      <c r="L344" s="23"/>
      <c r="M344" s="23"/>
    </row>
    <row r="345" spans="5:13">
      <c r="E345" s="77"/>
      <c r="J345" s="62"/>
      <c r="K345" s="62"/>
      <c r="L345" s="23"/>
      <c r="M345" s="23"/>
    </row>
    <row r="346" spans="5:13">
      <c r="E346" s="77"/>
      <c r="J346" s="62"/>
      <c r="K346" s="62"/>
      <c r="L346" s="23"/>
      <c r="M346" s="23"/>
    </row>
    <row r="347" spans="5:13">
      <c r="E347" s="77"/>
      <c r="J347" s="62"/>
      <c r="K347" s="62"/>
      <c r="L347" s="23"/>
      <c r="M347" s="23"/>
    </row>
    <row r="348" spans="5:13">
      <c r="E348" s="77"/>
      <c r="J348" s="62"/>
      <c r="K348" s="62"/>
      <c r="L348" s="23"/>
      <c r="M348" s="23"/>
    </row>
    <row r="349" spans="5:13">
      <c r="E349" s="77"/>
      <c r="J349" s="62"/>
      <c r="K349" s="62"/>
      <c r="L349" s="23"/>
      <c r="M349" s="23"/>
    </row>
    <row r="350" spans="5:13">
      <c r="E350" s="77"/>
      <c r="J350" s="62"/>
      <c r="K350" s="62"/>
      <c r="L350" s="23"/>
      <c r="M350" s="23"/>
    </row>
    <row r="351" spans="5:13">
      <c r="E351" s="77"/>
      <c r="J351" s="62"/>
      <c r="K351" s="62"/>
      <c r="L351" s="23"/>
      <c r="M351" s="23"/>
    </row>
    <row r="352" spans="5:13">
      <c r="E352" s="77"/>
      <c r="J352" s="62"/>
      <c r="K352" s="62"/>
      <c r="L352" s="23"/>
      <c r="M352" s="23"/>
    </row>
    <row r="353" spans="5:13">
      <c r="E353" s="77"/>
      <c r="J353" s="62"/>
      <c r="K353" s="62"/>
      <c r="L353" s="23"/>
      <c r="M353" s="23"/>
    </row>
    <row r="354" spans="5:13">
      <c r="E354" s="77"/>
      <c r="J354" s="62"/>
      <c r="K354" s="62"/>
      <c r="L354" s="23"/>
      <c r="M354" s="23"/>
    </row>
    <row r="355" spans="5:13">
      <c r="E355" s="77"/>
      <c r="J355" s="62"/>
      <c r="K355" s="62"/>
      <c r="L355" s="23"/>
      <c r="M355" s="23"/>
    </row>
    <row r="356" spans="5:13">
      <c r="E356" s="77"/>
      <c r="J356" s="62"/>
      <c r="K356" s="62"/>
      <c r="L356" s="23"/>
      <c r="M356" s="23"/>
    </row>
    <row r="357" spans="5:13">
      <c r="E357" s="77"/>
      <c r="J357" s="62"/>
      <c r="K357" s="62"/>
      <c r="L357" s="23"/>
      <c r="M357" s="23"/>
    </row>
    <row r="358" spans="5:13">
      <c r="E358" s="77"/>
      <c r="J358" s="62"/>
      <c r="K358" s="62"/>
      <c r="L358" s="23"/>
      <c r="M358" s="23"/>
    </row>
    <row r="359" spans="5:13">
      <c r="E359" s="77"/>
      <c r="J359" s="62"/>
      <c r="K359" s="62"/>
      <c r="L359" s="23"/>
      <c r="M359" s="23"/>
    </row>
    <row r="360" spans="5:13">
      <c r="E360" s="77"/>
      <c r="J360" s="62"/>
      <c r="K360" s="62"/>
      <c r="L360" s="23"/>
      <c r="M360" s="23"/>
    </row>
    <row r="361" spans="5:13">
      <c r="E361" s="77"/>
      <c r="J361" s="62"/>
      <c r="K361" s="62"/>
      <c r="L361" s="23"/>
      <c r="M361" s="23"/>
    </row>
    <row r="362" spans="5:13">
      <c r="E362" s="77"/>
      <c r="J362" s="62"/>
      <c r="K362" s="62"/>
      <c r="L362" s="23"/>
      <c r="M362" s="23"/>
    </row>
    <row r="363" spans="5:13">
      <c r="E363" s="77"/>
      <c r="J363" s="62"/>
      <c r="K363" s="62"/>
      <c r="L363" s="23"/>
      <c r="M363" s="23"/>
    </row>
    <row r="364" spans="5:13">
      <c r="E364" s="77"/>
      <c r="J364" s="62"/>
      <c r="K364" s="62"/>
      <c r="L364" s="23"/>
      <c r="M364" s="23"/>
    </row>
    <row r="365" spans="5:13">
      <c r="E365" s="77"/>
      <c r="J365" s="62"/>
      <c r="K365" s="62"/>
      <c r="L365" s="23"/>
      <c r="M365" s="23"/>
    </row>
    <row r="366" spans="5:13">
      <c r="E366" s="77"/>
      <c r="J366" s="62"/>
      <c r="K366" s="62"/>
      <c r="L366" s="23"/>
      <c r="M366" s="23"/>
    </row>
    <row r="367" spans="5:13">
      <c r="E367" s="77"/>
      <c r="J367" s="62"/>
      <c r="K367" s="62"/>
      <c r="L367" s="23"/>
      <c r="M367" s="23"/>
    </row>
    <row r="368" spans="5:13">
      <c r="E368" s="77"/>
      <c r="J368" s="62"/>
      <c r="K368" s="62"/>
      <c r="L368" s="23"/>
      <c r="M368" s="23"/>
    </row>
    <row r="369" spans="5:13">
      <c r="E369" s="77"/>
      <c r="J369" s="62"/>
      <c r="K369" s="62"/>
      <c r="L369" s="23"/>
      <c r="M369" s="23"/>
    </row>
    <row r="370" spans="5:13">
      <c r="E370" s="77"/>
      <c r="J370" s="62"/>
      <c r="K370" s="62"/>
      <c r="L370" s="23"/>
      <c r="M370" s="23"/>
    </row>
    <row r="371" spans="5:13">
      <c r="E371" s="77"/>
      <c r="J371" s="62"/>
      <c r="K371" s="62"/>
      <c r="L371" s="23"/>
      <c r="M371" s="23"/>
    </row>
    <row r="372" spans="5:13">
      <c r="E372" s="77"/>
      <c r="J372" s="62"/>
      <c r="K372" s="62"/>
      <c r="L372" s="23"/>
      <c r="M372" s="23"/>
    </row>
    <row r="373" spans="5:13">
      <c r="E373" s="77"/>
      <c r="J373" s="62"/>
      <c r="K373" s="62"/>
      <c r="L373" s="23"/>
      <c r="M373" s="23"/>
    </row>
    <row r="374" spans="5:13">
      <c r="E374" s="77"/>
      <c r="J374" s="62"/>
      <c r="K374" s="62"/>
      <c r="L374" s="23"/>
      <c r="M374" s="23"/>
    </row>
    <row r="375" spans="5:13">
      <c r="E375" s="77"/>
      <c r="J375" s="62"/>
      <c r="K375" s="62"/>
      <c r="L375" s="23"/>
      <c r="M375" s="23"/>
    </row>
    <row r="376" spans="5:13">
      <c r="E376" s="77"/>
      <c r="J376" s="62"/>
      <c r="K376" s="62"/>
      <c r="L376" s="23"/>
      <c r="M376" s="23"/>
    </row>
    <row r="377" spans="5:13">
      <c r="E377" s="77"/>
      <c r="J377" s="62"/>
      <c r="K377" s="62"/>
      <c r="L377" s="23"/>
      <c r="M377" s="23"/>
    </row>
    <row r="378" spans="5:13">
      <c r="E378" s="77"/>
      <c r="J378" s="62"/>
      <c r="K378" s="62"/>
      <c r="L378" s="23"/>
      <c r="M378" s="23"/>
    </row>
    <row r="379" spans="5:13">
      <c r="E379" s="77"/>
      <c r="J379" s="62"/>
      <c r="K379" s="62"/>
      <c r="L379" s="23"/>
      <c r="M379" s="23"/>
    </row>
    <row r="380" spans="5:13">
      <c r="E380" s="77"/>
      <c r="J380" s="62"/>
      <c r="K380" s="62"/>
      <c r="L380" s="23"/>
      <c r="M380" s="23"/>
    </row>
    <row r="381" spans="5:13">
      <c r="E381" s="77"/>
      <c r="J381" s="62"/>
      <c r="K381" s="62"/>
      <c r="L381" s="23"/>
      <c r="M381" s="23"/>
    </row>
    <row r="382" spans="5:13">
      <c r="E382" s="77"/>
      <c r="J382" s="62"/>
      <c r="K382" s="62"/>
      <c r="L382" s="23"/>
      <c r="M382" s="23"/>
    </row>
    <row r="383" spans="5:13">
      <c r="E383" s="77"/>
      <c r="J383" s="62"/>
      <c r="K383" s="62"/>
      <c r="L383" s="23"/>
      <c r="M383" s="23"/>
    </row>
    <row r="384" spans="5:13">
      <c r="E384" s="77"/>
      <c r="J384" s="62"/>
      <c r="K384" s="62"/>
      <c r="L384" s="23"/>
      <c r="M384" s="23"/>
    </row>
    <row r="385" spans="5:13">
      <c r="E385" s="77"/>
      <c r="J385" s="62"/>
      <c r="K385" s="62"/>
      <c r="L385" s="23"/>
      <c r="M385" s="23"/>
    </row>
    <row r="386" spans="5:13">
      <c r="E386" s="77"/>
      <c r="J386" s="62"/>
      <c r="K386" s="62"/>
      <c r="L386" s="23"/>
      <c r="M386" s="23"/>
    </row>
    <row r="387" spans="5:13">
      <c r="E387" s="77"/>
      <c r="J387" s="62"/>
      <c r="K387" s="62"/>
      <c r="L387" s="23"/>
      <c r="M387" s="23"/>
    </row>
    <row r="388" spans="5:13">
      <c r="E388" s="77"/>
      <c r="J388" s="62"/>
      <c r="K388" s="62"/>
      <c r="L388" s="23"/>
      <c r="M388" s="23"/>
    </row>
    <row r="389" spans="5:13">
      <c r="E389" s="77"/>
      <c r="J389" s="62"/>
      <c r="K389" s="62"/>
      <c r="L389" s="23"/>
      <c r="M389" s="23"/>
    </row>
    <row r="390" spans="5:13">
      <c r="E390" s="77"/>
      <c r="J390" s="62"/>
      <c r="K390" s="62"/>
      <c r="L390" s="23"/>
      <c r="M390" s="23"/>
    </row>
    <row r="391" spans="5:13">
      <c r="E391" s="77"/>
      <c r="J391" s="62"/>
      <c r="K391" s="62"/>
      <c r="L391" s="23"/>
      <c r="M391" s="23"/>
    </row>
    <row r="392" spans="5:13">
      <c r="E392" s="77"/>
      <c r="J392" s="62"/>
      <c r="K392" s="62"/>
      <c r="L392" s="23"/>
      <c r="M392" s="23"/>
    </row>
    <row r="393" spans="5:13">
      <c r="E393" s="77"/>
      <c r="J393" s="62"/>
      <c r="K393" s="62"/>
      <c r="L393" s="23"/>
      <c r="M393" s="23"/>
    </row>
    <row r="394" spans="5:13">
      <c r="E394" s="77"/>
      <c r="J394" s="62"/>
      <c r="K394" s="62"/>
      <c r="L394" s="23"/>
      <c r="M394" s="23"/>
    </row>
    <row r="395" spans="5:13">
      <c r="E395" s="77"/>
      <c r="J395" s="62"/>
      <c r="K395" s="62"/>
      <c r="L395" s="23"/>
      <c r="M395" s="23"/>
    </row>
    <row r="396" spans="5:13">
      <c r="E396" s="77"/>
      <c r="J396" s="62"/>
      <c r="K396" s="62"/>
      <c r="L396" s="23"/>
      <c r="M396" s="23"/>
    </row>
    <row r="397" spans="5:13">
      <c r="E397" s="77"/>
      <c r="J397" s="62"/>
      <c r="K397" s="62"/>
      <c r="L397" s="23"/>
      <c r="M397" s="23"/>
    </row>
    <row r="398" spans="5:13">
      <c r="E398" s="77"/>
      <c r="J398" s="62"/>
      <c r="K398" s="62"/>
      <c r="L398" s="23"/>
      <c r="M398" s="23"/>
    </row>
    <row r="399" spans="5:13">
      <c r="E399" s="77"/>
      <c r="J399" s="62"/>
      <c r="K399" s="62"/>
      <c r="L399" s="23"/>
      <c r="M399" s="23"/>
    </row>
    <row r="400" spans="5:13">
      <c r="E400" s="77"/>
      <c r="J400" s="62"/>
      <c r="K400" s="62"/>
      <c r="L400" s="23"/>
      <c r="M400" s="23"/>
    </row>
    <row r="401" spans="5:13">
      <c r="E401" s="77"/>
      <c r="J401" s="62"/>
      <c r="K401" s="62"/>
      <c r="L401" s="23"/>
      <c r="M401" s="23"/>
    </row>
    <row r="402" spans="5:13">
      <c r="E402" s="77"/>
      <c r="J402" s="62"/>
      <c r="K402" s="62"/>
      <c r="L402" s="23"/>
      <c r="M402" s="23"/>
    </row>
    <row r="403" spans="5:13">
      <c r="E403" s="77"/>
      <c r="J403" s="62"/>
      <c r="K403" s="62"/>
      <c r="L403" s="23"/>
      <c r="M403" s="23"/>
    </row>
    <row r="404" spans="5:13">
      <c r="E404" s="77"/>
      <c r="J404" s="62"/>
      <c r="K404" s="62"/>
      <c r="L404" s="23"/>
      <c r="M404" s="23"/>
    </row>
    <row r="405" spans="5:13">
      <c r="E405" s="77"/>
      <c r="J405" s="62"/>
      <c r="K405" s="62"/>
      <c r="L405" s="23"/>
      <c r="M405" s="23"/>
    </row>
    <row r="406" spans="5:13">
      <c r="F406" s="61"/>
      <c r="J406" s="60"/>
      <c r="K406" s="23"/>
    </row>
    <row r="407" spans="5:13">
      <c r="F407" s="61"/>
      <c r="J407" s="60"/>
      <c r="K407" s="23"/>
    </row>
    <row r="408" spans="5:13">
      <c r="F408" s="61"/>
      <c r="J408" s="60"/>
      <c r="K408" s="23"/>
    </row>
    <row r="409" spans="5:13">
      <c r="F409" s="61"/>
      <c r="J409" s="60"/>
      <c r="K409" s="23"/>
    </row>
    <row r="410" spans="5:13">
      <c r="F410" s="61"/>
      <c r="J410" s="60"/>
      <c r="K410" s="23"/>
    </row>
    <row r="411" spans="5:13">
      <c r="F411" s="61"/>
      <c r="J411" s="60"/>
      <c r="K411" s="23"/>
    </row>
    <row r="412" spans="5:13">
      <c r="F412" s="61"/>
      <c r="J412" s="60"/>
      <c r="K412" s="23"/>
    </row>
    <row r="413" spans="5:13">
      <c r="F413" s="61"/>
      <c r="J413" s="60"/>
      <c r="K413" s="23"/>
    </row>
    <row r="414" spans="5:13">
      <c r="F414" s="61"/>
      <c r="J414" s="60"/>
      <c r="K414" s="23"/>
    </row>
    <row r="415" spans="5:13">
      <c r="F415" s="61"/>
      <c r="J415" s="60"/>
      <c r="K415" s="23"/>
    </row>
    <row r="416" spans="5:13">
      <c r="F416" s="61"/>
      <c r="J416" s="60"/>
      <c r="K416" s="23"/>
    </row>
    <row r="417" spans="6:11">
      <c r="F417" s="61"/>
      <c r="J417" s="60"/>
      <c r="K417" s="23"/>
    </row>
    <row r="418" spans="6:11">
      <c r="F418" s="61"/>
      <c r="J418" s="60"/>
      <c r="K418" s="23"/>
    </row>
    <row r="419" spans="6:11">
      <c r="F419" s="61"/>
      <c r="J419" s="60"/>
      <c r="K419" s="23"/>
    </row>
    <row r="420" spans="6:11">
      <c r="F420" s="61"/>
      <c r="J420" s="60"/>
      <c r="K420" s="23"/>
    </row>
    <row r="421" spans="6:11">
      <c r="F421" s="61"/>
      <c r="J421" s="60"/>
      <c r="K421" s="23"/>
    </row>
    <row r="422" spans="6:11">
      <c r="F422" s="61"/>
      <c r="J422" s="60"/>
      <c r="K422" s="23"/>
    </row>
    <row r="423" spans="6:11">
      <c r="F423" s="61"/>
      <c r="J423" s="60"/>
      <c r="K423" s="23"/>
    </row>
    <row r="424" spans="6:11">
      <c r="F424" s="61"/>
      <c r="J424" s="60"/>
      <c r="K424" s="23"/>
    </row>
    <row r="425" spans="6:11">
      <c r="F425" s="61"/>
      <c r="J425" s="60"/>
      <c r="K425" s="23"/>
    </row>
    <row r="426" spans="6:11">
      <c r="F426" s="61"/>
      <c r="J426" s="60"/>
      <c r="K426" s="23"/>
    </row>
    <row r="427" spans="6:11">
      <c r="F427" s="61"/>
      <c r="J427" s="60"/>
      <c r="K427" s="23"/>
    </row>
    <row r="428" spans="6:11">
      <c r="F428" s="61"/>
      <c r="J428" s="60"/>
      <c r="K428" s="23"/>
    </row>
    <row r="429" spans="6:11">
      <c r="F429" s="61"/>
      <c r="J429" s="60"/>
      <c r="K429" s="23"/>
    </row>
    <row r="430" spans="6:11">
      <c r="F430" s="61"/>
      <c r="J430" s="60"/>
      <c r="K430" s="23"/>
    </row>
    <row r="431" spans="6:11">
      <c r="F431" s="61"/>
      <c r="J431" s="60"/>
      <c r="K431" s="23"/>
    </row>
    <row r="432" spans="6:11">
      <c r="F432" s="61"/>
      <c r="J432" s="60"/>
      <c r="K432" s="23"/>
    </row>
    <row r="433" spans="6:11">
      <c r="F433" s="61"/>
      <c r="J433" s="60"/>
      <c r="K433" s="23"/>
    </row>
    <row r="434" spans="6:11">
      <c r="F434" s="61"/>
      <c r="J434" s="60"/>
      <c r="K434" s="23"/>
    </row>
    <row r="435" spans="6:11">
      <c r="F435" s="61"/>
      <c r="J435" s="60"/>
      <c r="K435" s="23"/>
    </row>
    <row r="436" spans="6:11">
      <c r="F436" s="61"/>
      <c r="J436" s="60"/>
      <c r="K436" s="23"/>
    </row>
    <row r="437" spans="6:11">
      <c r="F437" s="61"/>
      <c r="J437" s="60"/>
      <c r="K437" s="23"/>
    </row>
    <row r="438" spans="6:11">
      <c r="F438" s="61"/>
      <c r="J438" s="60"/>
      <c r="K438" s="23"/>
    </row>
    <row r="439" spans="6:11">
      <c r="F439" s="61"/>
      <c r="J439" s="60"/>
      <c r="K439" s="23"/>
    </row>
    <row r="440" spans="6:11">
      <c r="F440" s="61"/>
      <c r="J440" s="60"/>
      <c r="K440" s="23"/>
    </row>
    <row r="441" spans="6:11">
      <c r="F441" s="61"/>
      <c r="J441" s="60"/>
      <c r="K441" s="23"/>
    </row>
    <row r="442" spans="6:11">
      <c r="F442" s="61"/>
      <c r="J442" s="60"/>
      <c r="K442" s="23"/>
    </row>
    <row r="443" spans="6:11">
      <c r="F443" s="61"/>
      <c r="J443" s="60"/>
      <c r="K443" s="23"/>
    </row>
    <row r="444" spans="6:11">
      <c r="F444" s="61"/>
      <c r="J444" s="60"/>
      <c r="K444" s="23"/>
    </row>
    <row r="445" spans="6:11">
      <c r="F445" s="61"/>
      <c r="J445" s="60"/>
      <c r="K445" s="23"/>
    </row>
    <row r="446" spans="6:11">
      <c r="F446" s="61"/>
      <c r="J446" s="60"/>
      <c r="K446" s="23"/>
    </row>
    <row r="447" spans="6:11">
      <c r="F447" s="61"/>
      <c r="J447" s="60"/>
      <c r="K447" s="23"/>
    </row>
    <row r="448" spans="6:11">
      <c r="F448" s="61"/>
      <c r="J448" s="60"/>
      <c r="K448" s="23"/>
    </row>
    <row r="449" spans="6:11">
      <c r="F449" s="61"/>
      <c r="J449" s="60"/>
      <c r="K449" s="23"/>
    </row>
    <row r="450" spans="6:11">
      <c r="F450" s="61"/>
      <c r="J450" s="60"/>
      <c r="K450" s="23"/>
    </row>
    <row r="451" spans="6:11">
      <c r="F451" s="61"/>
      <c r="J451" s="60"/>
      <c r="K451" s="23"/>
    </row>
    <row r="452" spans="6:11">
      <c r="F452" s="61"/>
      <c r="J452" s="60"/>
      <c r="K452" s="23"/>
    </row>
    <row r="453" spans="6:11">
      <c r="F453" s="61"/>
      <c r="J453" s="60"/>
      <c r="K453" s="23"/>
    </row>
    <row r="454" spans="6:11">
      <c r="F454" s="61"/>
      <c r="J454" s="60"/>
      <c r="K454" s="23"/>
    </row>
    <row r="455" spans="6:11">
      <c r="F455" s="61"/>
      <c r="J455" s="60"/>
      <c r="K455" s="23"/>
    </row>
    <row r="456" spans="6:11">
      <c r="F456" s="61"/>
      <c r="J456" s="60"/>
      <c r="K456" s="23"/>
    </row>
    <row r="457" spans="6:11">
      <c r="F457" s="61"/>
      <c r="J457" s="60"/>
      <c r="K457" s="23"/>
    </row>
    <row r="458" spans="6:11">
      <c r="F458" s="61"/>
      <c r="J458" s="60"/>
      <c r="K458" s="23"/>
    </row>
    <row r="459" spans="6:11">
      <c r="F459" s="61"/>
      <c r="J459" s="60"/>
      <c r="K459" s="23"/>
    </row>
    <row r="460" spans="6:11">
      <c r="F460" s="61"/>
      <c r="J460" s="60"/>
      <c r="K460" s="23"/>
    </row>
    <row r="461" spans="6:11">
      <c r="F461" s="61"/>
      <c r="J461" s="60"/>
      <c r="K461" s="23"/>
    </row>
    <row r="462" spans="6:11">
      <c r="F462" s="61"/>
      <c r="J462" s="60"/>
      <c r="K462" s="23"/>
    </row>
    <row r="463" spans="6:11">
      <c r="F463" s="61"/>
      <c r="J463" s="60"/>
      <c r="K463" s="23"/>
    </row>
    <row r="464" spans="6:11">
      <c r="F464" s="61"/>
      <c r="J464" s="60"/>
      <c r="K464" s="23"/>
    </row>
    <row r="465" spans="6:11">
      <c r="F465" s="61"/>
      <c r="J465" s="60"/>
      <c r="K465" s="23"/>
    </row>
    <row r="466" spans="6:11">
      <c r="F466" s="61"/>
      <c r="J466" s="60"/>
      <c r="K466" s="23"/>
    </row>
    <row r="467" spans="6:11">
      <c r="F467" s="61"/>
      <c r="J467" s="60"/>
      <c r="K467" s="23"/>
    </row>
    <row r="468" spans="6:11">
      <c r="F468" s="61"/>
      <c r="J468" s="60"/>
      <c r="K468" s="23"/>
    </row>
    <row r="469" spans="6:11">
      <c r="F469" s="61"/>
      <c r="J469" s="60"/>
      <c r="K469" s="23"/>
    </row>
    <row r="470" spans="6:11">
      <c r="F470" s="61"/>
      <c r="J470" s="60"/>
      <c r="K470" s="23"/>
    </row>
    <row r="471" spans="6:11">
      <c r="F471" s="61"/>
      <c r="J471" s="60"/>
      <c r="K471" s="23"/>
    </row>
    <row r="472" spans="6:11">
      <c r="F472" s="61"/>
      <c r="J472" s="60"/>
      <c r="K472" s="23"/>
    </row>
    <row r="473" spans="6:11">
      <c r="F473" s="61"/>
      <c r="J473" s="60"/>
      <c r="K473" s="23"/>
    </row>
    <row r="474" spans="6:11">
      <c r="F474" s="61"/>
      <c r="J474" s="60"/>
      <c r="K474" s="23"/>
    </row>
    <row r="475" spans="6:11">
      <c r="F475" s="61"/>
      <c r="J475" s="60"/>
      <c r="K475" s="23"/>
    </row>
    <row r="476" spans="6:11">
      <c r="F476" s="61"/>
      <c r="J476" s="60"/>
      <c r="K476" s="23"/>
    </row>
    <row r="477" spans="6:11">
      <c r="F477" s="61"/>
      <c r="J477" s="60"/>
      <c r="K477" s="23"/>
    </row>
    <row r="478" spans="6:11">
      <c r="F478" s="61"/>
      <c r="J478" s="60"/>
      <c r="K478" s="23"/>
    </row>
    <row r="479" spans="6:11">
      <c r="F479" s="61"/>
      <c r="J479" s="60"/>
      <c r="K479" s="23"/>
    </row>
    <row r="480" spans="6:11">
      <c r="F480" s="61"/>
      <c r="J480" s="60"/>
      <c r="K480" s="23"/>
    </row>
    <row r="481" spans="6:11">
      <c r="F481" s="61"/>
      <c r="J481" s="60"/>
      <c r="K481" s="23"/>
    </row>
    <row r="482" spans="6:11">
      <c r="F482" s="61"/>
      <c r="J482" s="60"/>
      <c r="K482" s="23"/>
    </row>
    <row r="483" spans="6:11">
      <c r="F483" s="61"/>
      <c r="J483" s="60"/>
      <c r="K483" s="23"/>
    </row>
    <row r="484" spans="6:11">
      <c r="F484" s="61"/>
      <c r="J484" s="60"/>
      <c r="K484" s="23"/>
    </row>
    <row r="485" spans="6:11">
      <c r="F485" s="61"/>
      <c r="J485" s="60"/>
      <c r="K485" s="23"/>
    </row>
    <row r="486" spans="6:11">
      <c r="F486" s="61"/>
      <c r="J486" s="60"/>
      <c r="K486" s="23"/>
    </row>
    <row r="487" spans="6:11">
      <c r="F487" s="61"/>
      <c r="J487" s="60"/>
      <c r="K487" s="23"/>
    </row>
    <row r="488" spans="6:11">
      <c r="F488" s="61"/>
      <c r="J488" s="60"/>
      <c r="K488" s="23"/>
    </row>
    <row r="489" spans="6:11">
      <c r="F489" s="61"/>
      <c r="J489" s="60"/>
      <c r="K489" s="23"/>
    </row>
    <row r="490" spans="6:11">
      <c r="F490" s="61"/>
      <c r="J490" s="60"/>
      <c r="K490" s="23"/>
    </row>
    <row r="491" spans="6:11">
      <c r="F491" s="61"/>
      <c r="J491" s="60"/>
      <c r="K491" s="23"/>
    </row>
    <row r="492" spans="6:11">
      <c r="F492" s="61"/>
      <c r="J492" s="60"/>
      <c r="K492" s="23"/>
    </row>
    <row r="493" spans="6:11">
      <c r="F493" s="61"/>
      <c r="J493" s="60"/>
      <c r="K493" s="23"/>
    </row>
    <row r="494" spans="6:11">
      <c r="F494" s="61"/>
      <c r="J494" s="60"/>
      <c r="K494" s="23"/>
    </row>
    <row r="495" spans="6:11">
      <c r="F495" s="61"/>
      <c r="J495" s="60"/>
      <c r="K495" s="23"/>
    </row>
    <row r="496" spans="6:11">
      <c r="F496" s="61"/>
      <c r="J496" s="60"/>
      <c r="K496" s="23"/>
    </row>
    <row r="497" spans="6:11">
      <c r="F497" s="61"/>
      <c r="J497" s="60"/>
      <c r="K497" s="23"/>
    </row>
    <row r="498" spans="6:11">
      <c r="F498" s="61"/>
      <c r="J498" s="60"/>
      <c r="K498" s="23"/>
    </row>
    <row r="499" spans="6:11">
      <c r="F499" s="61"/>
      <c r="J499" s="60"/>
      <c r="K499" s="23"/>
    </row>
    <row r="500" spans="6:11">
      <c r="F500" s="61"/>
      <c r="J500" s="60"/>
      <c r="K500" s="23"/>
    </row>
    <row r="501" spans="6:11">
      <c r="F501" s="61"/>
      <c r="J501" s="60"/>
      <c r="K501" s="23"/>
    </row>
    <row r="502" spans="6:11">
      <c r="F502" s="61"/>
      <c r="J502" s="60"/>
      <c r="K502" s="23"/>
    </row>
    <row r="503" spans="6:11">
      <c r="F503" s="61"/>
      <c r="J503" s="60"/>
      <c r="K503" s="23"/>
    </row>
    <row r="504" spans="6:11">
      <c r="F504" s="61"/>
      <c r="J504" s="60"/>
      <c r="K504" s="23"/>
    </row>
    <row r="505" spans="6:11">
      <c r="F505" s="61"/>
      <c r="J505" s="60"/>
      <c r="K505" s="23"/>
    </row>
    <row r="506" spans="6:11">
      <c r="F506" s="61"/>
      <c r="J506" s="60"/>
      <c r="K506" s="23"/>
    </row>
    <row r="507" spans="6:11">
      <c r="F507" s="61"/>
      <c r="J507" s="60"/>
      <c r="K507" s="23"/>
    </row>
    <row r="508" spans="6:11">
      <c r="F508" s="61"/>
      <c r="J508" s="60"/>
      <c r="K508" s="23"/>
    </row>
    <row r="509" spans="6:11">
      <c r="F509" s="61"/>
      <c r="J509" s="60"/>
      <c r="K509" s="23"/>
    </row>
    <row r="510" spans="6:11">
      <c r="F510" s="61"/>
      <c r="J510" s="60"/>
      <c r="K510" s="23"/>
    </row>
    <row r="511" spans="6:11">
      <c r="F511" s="61"/>
      <c r="J511" s="60"/>
      <c r="K511" s="23"/>
    </row>
    <row r="512" spans="6:11">
      <c r="F512" s="61"/>
      <c r="J512" s="60"/>
      <c r="K512" s="23"/>
    </row>
    <row r="513" spans="6:11">
      <c r="F513" s="61"/>
      <c r="J513" s="60"/>
      <c r="K513" s="23"/>
    </row>
    <row r="514" spans="6:11">
      <c r="F514" s="61"/>
      <c r="J514" s="60"/>
      <c r="K514" s="23"/>
    </row>
    <row r="515" spans="6:11">
      <c r="F515" s="61"/>
      <c r="J515" s="60"/>
      <c r="K515" s="23"/>
    </row>
    <row r="516" spans="6:11">
      <c r="F516" s="61"/>
      <c r="J516" s="60"/>
      <c r="K516" s="23"/>
    </row>
    <row r="517" spans="6:11">
      <c r="F517" s="61"/>
      <c r="J517" s="60"/>
      <c r="K517" s="23"/>
    </row>
    <row r="518" spans="6:11">
      <c r="F518" s="61"/>
      <c r="J518" s="60"/>
      <c r="K518" s="23"/>
    </row>
    <row r="519" spans="6:11">
      <c r="F519" s="61"/>
      <c r="J519" s="60"/>
      <c r="K519" s="23"/>
    </row>
    <row r="520" spans="6:11">
      <c r="F520" s="61"/>
      <c r="J520" s="60"/>
      <c r="K520" s="23"/>
    </row>
    <row r="521" spans="6:11">
      <c r="F521" s="61"/>
      <c r="J521" s="60"/>
      <c r="K521" s="23"/>
    </row>
    <row r="522" spans="6:11">
      <c r="F522" s="61"/>
      <c r="J522" s="60"/>
      <c r="K522" s="23"/>
    </row>
    <row r="523" spans="6:11">
      <c r="F523" s="61"/>
      <c r="J523" s="60"/>
      <c r="K523" s="23"/>
    </row>
    <row r="524" spans="6:11">
      <c r="F524" s="61"/>
      <c r="J524" s="60"/>
      <c r="K524" s="23"/>
    </row>
    <row r="525" spans="6:11">
      <c r="F525" s="61"/>
      <c r="J525" s="60"/>
      <c r="K525" s="23"/>
    </row>
    <row r="526" spans="6:11">
      <c r="F526" s="61"/>
      <c r="J526" s="60"/>
      <c r="K526" s="23"/>
    </row>
    <row r="527" spans="6:11">
      <c r="F527" s="61"/>
      <c r="J527" s="60"/>
      <c r="K527" s="23"/>
    </row>
    <row r="528" spans="6:11">
      <c r="F528" s="61"/>
      <c r="J528" s="60"/>
      <c r="K528" s="23"/>
    </row>
    <row r="529" spans="6:11">
      <c r="F529" s="61"/>
      <c r="J529" s="60"/>
      <c r="K529" s="23"/>
    </row>
    <row r="530" spans="6:11">
      <c r="F530" s="61"/>
      <c r="J530" s="60"/>
      <c r="K530" s="23"/>
    </row>
    <row r="531" spans="6:11">
      <c r="F531" s="61"/>
      <c r="J531" s="60"/>
      <c r="K531" s="23"/>
    </row>
    <row r="532" spans="6:11">
      <c r="F532" s="61"/>
      <c r="J532" s="60"/>
      <c r="K532" s="23"/>
    </row>
    <row r="533" spans="6:11">
      <c r="F533" s="61"/>
      <c r="J533" s="60"/>
      <c r="K533" s="23"/>
    </row>
    <row r="534" spans="6:11">
      <c r="F534" s="61"/>
      <c r="J534" s="60"/>
      <c r="K534" s="23"/>
    </row>
    <row r="535" spans="6:11">
      <c r="F535" s="61"/>
      <c r="J535" s="60"/>
      <c r="K535" s="23"/>
    </row>
    <row r="536" spans="6:11">
      <c r="F536" s="61"/>
      <c r="J536" s="60"/>
      <c r="K536" s="23"/>
    </row>
    <row r="537" spans="6:11">
      <c r="F537" s="61"/>
      <c r="J537" s="60"/>
      <c r="K537" s="23"/>
    </row>
    <row r="538" spans="6:11">
      <c r="F538" s="61"/>
      <c r="J538" s="60"/>
      <c r="K538" s="23"/>
    </row>
    <row r="539" spans="6:11">
      <c r="F539" s="61"/>
      <c r="J539" s="60"/>
      <c r="K539" s="23"/>
    </row>
    <row r="540" spans="6:11">
      <c r="F540" s="61"/>
      <c r="J540" s="60"/>
      <c r="K540" s="23"/>
    </row>
    <row r="541" spans="6:11">
      <c r="F541" s="61"/>
      <c r="J541" s="60"/>
      <c r="K541" s="23"/>
    </row>
    <row r="542" spans="6:11">
      <c r="F542" s="61"/>
      <c r="J542" s="60"/>
      <c r="K542" s="23"/>
    </row>
    <row r="543" spans="6:11">
      <c r="F543" s="61"/>
      <c r="J543" s="60"/>
      <c r="K543" s="23"/>
    </row>
    <row r="544" spans="6:11">
      <c r="F544" s="61"/>
      <c r="J544" s="60"/>
      <c r="K544" s="23"/>
    </row>
    <row r="545" spans="6:11">
      <c r="F545" s="61"/>
      <c r="J545" s="60"/>
      <c r="K545" s="23"/>
    </row>
    <row r="546" spans="6:11">
      <c r="F546" s="61"/>
      <c r="J546" s="60"/>
      <c r="K546" s="23"/>
    </row>
    <row r="547" spans="6:11">
      <c r="F547" s="61"/>
      <c r="J547" s="60"/>
      <c r="K547" s="23"/>
    </row>
    <row r="548" spans="6:11">
      <c r="F548" s="61"/>
      <c r="J548" s="60"/>
      <c r="K548" s="23"/>
    </row>
    <row r="549" spans="6:11">
      <c r="F549" s="61"/>
      <c r="J549" s="60"/>
      <c r="K549" s="23"/>
    </row>
    <row r="550" spans="6:11">
      <c r="F550" s="61"/>
      <c r="J550" s="60"/>
      <c r="K550" s="23"/>
    </row>
    <row r="551" spans="6:11">
      <c r="F551" s="61"/>
      <c r="J551" s="60"/>
      <c r="K551" s="23"/>
    </row>
    <row r="552" spans="6:11">
      <c r="F552" s="61"/>
      <c r="J552" s="60"/>
      <c r="K552" s="23"/>
    </row>
    <row r="553" spans="6:11">
      <c r="F553" s="61"/>
      <c r="J553" s="60"/>
      <c r="K553" s="23"/>
    </row>
    <row r="554" spans="6:11">
      <c r="F554" s="61"/>
      <c r="J554" s="60"/>
      <c r="K554" s="23"/>
    </row>
    <row r="555" spans="6:11">
      <c r="F555" s="61"/>
      <c r="J555" s="60"/>
      <c r="K555" s="23"/>
    </row>
    <row r="556" spans="6:11">
      <c r="F556" s="61"/>
      <c r="J556" s="60"/>
      <c r="K556" s="23"/>
    </row>
    <row r="557" spans="6:11">
      <c r="F557" s="61"/>
      <c r="J557" s="60"/>
      <c r="K557" s="23"/>
    </row>
    <row r="558" spans="6:11">
      <c r="F558" s="61"/>
      <c r="J558" s="60"/>
      <c r="K558" s="23"/>
    </row>
    <row r="559" spans="6:11">
      <c r="F559" s="61"/>
      <c r="J559" s="60"/>
      <c r="K559" s="23"/>
    </row>
    <row r="560" spans="6:11">
      <c r="F560" s="61"/>
      <c r="J560" s="60"/>
      <c r="K560" s="23"/>
    </row>
    <row r="561" spans="6:11">
      <c r="F561" s="61"/>
      <c r="J561" s="60"/>
      <c r="K561" s="23"/>
    </row>
    <row r="562" spans="6:11">
      <c r="F562" s="61"/>
      <c r="J562" s="60"/>
      <c r="K562" s="23"/>
    </row>
    <row r="563" spans="6:11">
      <c r="F563" s="61"/>
      <c r="J563" s="60"/>
      <c r="K563" s="23"/>
    </row>
    <row r="564" spans="6:11">
      <c r="F564" s="61"/>
      <c r="J564" s="60"/>
      <c r="K564" s="23"/>
    </row>
    <row r="565" spans="6:11">
      <c r="F565" s="61"/>
      <c r="J565" s="60"/>
      <c r="K565" s="23"/>
    </row>
    <row r="566" spans="6:11">
      <c r="F566" s="61"/>
      <c r="J566" s="60"/>
      <c r="K566" s="23"/>
    </row>
    <row r="567" spans="6:11">
      <c r="F567" s="61"/>
      <c r="J567" s="60"/>
      <c r="K567" s="23"/>
    </row>
    <row r="568" spans="6:11">
      <c r="F568" s="61"/>
      <c r="J568" s="60"/>
      <c r="K568" s="23"/>
    </row>
    <row r="569" spans="6:11">
      <c r="F569" s="61"/>
      <c r="J569" s="60"/>
      <c r="K569" s="23"/>
    </row>
    <row r="570" spans="6:11">
      <c r="F570" s="61"/>
      <c r="J570" s="60"/>
      <c r="K570" s="23"/>
    </row>
    <row r="571" spans="6:11">
      <c r="F571" s="61"/>
      <c r="J571" s="60"/>
      <c r="K571" s="23"/>
    </row>
    <row r="572" spans="6:11">
      <c r="F572" s="61"/>
      <c r="J572" s="60"/>
      <c r="K572" s="23"/>
    </row>
    <row r="573" spans="6:11">
      <c r="F573" s="61"/>
      <c r="J573" s="60"/>
      <c r="K573" s="23"/>
    </row>
    <row r="574" spans="6:11">
      <c r="F574" s="61"/>
      <c r="J574" s="60"/>
      <c r="K574" s="23"/>
    </row>
    <row r="575" spans="6:11">
      <c r="F575" s="61"/>
      <c r="J575" s="60"/>
      <c r="K575" s="23"/>
    </row>
    <row r="576" spans="6:11">
      <c r="F576" s="61"/>
      <c r="J576" s="60"/>
      <c r="K576" s="23"/>
    </row>
    <row r="577" spans="6:11">
      <c r="F577" s="61"/>
      <c r="J577" s="60"/>
      <c r="K577" s="23"/>
    </row>
    <row r="578" spans="6:11">
      <c r="F578" s="61"/>
      <c r="J578" s="60"/>
      <c r="K578" s="23"/>
    </row>
    <row r="579" spans="6:11">
      <c r="F579" s="61"/>
      <c r="J579" s="60"/>
      <c r="K579" s="23"/>
    </row>
    <row r="580" spans="6:11">
      <c r="F580" s="61"/>
      <c r="J580" s="60"/>
      <c r="K580" s="23"/>
    </row>
    <row r="581" spans="6:11">
      <c r="F581" s="61"/>
      <c r="J581" s="60"/>
      <c r="K581" s="23"/>
    </row>
    <row r="582" spans="6:11">
      <c r="F582" s="61"/>
      <c r="J582" s="60"/>
      <c r="K582" s="23"/>
    </row>
    <row r="583" spans="6:11">
      <c r="F583" s="61"/>
      <c r="J583" s="60"/>
      <c r="K583" s="23"/>
    </row>
    <row r="584" spans="6:11">
      <c r="F584" s="61"/>
      <c r="J584" s="60"/>
      <c r="K584" s="23"/>
    </row>
    <row r="585" spans="6:11">
      <c r="F585" s="61"/>
      <c r="J585" s="60"/>
      <c r="K585" s="23"/>
    </row>
    <row r="586" spans="6:11">
      <c r="F586" s="61"/>
      <c r="J586" s="60"/>
      <c r="K586" s="23"/>
    </row>
    <row r="587" spans="6:11">
      <c r="F587" s="61"/>
      <c r="J587" s="60"/>
      <c r="K587" s="23"/>
    </row>
    <row r="588" spans="6:11">
      <c r="F588" s="61"/>
      <c r="J588" s="60"/>
      <c r="K588" s="23"/>
    </row>
    <row r="589" spans="6:11">
      <c r="F589" s="61"/>
      <c r="J589" s="60"/>
      <c r="K589" s="23"/>
    </row>
    <row r="590" spans="6:11">
      <c r="F590" s="61"/>
      <c r="J590" s="60"/>
      <c r="K590" s="23"/>
    </row>
    <row r="591" spans="6:11">
      <c r="F591" s="61"/>
      <c r="J591" s="60"/>
      <c r="K591" s="23"/>
    </row>
    <row r="592" spans="6:11">
      <c r="F592" s="61"/>
      <c r="J592" s="60"/>
      <c r="K592" s="23"/>
    </row>
    <row r="593" spans="6:11">
      <c r="F593" s="61"/>
      <c r="J593" s="60"/>
      <c r="K593" s="23"/>
    </row>
    <row r="594" spans="6:11">
      <c r="F594" s="61"/>
      <c r="J594" s="60"/>
      <c r="K594" s="23"/>
    </row>
    <row r="595" spans="6:11">
      <c r="F595" s="61"/>
      <c r="J595" s="60"/>
      <c r="K595" s="23"/>
    </row>
    <row r="596" spans="6:11">
      <c r="F596" s="61"/>
      <c r="J596" s="60"/>
      <c r="K596" s="23"/>
    </row>
    <row r="597" spans="6:11">
      <c r="F597" s="61"/>
      <c r="J597" s="60"/>
      <c r="K597" s="23"/>
    </row>
    <row r="598" spans="6:11">
      <c r="F598" s="61"/>
      <c r="J598" s="60"/>
      <c r="K598" s="23"/>
    </row>
    <row r="599" spans="6:11">
      <c r="F599" s="61"/>
      <c r="J599" s="60"/>
      <c r="K599" s="23"/>
    </row>
    <row r="600" spans="6:11">
      <c r="F600" s="61"/>
      <c r="J600" s="60"/>
      <c r="K600" s="23"/>
    </row>
    <row r="601" spans="6:11">
      <c r="F601" s="61"/>
      <c r="J601" s="60"/>
      <c r="K601" s="23"/>
    </row>
    <row r="602" spans="6:11">
      <c r="F602" s="61"/>
      <c r="J602" s="60"/>
      <c r="K602" s="23"/>
    </row>
    <row r="603" spans="6:11">
      <c r="F603" s="61"/>
      <c r="J603" s="60"/>
      <c r="K603" s="23"/>
    </row>
    <row r="604" spans="6:11">
      <c r="F604" s="61"/>
      <c r="J604" s="60"/>
      <c r="K604" s="23"/>
    </row>
    <row r="605" spans="6:11">
      <c r="F605" s="61"/>
      <c r="J605" s="60"/>
      <c r="K605" s="23"/>
    </row>
    <row r="606" spans="6:11">
      <c r="F606" s="61"/>
      <c r="J606" s="60"/>
      <c r="K606" s="23"/>
    </row>
    <row r="607" spans="6:11">
      <c r="F607" s="61"/>
      <c r="J607" s="60"/>
      <c r="K607" s="23"/>
    </row>
    <row r="608" spans="6:11">
      <c r="F608" s="61"/>
      <c r="J608" s="60"/>
      <c r="K608" s="23"/>
    </row>
    <row r="609" spans="6:11">
      <c r="F609" s="61"/>
      <c r="J609" s="60"/>
      <c r="K609" s="23"/>
    </row>
    <row r="610" spans="6:11">
      <c r="F610" s="61"/>
      <c r="J610" s="60"/>
      <c r="K610" s="23"/>
    </row>
    <row r="611" spans="6:11">
      <c r="F611" s="61"/>
      <c r="J611" s="60"/>
      <c r="K611" s="23"/>
    </row>
    <row r="612" spans="6:11">
      <c r="F612" s="61"/>
      <c r="J612" s="60"/>
      <c r="K612" s="23"/>
    </row>
    <row r="613" spans="6:11">
      <c r="F613" s="61"/>
      <c r="J613" s="60"/>
      <c r="K613" s="23"/>
    </row>
    <row r="614" spans="6:11">
      <c r="F614" s="61"/>
      <c r="J614" s="60"/>
      <c r="K614" s="23"/>
    </row>
    <row r="615" spans="6:11">
      <c r="F615" s="61"/>
      <c r="J615" s="60"/>
      <c r="K615" s="23"/>
    </row>
    <row r="616" spans="6:11">
      <c r="F616" s="61"/>
      <c r="J616" s="60"/>
      <c r="K616" s="23"/>
    </row>
    <row r="617" spans="6:11">
      <c r="F617" s="61"/>
      <c r="J617" s="60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7109375" style="30" bestFit="1" customWidth="1"/>
    <col min="10" max="10" width="22.28515625" style="30" bestFit="1" customWidth="1"/>
    <col min="11" max="11" width="17.71093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Junio 2025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1"/>
      <c r="H6"/>
      <c r="I6"/>
      <c r="J6"/>
    </row>
    <row r="7" spans="2:14" s="33" customFormat="1" ht="12.75" customHeight="1">
      <c r="B7" s="32"/>
      <c r="C7" s="123" t="s">
        <v>15</v>
      </c>
      <c r="D7" s="36"/>
      <c r="E7" s="64"/>
    </row>
    <row r="8" spans="2:14" s="33" customFormat="1" ht="12.75" customHeight="1">
      <c r="B8" s="32"/>
      <c r="C8" s="123"/>
      <c r="D8" s="36"/>
      <c r="E8" s="64"/>
      <c r="G8" s="27"/>
    </row>
    <row r="9" spans="2:14" s="33" customFormat="1" ht="12.75" customHeight="1">
      <c r="B9" s="32"/>
      <c r="C9" s="123"/>
      <c r="D9" s="36"/>
      <c r="E9" s="64"/>
      <c r="G9" s="27"/>
    </row>
    <row r="10" spans="2:14" s="33" customFormat="1" ht="12.75" customHeight="1">
      <c r="B10" s="32"/>
      <c r="C10" s="37"/>
      <c r="D10" s="36"/>
      <c r="E10" s="64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3"/>
      <c r="M14" s="63"/>
      <c r="N14" s="63"/>
    </row>
    <row r="15" spans="2:14" s="33" customFormat="1" ht="12.75" customHeight="1">
      <c r="B15" s="32"/>
      <c r="C15" s="37"/>
      <c r="D15" s="36"/>
      <c r="E15" s="36"/>
      <c r="G15" s="27"/>
      <c r="L15" s="63"/>
      <c r="M15" s="63"/>
      <c r="N15" s="63"/>
    </row>
    <row r="16" spans="2:14" s="33" customFormat="1" ht="12.75" customHeight="1">
      <c r="B16" s="32"/>
      <c r="C16" s="35"/>
      <c r="D16" s="36"/>
      <c r="E16" s="36"/>
      <c r="G16" s="27"/>
      <c r="L16" s="63"/>
      <c r="M16" s="63"/>
      <c r="N16" s="63"/>
    </row>
    <row r="17" spans="2:14" s="33" customFormat="1" ht="12.75" customHeight="1">
      <c r="B17" s="32"/>
      <c r="C17" s="35"/>
      <c r="D17" s="36"/>
      <c r="E17" s="36"/>
      <c r="G17" s="27"/>
      <c r="L17" s="63"/>
      <c r="M17" s="63"/>
      <c r="N17" s="63"/>
    </row>
    <row r="18" spans="2:14" s="33" customFormat="1" ht="12.75" customHeight="1">
      <c r="B18" s="32"/>
      <c r="C18" s="35"/>
      <c r="D18" s="36"/>
      <c r="E18" s="36"/>
      <c r="G18" s="27"/>
      <c r="L18" s="63"/>
      <c r="M18" s="63"/>
      <c r="N18" s="63"/>
    </row>
    <row r="19" spans="2:14" s="33" customFormat="1" ht="12.75" customHeight="1">
      <c r="B19" s="32"/>
      <c r="C19" s="35"/>
      <c r="D19" s="36"/>
      <c r="E19" s="36"/>
      <c r="G19" s="27"/>
      <c r="L19" s="63"/>
      <c r="M19" s="63"/>
      <c r="N19" s="63"/>
    </row>
    <row r="20" spans="2:14" s="33" customFormat="1" ht="12.75" customHeight="1">
      <c r="B20" s="32"/>
      <c r="C20" s="35"/>
      <c r="D20" s="36"/>
      <c r="E20" s="36"/>
      <c r="L20" s="63"/>
      <c r="M20" s="63"/>
      <c r="N20" s="63"/>
    </row>
    <row r="21" spans="2:14" s="33" customFormat="1" ht="12.75" customHeight="1">
      <c r="B21" s="32"/>
      <c r="C21" s="35"/>
      <c r="D21" s="36"/>
      <c r="E21" s="36"/>
      <c r="G21" s="30"/>
      <c r="L21" s="63"/>
      <c r="M21" s="63"/>
      <c r="N21" s="63"/>
    </row>
    <row r="22" spans="2:14"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38"/>
      <c r="L25" s="31"/>
      <c r="M25" s="31"/>
      <c r="N25" s="31"/>
    </row>
    <row r="26" spans="2:14">
      <c r="E26" s="39"/>
      <c r="L26" s="31"/>
      <c r="M26" s="31"/>
      <c r="N26" s="31"/>
    </row>
    <row r="27" spans="2:14">
      <c r="E27" s="40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78" t="s">
        <v>25</v>
      </c>
    </row>
    <row r="3" spans="1:8">
      <c r="B3" s="44"/>
      <c r="C3" s="44" t="s">
        <v>8</v>
      </c>
      <c r="D3" s="44" t="s">
        <v>9</v>
      </c>
      <c r="E3" s="44" t="s">
        <v>6</v>
      </c>
    </row>
    <row r="4" spans="1:8">
      <c r="B4" s="45" t="s">
        <v>2</v>
      </c>
      <c r="C4" s="46">
        <f>Dat_01!B35</f>
        <v>1.6900000000000001E-3</v>
      </c>
      <c r="D4" s="46">
        <f>Dat_01!C35</f>
        <v>-13.89072</v>
      </c>
      <c r="E4" s="46">
        <f>Dat_01!D35</f>
        <v>-13.88903</v>
      </c>
    </row>
    <row r="5" spans="1:8">
      <c r="B5" s="45" t="s">
        <v>3</v>
      </c>
      <c r="C5" s="46">
        <f>Dat_01!B36</f>
        <v>712.90956800000004</v>
      </c>
      <c r="D5" s="46">
        <f>Dat_01!C36</f>
        <v>-121.3129</v>
      </c>
      <c r="E5" s="46">
        <f>Dat_01!D36</f>
        <v>591.59666800000002</v>
      </c>
    </row>
    <row r="6" spans="1:8">
      <c r="B6" s="45" t="s">
        <v>4</v>
      </c>
      <c r="C6" s="46">
        <f>Dat_01!B37</f>
        <v>7.2023039999999998</v>
      </c>
      <c r="D6" s="46">
        <f>Dat_01!C37</f>
        <v>-402.22720800000002</v>
      </c>
      <c r="E6" s="46">
        <f>Dat_01!D37</f>
        <v>-395.02490399999999</v>
      </c>
    </row>
    <row r="7" spans="1:8">
      <c r="B7" s="45" t="s">
        <v>5</v>
      </c>
      <c r="C7" s="46">
        <f>Dat_01!B38</f>
        <v>147.81205800000001</v>
      </c>
      <c r="D7" s="46">
        <f>Dat_01!C38</f>
        <v>-1333.0220810000001</v>
      </c>
      <c r="E7" s="46">
        <f>Dat_01!D38</f>
        <v>-1185.2100230000001</v>
      </c>
    </row>
    <row r="8" spans="1:8">
      <c r="B8" s="43" t="s">
        <v>1</v>
      </c>
      <c r="C8" s="47">
        <f>SUM(C4:C7)</f>
        <v>867.92562000000009</v>
      </c>
      <c r="D8" s="47">
        <f>SUM(D4:D7)</f>
        <v>-1870.4529090000001</v>
      </c>
      <c r="E8" s="47">
        <f>SUM(E4:E7)</f>
        <v>-1002.5272890000001</v>
      </c>
      <c r="F8" s="79">
        <f>ABS(E8)</f>
        <v>1002.5272890000001</v>
      </c>
    </row>
    <row r="10" spans="1:8">
      <c r="B10" s="78" t="s">
        <v>26</v>
      </c>
    </row>
    <row r="11" spans="1:8">
      <c r="B11" s="95"/>
      <c r="C11" s="95"/>
      <c r="D11" s="96" t="s">
        <v>50</v>
      </c>
      <c r="E11" s="96" t="s">
        <v>50</v>
      </c>
      <c r="F11" s="96" t="s">
        <v>50</v>
      </c>
      <c r="G11" s="96" t="s">
        <v>50</v>
      </c>
      <c r="H11" s="96"/>
    </row>
    <row r="12" spans="1:8">
      <c r="B12" s="54"/>
      <c r="C12" s="54"/>
      <c r="D12" s="51" t="s">
        <v>2</v>
      </c>
      <c r="E12" s="51" t="s">
        <v>3</v>
      </c>
      <c r="F12" s="51" t="s">
        <v>4</v>
      </c>
      <c r="G12" s="51" t="s">
        <v>5</v>
      </c>
      <c r="H12" s="51" t="s">
        <v>6</v>
      </c>
    </row>
    <row r="13" spans="1:8">
      <c r="A13" s="97" t="s">
        <v>51</v>
      </c>
      <c r="B13" s="107">
        <f>YEAR(Dat_01!B43)</f>
        <v>2024</v>
      </c>
      <c r="C13" s="109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Junio</v>
      </c>
      <c r="D13" s="52">
        <f>Dat_01!C43</f>
        <v>-10.62397</v>
      </c>
      <c r="E13" s="52">
        <f>Dat_01!D43</f>
        <v>549.94296999999995</v>
      </c>
      <c r="F13" s="52">
        <f>Dat_01!E43</f>
        <v>-202.822272</v>
      </c>
      <c r="G13" s="52">
        <f>Dat_01!F43</f>
        <v>-1569.411959</v>
      </c>
      <c r="H13" s="56">
        <f>SUM(D13:G13)</f>
        <v>-1232.9152309999999</v>
      </c>
    </row>
    <row r="14" spans="1:8">
      <c r="A14" s="97" t="s">
        <v>52</v>
      </c>
      <c r="B14" s="107">
        <f>YEAR(Dat_01!B44)</f>
        <v>2024</v>
      </c>
      <c r="C14" s="109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Julio</v>
      </c>
      <c r="D14" s="52">
        <f>Dat_01!C44</f>
        <v>-18.942769999999999</v>
      </c>
      <c r="E14" s="52">
        <f>Dat_01!D44</f>
        <v>1038.6253449999999</v>
      </c>
      <c r="F14" s="52">
        <f>Dat_01!E44</f>
        <v>-308.75536799999998</v>
      </c>
      <c r="G14" s="52">
        <f>Dat_01!F44</f>
        <v>-1673.7813020000001</v>
      </c>
      <c r="H14" s="56">
        <f t="shared" ref="H14:H25" si="0">SUM(D14:G14)</f>
        <v>-962.85409500000014</v>
      </c>
    </row>
    <row r="15" spans="1:8">
      <c r="A15" s="97" t="s">
        <v>53</v>
      </c>
      <c r="B15" s="107">
        <f>YEAR(Dat_01!B45)</f>
        <v>2024</v>
      </c>
      <c r="C15" s="109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Agosto</v>
      </c>
      <c r="D15" s="52">
        <f>Dat_01!C45</f>
        <v>-1.8503799999999999</v>
      </c>
      <c r="E15" s="52">
        <f>Dat_01!D45</f>
        <v>1387.301739</v>
      </c>
      <c r="F15" s="52">
        <f>Dat_01!E45</f>
        <v>-290.276388</v>
      </c>
      <c r="G15" s="52">
        <f>Dat_01!F45</f>
        <v>-1494.948584</v>
      </c>
      <c r="H15" s="56">
        <f t="shared" si="0"/>
        <v>-399.77361300000007</v>
      </c>
    </row>
    <row r="16" spans="1:8">
      <c r="A16" s="97" t="s">
        <v>54</v>
      </c>
      <c r="B16" s="107">
        <f>YEAR(Dat_01!B46)</f>
        <v>2024</v>
      </c>
      <c r="C16" s="109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Septiembre</v>
      </c>
      <c r="D16" s="52">
        <f>Dat_01!C46</f>
        <v>-26.314550000000001</v>
      </c>
      <c r="E16" s="52">
        <f>Dat_01!D46</f>
        <v>643.438762</v>
      </c>
      <c r="F16" s="52">
        <f>Dat_01!E46</f>
        <v>-311.53982400000001</v>
      </c>
      <c r="G16" s="52">
        <f>Dat_01!F46</f>
        <v>-1437.3706669999999</v>
      </c>
      <c r="H16" s="56">
        <f t="shared" si="0"/>
        <v>-1131.7862789999999</v>
      </c>
    </row>
    <row r="17" spans="1:8">
      <c r="A17" s="97" t="s">
        <v>55</v>
      </c>
      <c r="B17" s="107">
        <f>YEAR(Dat_01!B47)</f>
        <v>2024</v>
      </c>
      <c r="C17" s="109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Octubre</v>
      </c>
      <c r="D17" s="52">
        <f>Dat_01!C47</f>
        <v>-9.4002999999999997</v>
      </c>
      <c r="E17" s="52">
        <f>Dat_01!D47</f>
        <v>376.47362299999998</v>
      </c>
      <c r="F17" s="52">
        <f>Dat_01!E47</f>
        <v>-270.76010400000001</v>
      </c>
      <c r="G17" s="52">
        <f>Dat_01!F47</f>
        <v>-985.58240599999999</v>
      </c>
      <c r="H17" s="56">
        <f t="shared" si="0"/>
        <v>-889.2691870000001</v>
      </c>
    </row>
    <row r="18" spans="1:8">
      <c r="A18" s="97" t="s">
        <v>56</v>
      </c>
      <c r="B18" s="107">
        <f>YEAR(Dat_01!B48)</f>
        <v>2024</v>
      </c>
      <c r="C18" s="109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Noviembre</v>
      </c>
      <c r="D18" s="52">
        <f>Dat_01!C48</f>
        <v>-18.370200000000001</v>
      </c>
      <c r="E18" s="52">
        <f>Dat_01!D48</f>
        <v>664.49490100000003</v>
      </c>
      <c r="F18" s="52">
        <f>Dat_01!E48</f>
        <v>-233.969256</v>
      </c>
      <c r="G18" s="52">
        <f>Dat_01!F48</f>
        <v>-801.70885299999998</v>
      </c>
      <c r="H18" s="56">
        <f t="shared" si="0"/>
        <v>-389.55340799999988</v>
      </c>
    </row>
    <row r="19" spans="1:8">
      <c r="A19" s="97" t="s">
        <v>57</v>
      </c>
      <c r="B19" s="107">
        <f>YEAR(Dat_01!B49)</f>
        <v>2024</v>
      </c>
      <c r="C19" s="109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Diciembre</v>
      </c>
      <c r="D19" s="52">
        <f>Dat_01!C49</f>
        <v>-27.603200000000001</v>
      </c>
      <c r="E19" s="52">
        <f>Dat_01!D49</f>
        <v>909.54174499999999</v>
      </c>
      <c r="F19" s="52">
        <f>Dat_01!E49</f>
        <v>20.809439999999999</v>
      </c>
      <c r="G19" s="52">
        <f>Dat_01!F49</f>
        <v>-1497.167827</v>
      </c>
      <c r="H19" s="56">
        <f t="shared" si="0"/>
        <v>-594.41984200000002</v>
      </c>
    </row>
    <row r="20" spans="1:8">
      <c r="A20" s="97" t="s">
        <v>58</v>
      </c>
      <c r="B20" s="107">
        <f>YEAR(Dat_01!B50)</f>
        <v>2025</v>
      </c>
      <c r="C20" s="109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Enero</v>
      </c>
      <c r="D20" s="52">
        <f>Dat_01!C50</f>
        <v>-34.261719999999997</v>
      </c>
      <c r="E20" s="52">
        <f>Dat_01!D50</f>
        <v>-439.66486900000001</v>
      </c>
      <c r="F20" s="52">
        <f>Dat_01!E50</f>
        <v>-90.199871999999999</v>
      </c>
      <c r="G20" s="52">
        <f>Dat_01!F50</f>
        <v>-533.88538200000005</v>
      </c>
      <c r="H20" s="56">
        <f t="shared" si="0"/>
        <v>-1098.0118430000002</v>
      </c>
    </row>
    <row r="21" spans="1:8">
      <c r="A21" s="97" t="s">
        <v>59</v>
      </c>
      <c r="B21" s="107">
        <f>YEAR(Dat_01!B51)</f>
        <v>2025</v>
      </c>
      <c r="C21" s="109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Febrero</v>
      </c>
      <c r="D21" s="52">
        <f>Dat_01!C51</f>
        <v>-27.5046</v>
      </c>
      <c r="E21" s="52">
        <f>Dat_01!D51</f>
        <v>-623.68385999999998</v>
      </c>
      <c r="F21" s="52">
        <f>Dat_01!E51</f>
        <v>-147.95848799999999</v>
      </c>
      <c r="G21" s="52">
        <f>Dat_01!F51</f>
        <v>-382.99096200000002</v>
      </c>
      <c r="H21" s="56">
        <f t="shared" si="0"/>
        <v>-1182.1379099999999</v>
      </c>
    </row>
    <row r="22" spans="1:8">
      <c r="A22" s="97" t="s">
        <v>52</v>
      </c>
      <c r="B22" s="107">
        <f>YEAR(Dat_01!B52)</f>
        <v>2025</v>
      </c>
      <c r="C22" s="109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Marzo</v>
      </c>
      <c r="D22" s="52">
        <f>Dat_01!C52</f>
        <v>-19.902889999999999</v>
      </c>
      <c r="E22" s="52">
        <f>Dat_01!D52</f>
        <v>-1191.054828</v>
      </c>
      <c r="F22" s="52">
        <f>Dat_01!E52</f>
        <v>-169.38568799999999</v>
      </c>
      <c r="G22" s="52">
        <f>Dat_01!F52</f>
        <v>-156.439762</v>
      </c>
      <c r="H22" s="56">
        <f t="shared" si="0"/>
        <v>-1536.7831680000002</v>
      </c>
    </row>
    <row r="23" spans="1:8">
      <c r="A23" s="97" t="s">
        <v>59</v>
      </c>
      <c r="B23" s="107">
        <f>YEAR(Dat_01!B53)</f>
        <v>2025</v>
      </c>
      <c r="C23" s="109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Abril</v>
      </c>
      <c r="D23" s="52">
        <f>Dat_01!C53</f>
        <v>-11.22448</v>
      </c>
      <c r="E23" s="52">
        <f>Dat_01!D53</f>
        <v>-771.30710599999998</v>
      </c>
      <c r="F23" s="52">
        <f>Dat_01!E53</f>
        <v>-217.25496000000001</v>
      </c>
      <c r="G23" s="52">
        <f>Dat_01!F53</f>
        <v>-81.330233000000007</v>
      </c>
      <c r="H23" s="56">
        <f t="shared" si="0"/>
        <v>-1081.116779</v>
      </c>
    </row>
    <row r="24" spans="1:8">
      <c r="A24" s="97" t="s">
        <v>51</v>
      </c>
      <c r="B24" s="107">
        <f>YEAR(Dat_01!B54)</f>
        <v>2025</v>
      </c>
      <c r="C24" s="109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Mayo</v>
      </c>
      <c r="D24" s="52">
        <f>Dat_01!C54</f>
        <v>-6.8385199999999999</v>
      </c>
      <c r="E24" s="52">
        <f>Dat_01!D54</f>
        <v>-283.173855</v>
      </c>
      <c r="F24" s="52">
        <f>Dat_01!E54</f>
        <v>-444.66645599999998</v>
      </c>
      <c r="G24" s="52">
        <f>Dat_01!F54</f>
        <v>-266.90522700000002</v>
      </c>
      <c r="H24" s="56">
        <f t="shared" si="0"/>
        <v>-1001.5840579999999</v>
      </c>
    </row>
    <row r="25" spans="1:8">
      <c r="A25" s="97" t="s">
        <v>51</v>
      </c>
      <c r="B25" s="108">
        <f>YEAR(Dat_01!B55)</f>
        <v>2025</v>
      </c>
      <c r="C25" s="110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Junio</v>
      </c>
      <c r="D25" s="98">
        <f>Dat_01!C55</f>
        <v>-13.88903</v>
      </c>
      <c r="E25" s="98">
        <f>Dat_01!D55</f>
        <v>591.59666800000002</v>
      </c>
      <c r="F25" s="98">
        <f>Dat_01!E55</f>
        <v>-395.02490399999999</v>
      </c>
      <c r="G25" s="98">
        <f>Dat_01!F55</f>
        <v>-1185.2100230000001</v>
      </c>
      <c r="H25" s="58">
        <f t="shared" si="0"/>
        <v>-1002.5272890000001</v>
      </c>
    </row>
    <row r="27" spans="1:8">
      <c r="B27" s="78" t="s">
        <v>14</v>
      </c>
    </row>
    <row r="28" spans="1:8" ht="33.75">
      <c r="B28" s="99"/>
      <c r="C28" s="42" t="s">
        <v>11</v>
      </c>
      <c r="D28" s="42" t="s">
        <v>12</v>
      </c>
      <c r="E28" s="42" t="s">
        <v>13</v>
      </c>
    </row>
    <row r="29" spans="1:8">
      <c r="B29" s="112">
        <f>Dat_01!A64</f>
        <v>202408</v>
      </c>
      <c r="C29" s="100">
        <f>Dat_01!B64</f>
        <v>3.8978494624</v>
      </c>
      <c r="D29" s="100">
        <f>Dat_01!C64</f>
        <v>79.569892473099998</v>
      </c>
      <c r="E29" s="100">
        <f>Dat_01!D64</f>
        <v>16.532258064499999</v>
      </c>
      <c r="F29" s="101"/>
    </row>
    <row r="30" spans="1:8">
      <c r="B30" s="112">
        <f>Dat_01!A65</f>
        <v>202409</v>
      </c>
      <c r="C30" s="100">
        <f>Dat_01!B65</f>
        <v>16.527777777800001</v>
      </c>
      <c r="D30" s="100">
        <f>Dat_01!C65</f>
        <v>59.444444444399998</v>
      </c>
      <c r="E30" s="100">
        <f>Dat_01!D65</f>
        <v>24.027777777800001</v>
      </c>
      <c r="F30" s="101"/>
    </row>
    <row r="31" spans="1:8">
      <c r="B31" s="112">
        <f>Dat_01!A66</f>
        <v>202410</v>
      </c>
      <c r="C31" s="100">
        <f>Dat_01!B66</f>
        <v>14.899328859100001</v>
      </c>
      <c r="D31" s="100">
        <f>Dat_01!C66</f>
        <v>34.630872483200001</v>
      </c>
      <c r="E31" s="100">
        <f>Dat_01!D66</f>
        <v>50.469798657699997</v>
      </c>
      <c r="F31" s="101"/>
    </row>
    <row r="32" spans="1:8">
      <c r="B32" s="112">
        <f>Dat_01!A67</f>
        <v>202411</v>
      </c>
      <c r="C32" s="100">
        <f>Dat_01!B67</f>
        <v>18.888888888899999</v>
      </c>
      <c r="D32" s="100">
        <f>Dat_01!C67</f>
        <v>36.388888888899999</v>
      </c>
      <c r="E32" s="100">
        <f>Dat_01!D67</f>
        <v>44.722222222200003</v>
      </c>
      <c r="F32" s="101"/>
    </row>
    <row r="33" spans="2:6">
      <c r="B33" s="112">
        <f>Dat_01!A68</f>
        <v>202412</v>
      </c>
      <c r="C33" s="100">
        <f>Dat_01!B68</f>
        <v>16.3978494624</v>
      </c>
      <c r="D33" s="100">
        <f>Dat_01!C68</f>
        <v>56.317204301099999</v>
      </c>
      <c r="E33" s="100">
        <f>Dat_01!D68</f>
        <v>27.2849462366</v>
      </c>
      <c r="F33" s="101"/>
    </row>
    <row r="34" spans="2:6">
      <c r="B34" s="112">
        <f>Dat_01!A69</f>
        <v>202501</v>
      </c>
      <c r="C34" s="100">
        <f>Dat_01!B69</f>
        <v>35.887096774200003</v>
      </c>
      <c r="D34" s="100">
        <f>Dat_01!C69</f>
        <v>18.951612903200001</v>
      </c>
      <c r="E34" s="100">
        <f>Dat_01!D69</f>
        <v>45.161290322600003</v>
      </c>
      <c r="F34" s="101"/>
    </row>
    <row r="35" spans="2:6">
      <c r="B35" s="112">
        <f>Dat_01!A70</f>
        <v>202502</v>
      </c>
      <c r="C35" s="100">
        <f>Dat_01!B70</f>
        <v>47.916666666700003</v>
      </c>
      <c r="D35" s="100">
        <f>Dat_01!C70</f>
        <v>9.2261904761999993</v>
      </c>
      <c r="E35" s="100">
        <f>Dat_01!D70</f>
        <v>42.857142857100001</v>
      </c>
      <c r="F35" s="101"/>
    </row>
    <row r="36" spans="2:6">
      <c r="B36" s="112">
        <f>Dat_01!A71</f>
        <v>202503</v>
      </c>
      <c r="C36" s="100">
        <f>Dat_01!B71</f>
        <v>68.909825033600001</v>
      </c>
      <c r="D36" s="100">
        <f>Dat_01!C71</f>
        <v>3.0955585463999999</v>
      </c>
      <c r="E36" s="100">
        <f>Dat_01!D71</f>
        <v>27.994616419900002</v>
      </c>
      <c r="F36" s="101"/>
    </row>
    <row r="37" spans="2:6">
      <c r="B37" s="112">
        <f>Dat_01!A72</f>
        <v>202504</v>
      </c>
      <c r="C37" s="100">
        <f>Dat_01!B72</f>
        <v>53.75</v>
      </c>
      <c r="D37" s="100">
        <f>Dat_01!C72</f>
        <v>8.1944444444000002</v>
      </c>
      <c r="E37" s="100">
        <f>Dat_01!D72</f>
        <v>38.055555555600002</v>
      </c>
      <c r="F37" s="101"/>
    </row>
    <row r="38" spans="2:6">
      <c r="B38" s="112">
        <f>Dat_01!A73</f>
        <v>202505</v>
      </c>
      <c r="C38" s="100">
        <f>Dat_01!B73</f>
        <v>38.306451612899998</v>
      </c>
      <c r="D38" s="100">
        <f>Dat_01!C73</f>
        <v>8.7365591398000007</v>
      </c>
      <c r="E38" s="100">
        <f>Dat_01!D73</f>
        <v>52.956989247300001</v>
      </c>
      <c r="F38" s="101"/>
    </row>
    <row r="39" spans="2:6">
      <c r="B39" s="112">
        <f>Dat_01!A74</f>
        <v>202506</v>
      </c>
      <c r="C39" s="100">
        <f>Dat_01!B74</f>
        <v>8.4722222221999992</v>
      </c>
      <c r="D39" s="100">
        <f>Dat_01!C74</f>
        <v>74.305555555599994</v>
      </c>
      <c r="E39" s="100">
        <f>Dat_01!D74</f>
        <v>17.222222222199999</v>
      </c>
      <c r="F39" s="101"/>
    </row>
    <row r="40" spans="2:6">
      <c r="B40" s="112">
        <f>Dat_01!A75</f>
        <v>0</v>
      </c>
      <c r="C40" s="100">
        <f>Dat_01!B75</f>
        <v>0</v>
      </c>
      <c r="D40" s="100">
        <f>Dat_01!C75</f>
        <v>0</v>
      </c>
      <c r="E40" s="100">
        <f>Dat_01!D75</f>
        <v>0</v>
      </c>
      <c r="F40" s="101"/>
    </row>
    <row r="41" spans="2:6">
      <c r="B41" s="112">
        <f>Dat_01!A76</f>
        <v>0</v>
      </c>
      <c r="C41" s="100">
        <f>Dat_01!B76</f>
        <v>0</v>
      </c>
      <c r="D41" s="100">
        <f>Dat_01!C76</f>
        <v>0</v>
      </c>
      <c r="E41" s="100">
        <f>Dat_01!D76</f>
        <v>0</v>
      </c>
      <c r="F41" s="101"/>
    </row>
    <row r="43" spans="2:6">
      <c r="B43" s="78" t="s">
        <v>15</v>
      </c>
    </row>
    <row r="44" spans="2:6" ht="33.75">
      <c r="B44" s="99"/>
      <c r="C44" s="42" t="s">
        <v>16</v>
      </c>
      <c r="D44" s="42" t="s">
        <v>17</v>
      </c>
      <c r="E44" s="42" t="s">
        <v>13</v>
      </c>
    </row>
    <row r="45" spans="2:6">
      <c r="B45" s="112">
        <f>Dat_01!F64</f>
        <v>202408</v>
      </c>
      <c r="C45" s="100">
        <f>Dat_01!G64</f>
        <v>0.94086021509999995</v>
      </c>
      <c r="D45" s="100">
        <f>Dat_01!H64</f>
        <v>0</v>
      </c>
      <c r="E45" s="100">
        <f>Dat_01!I64</f>
        <v>99.059139784899997</v>
      </c>
      <c r="F45" s="101"/>
    </row>
    <row r="46" spans="2:6">
      <c r="B46" s="112">
        <f>Dat_01!F65</f>
        <v>202409</v>
      </c>
      <c r="C46" s="100">
        <f>Dat_01!G65</f>
        <v>8.3333333333000006</v>
      </c>
      <c r="D46" s="100">
        <f>Dat_01!H65</f>
        <v>0</v>
      </c>
      <c r="E46" s="100">
        <f>Dat_01!I65</f>
        <v>91.666666666699996</v>
      </c>
      <c r="F46" s="101"/>
    </row>
    <row r="47" spans="2:6">
      <c r="B47" s="112">
        <f>Dat_01!F66</f>
        <v>202410</v>
      </c>
      <c r="C47" s="100">
        <f>Dat_01!G66</f>
        <v>5.9060402685</v>
      </c>
      <c r="D47" s="100">
        <f>Dat_01!H66</f>
        <v>0.53691275169999997</v>
      </c>
      <c r="E47" s="100">
        <f>Dat_01!I66</f>
        <v>93.557046979899994</v>
      </c>
      <c r="F47" s="101"/>
    </row>
    <row r="48" spans="2:6">
      <c r="B48" s="112">
        <f>Dat_01!F67</f>
        <v>202411</v>
      </c>
      <c r="C48" s="100">
        <f>Dat_01!G67</f>
        <v>1.5277777777999999</v>
      </c>
      <c r="D48" s="100">
        <f>Dat_01!H67</f>
        <v>0.27777777780000001</v>
      </c>
      <c r="E48" s="100">
        <f>Dat_01!I67</f>
        <v>98.194444444400006</v>
      </c>
      <c r="F48" s="101"/>
    </row>
    <row r="49" spans="2:6">
      <c r="B49" s="112">
        <f>Dat_01!F68</f>
        <v>202412</v>
      </c>
      <c r="C49" s="100">
        <f>Dat_01!G68</f>
        <v>2.9569892473000001</v>
      </c>
      <c r="D49" s="100">
        <f>Dat_01!H68</f>
        <v>0</v>
      </c>
      <c r="E49" s="100">
        <f>Dat_01!I68</f>
        <v>97.043010752699999</v>
      </c>
      <c r="F49" s="101"/>
    </row>
    <row r="50" spans="2:6">
      <c r="B50" s="112">
        <f>Dat_01!F69</f>
        <v>202501</v>
      </c>
      <c r="C50" s="100">
        <f>Dat_01!G69</f>
        <v>3.3602150538000002</v>
      </c>
      <c r="D50" s="100">
        <f>Dat_01!H69</f>
        <v>2.2849462366000002</v>
      </c>
      <c r="E50" s="100">
        <f>Dat_01!I69</f>
        <v>94.354838709700005</v>
      </c>
      <c r="F50" s="101"/>
    </row>
    <row r="51" spans="2:6">
      <c r="B51" s="112">
        <f>Dat_01!F70</f>
        <v>202502</v>
      </c>
      <c r="C51" s="100">
        <f>Dat_01!G70</f>
        <v>0</v>
      </c>
      <c r="D51" s="100">
        <f>Dat_01!H70</f>
        <v>0.89285714289999996</v>
      </c>
      <c r="E51" s="100">
        <f>Dat_01!I70</f>
        <v>99.107142857100001</v>
      </c>
      <c r="F51" s="101"/>
    </row>
    <row r="52" spans="2:6">
      <c r="B52" s="112">
        <f>Dat_01!F71</f>
        <v>202503</v>
      </c>
      <c r="C52" s="100">
        <f>Dat_01!G71</f>
        <v>6.1911170928999999</v>
      </c>
      <c r="D52" s="100">
        <f>Dat_01!H71</f>
        <v>1.8842530283000001</v>
      </c>
      <c r="E52" s="100">
        <f>Dat_01!I71</f>
        <v>91.924629878900006</v>
      </c>
      <c r="F52" s="101"/>
    </row>
    <row r="53" spans="2:6">
      <c r="B53" s="112">
        <f>Dat_01!F72</f>
        <v>202504</v>
      </c>
      <c r="C53" s="100">
        <f>Dat_01!G72</f>
        <v>5.6944444444000002</v>
      </c>
      <c r="D53" s="100">
        <f>Dat_01!H72</f>
        <v>4.3055555555999998</v>
      </c>
      <c r="E53" s="100">
        <f>Dat_01!I72</f>
        <v>90</v>
      </c>
      <c r="F53" s="101"/>
    </row>
    <row r="54" spans="2:6">
      <c r="B54" s="112">
        <f>Dat_01!F73</f>
        <v>202505</v>
      </c>
      <c r="C54" s="100">
        <f>Dat_01!G73</f>
        <v>51.344086021499997</v>
      </c>
      <c r="D54" s="100">
        <f>Dat_01!H73</f>
        <v>0.94086021509999995</v>
      </c>
      <c r="E54" s="100">
        <f>Dat_01!I73</f>
        <v>47.7150537634</v>
      </c>
      <c r="F54" s="101"/>
    </row>
    <row r="55" spans="2:6">
      <c r="B55" s="112">
        <f>Dat_01!F74</f>
        <v>202506</v>
      </c>
      <c r="C55" s="100">
        <f>Dat_01!G74</f>
        <v>18.888888888899999</v>
      </c>
      <c r="D55" s="100">
        <f>Dat_01!H74</f>
        <v>0</v>
      </c>
      <c r="E55" s="100">
        <f>Dat_01!I74</f>
        <v>81.111111111100001</v>
      </c>
      <c r="F55" s="101"/>
    </row>
    <row r="56" spans="2:6">
      <c r="B56" s="102"/>
      <c r="C56" s="100">
        <f>Dat_01!G75</f>
        <v>0</v>
      </c>
      <c r="D56" s="100">
        <f>Dat_01!H75</f>
        <v>0</v>
      </c>
      <c r="E56" s="100">
        <f>Dat_01!I75</f>
        <v>0</v>
      </c>
      <c r="F56" s="101"/>
    </row>
    <row r="57" spans="2:6">
      <c r="B57" s="103"/>
      <c r="C57" s="100">
        <f>Dat_01!G76</f>
        <v>0</v>
      </c>
      <c r="D57" s="100">
        <f>Dat_01!H76</f>
        <v>0</v>
      </c>
      <c r="E57" s="100">
        <f>Dat_01!I76</f>
        <v>0</v>
      </c>
      <c r="F57" s="10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2025-07-14T07:42:01Z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