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SEP\INF_ELABORADA\"/>
    </mc:Choice>
  </mc:AlternateContent>
  <xr:revisionPtr revIDLastSave="0" documentId="13_ncr:1_{F4E4FFD2-0A83-4822-91CA-5573B65527BF}" xr6:coauthVersionLast="45" xr6:coauthVersionMax="45" xr10:uidLastSave="{00000000-0000-0000-0000-000000000000}"/>
  <bookViews>
    <workbookView xWindow="-120" yWindow="-120" windowWidth="29040" windowHeight="158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I6" sheetId="6" r:id="rId9"/>
    <sheet name="Data 2" sheetId="21" r:id="rId10"/>
    <sheet name="Data 3" sheetId="22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[1]I.PxD!#REF!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9" i="16" l="1"/>
  <c r="B400" i="21" l="1"/>
  <c r="D400" i="21"/>
  <c r="B401" i="21"/>
  <c r="D401" i="21"/>
  <c r="B400" i="22"/>
  <c r="D400" i="22"/>
  <c r="B401" i="22"/>
  <c r="D401" i="22"/>
  <c r="B58" i="16" l="1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E401" i="21" s="1"/>
  <c r="G401" i="19"/>
  <c r="E401" i="22" s="1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C401" i="21" s="1"/>
  <c r="O401" i="19"/>
  <c r="C401" i="22" s="1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5" i="16" s="1"/>
  <c r="E3" i="10"/>
  <c r="E3" i="6" s="1"/>
  <c r="C35" i="16" l="1"/>
  <c r="D4" i="20" s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<sst xmlns="http://schemas.openxmlformats.org/spreadsheetml/2006/main" count="1019" uniqueCount="492">
  <si>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</si>
  <si>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</si>
  <si>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</si>
  <si>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</si>
  <si>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</si>
  <si>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</si>
  <si>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</si>
  <si>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</si>
  <si>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</si>
  <si>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</si>
  <si>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</si>
  <si>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</si>
  <si>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</si>
  <si>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</si>
  <si>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</si>
  <si>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</si>
  <si>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</si>
  <si>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</si>
  <si>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</si>
  <si>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</si>
  <si>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</si>
  <si>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</si>
  <si>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</si>
  <si>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</si>
  <si>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</si>
  <si>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</si>
  <si>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</si>
  <si>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</si>
  <si>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</si>
  <si>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</si>
  <si>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</si>
  <si>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</si>
  <si>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</si>
  <si>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</si>
  <si>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</si>
  <si>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</si>
  <si>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</si>
  <si>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</si>
  <si>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</si>
  <si>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</si>
  <si>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</si>
  <si>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</si>
  <si>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</si>
  <si>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</si>
  <si>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</si>
  <si>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</si>
  <si>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</si>
  <si>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</si>
  <si>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</si>
  <si>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</si>
  <si>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</si>
  <si>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</si>
  <si>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</si>
  <si>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</si>
  <si>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</si>
  <si>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</si>
  <si>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</si>
  <si>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</si>
  <si>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</si>
  <si>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</si>
  <si>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</si>
  <si>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</si>
  <si>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</si>
  <si>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</si>
  <si>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</si>
  <si>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Enero 2019</t>
  </si>
  <si>
    <t>Febrero 2019</t>
  </si>
  <si>
    <t>Marzo 2019</t>
  </si>
  <si>
    <t>Abril 2019</t>
  </si>
  <si>
    <t>Mayo 2019</t>
  </si>
  <si>
    <t>Junio 2019</t>
  </si>
  <si>
    <t>Intercambios (GWh)</t>
  </si>
  <si>
    <t>ANDORRA</t>
  </si>
  <si>
    <t>Julio 2019</t>
  </si>
  <si>
    <t>Agosto 2019</t>
  </si>
  <si>
    <t>Septiembre 2019</t>
  </si>
  <si>
    <t>Octubre 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</si>
  <si>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</si>
  <si>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</si>
  <si>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</si>
  <si>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</si>
  <si>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</si>
  <si>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</si>
  <si>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</si>
  <si>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</si>
  <si>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</si>
  <si>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</si>
  <si>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</si>
  <si>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</si>
  <si>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</si>
  <si>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</si>
  <si>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</si>
  <si>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</si>
  <si>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</si>
  <si>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</si>
  <si>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</si>
  <si>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</si>
  <si>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</si>
  <si>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</si>
  <si>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</si>
  <si>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</si>
  <si>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</si>
  <si>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</si>
  <si>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</si>
  <si>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</si>
  <si>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</si>
  <si>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</si>
  <si>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31/10/2019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</si>
  <si>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</si>
  <si>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</si>
  <si>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</si>
  <si>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</si>
  <si>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</si>
  <si>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</si>
  <si>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</si>
  <si>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</si>
  <si>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</si>
  <si>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</si>
  <si>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</si>
  <si>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</si>
  <si>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</si>
  <si>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</si>
  <si>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</si>
  <si>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</si>
  <si>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</si>
  <si>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</si>
  <si>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</si>
  <si>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</si>
  <si>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</si>
  <si>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</si>
  <si>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</si>
  <si>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</si>
  <si>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</si>
  <si>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</si>
  <si>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</si>
  <si>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</si>
  <si>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</si>
  <si>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</si>
  <si>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Noviembre 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</si>
  <si>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</si>
  <si>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</si>
  <si>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</si>
  <si>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</si>
  <si>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</si>
  <si>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</si>
  <si>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</si>
  <si>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</si>
  <si>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</si>
  <si>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</si>
  <si>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</si>
  <si>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</si>
  <si>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</si>
  <si>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</si>
  <si>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</si>
  <si>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</si>
  <si>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</si>
  <si>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</si>
  <si>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</si>
  <si>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</si>
  <si>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</si>
  <si>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</si>
  <si>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</si>
  <si>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</si>
  <si>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</si>
  <si>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</si>
  <si>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</si>
  <si>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</si>
  <si>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</si>
  <si>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</si>
  <si>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Diciembre 2019</t>
  </si>
  <si>
    <t>01/12/2019</t>
  </si>
  <si>
    <t>02/12/2019</t>
  </si>
  <si>
    <t>03/12/2019</t>
  </si>
  <si>
    <t>04/12/2019</t>
  </si>
  <si>
    <t>05/12/2019</t>
  </si>
  <si>
    <t>06/12/2019</t>
  </si>
  <si>
    <t>07/12/2019</t>
  </si>
  <si>
    <t>08/12/2019</t>
  </si>
  <si>
    <t>09/12/2019</t>
  </si>
  <si>
    <t>10/12/2019</t>
  </si>
  <si>
    <t>11/12/2019</t>
  </si>
  <si>
    <t>12/12/2019</t>
  </si>
  <si>
    <t>13/12/2019</t>
  </si>
  <si>
    <t>14/12/2019</t>
  </si>
  <si>
    <t>15/12/2019</t>
  </si>
  <si>
    <t>16/12/2019</t>
  </si>
  <si>
    <t>17/12/2019</t>
  </si>
  <si>
    <t>18/12/2019</t>
  </si>
  <si>
    <t>19/12/2019</t>
  </si>
  <si>
    <t>20/12/2019</t>
  </si>
  <si>
    <t>21/12/2019</t>
  </si>
  <si>
    <t>22/12/2019</t>
  </si>
  <si>
    <t>23/12/2019</t>
  </si>
  <si>
    <t>24/12/2019</t>
  </si>
  <si>
    <t>25/12/2019</t>
  </si>
  <si>
    <t>26/12/2019</t>
  </si>
  <si>
    <t>27/12/2019</t>
  </si>
  <si>
    <t>28/12/2019</t>
  </si>
  <si>
    <t>29/12/2019</t>
  </si>
  <si>
    <t>30/12/2019</t>
  </si>
  <si>
    <t>31/12/2019</t>
  </si>
  <si>
    <t>Enero 2020</t>
  </si>
  <si>
    <t>31/01/2020</t>
  </si>
  <si>
    <t>Febrero 2020</t>
  </si>
  <si>
    <t>01/01/2020</t>
  </si>
  <si>
    <t>02/01/2020</t>
  </si>
  <si>
    <t>03/01/2020</t>
  </si>
  <si>
    <t>04/01/2020</t>
  </si>
  <si>
    <t>05/01/2020</t>
  </si>
  <si>
    <t>06/01/2020</t>
  </si>
  <si>
    <t>07/01/2020</t>
  </si>
  <si>
    <t>08/01/2020</t>
  </si>
  <si>
    <t>09/01/2020</t>
  </si>
  <si>
    <t>10/01/2020</t>
  </si>
  <si>
    <t>11/01/2020</t>
  </si>
  <si>
    <t>12/01/2020</t>
  </si>
  <si>
    <t>13/01/2020</t>
  </si>
  <si>
    <t>14/01/2020</t>
  </si>
  <si>
    <t>15/01/2020</t>
  </si>
  <si>
    <t>16/01/2020</t>
  </si>
  <si>
    <t>17/01/2020</t>
  </si>
  <si>
    <t>18/01/2020</t>
  </si>
  <si>
    <t>19/01/2020</t>
  </si>
  <si>
    <t>20/01/2020</t>
  </si>
  <si>
    <t>21/01/2020</t>
  </si>
  <si>
    <t>22/01/2020</t>
  </si>
  <si>
    <t>23/01/2020</t>
  </si>
  <si>
    <t>24/01/2020</t>
  </si>
  <si>
    <t>25/01/2020</t>
  </si>
  <si>
    <t>26/01/2020</t>
  </si>
  <si>
    <t>27/01/2020</t>
  </si>
  <si>
    <t>28/01/2020</t>
  </si>
  <si>
    <t>29/01/2020</t>
  </si>
  <si>
    <t>30/01/2020</t>
  </si>
  <si>
    <t>29/02/2020</t>
  </si>
  <si>
    <t>Marzo 2020</t>
  </si>
  <si>
    <t>01/02/2020</t>
  </si>
  <si>
    <t>02/02/2020</t>
  </si>
  <si>
    <t>03/02/2020</t>
  </si>
  <si>
    <t>04/02/2020</t>
  </si>
  <si>
    <t>05/02/2020</t>
  </si>
  <si>
    <t>06/02/2020</t>
  </si>
  <si>
    <t>07/02/2020</t>
  </si>
  <si>
    <t>08/02/2020</t>
  </si>
  <si>
    <t>09/02/2020</t>
  </si>
  <si>
    <t>10/02/2020</t>
  </si>
  <si>
    <t>11/02/2020</t>
  </si>
  <si>
    <t>12/02/2020</t>
  </si>
  <si>
    <t>13/02/2020</t>
  </si>
  <si>
    <t>14/02/2020</t>
  </si>
  <si>
    <t>15/02/2020</t>
  </si>
  <si>
    <t>16/02/2020</t>
  </si>
  <si>
    <t>17/02/2020</t>
  </si>
  <si>
    <t>18/02/2020</t>
  </si>
  <si>
    <t>19/02/2020</t>
  </si>
  <si>
    <t>20/02/2020</t>
  </si>
  <si>
    <t>21/02/2020</t>
  </si>
  <si>
    <t>22/02/2020</t>
  </si>
  <si>
    <t>23/02/2020</t>
  </si>
  <si>
    <t>24/02/2020</t>
  </si>
  <si>
    <t>25/02/2020</t>
  </si>
  <si>
    <t>26/02/2020</t>
  </si>
  <si>
    <t>27/02/2020</t>
  </si>
  <si>
    <t>28/02/2020</t>
  </si>
  <si>
    <t>Abril 2020</t>
  </si>
  <si>
    <t>01/03/2020</t>
  </si>
  <si>
    <t>02/03/2020</t>
  </si>
  <si>
    <t>03/03/2020</t>
  </si>
  <si>
    <t>04/03/2020</t>
  </si>
  <si>
    <t>05/03/2020</t>
  </si>
  <si>
    <t>06/03/2020</t>
  </si>
  <si>
    <t>07/03/2020</t>
  </si>
  <si>
    <t>08/03/2020</t>
  </si>
  <si>
    <t>09/03/2020</t>
  </si>
  <si>
    <t>10/03/2020</t>
  </si>
  <si>
    <t>11/03/2020</t>
  </si>
  <si>
    <t>12/03/2020</t>
  </si>
  <si>
    <t>13/03/2020</t>
  </si>
  <si>
    <t>14/03/2020</t>
  </si>
  <si>
    <t>15/03/2020</t>
  </si>
  <si>
    <t>16/03/2020</t>
  </si>
  <si>
    <t>17/03/2020</t>
  </si>
  <si>
    <t>18/03/2020</t>
  </si>
  <si>
    <t>19/03/2020</t>
  </si>
  <si>
    <t>20/03/2020</t>
  </si>
  <si>
    <t>21/03/2020</t>
  </si>
  <si>
    <t>22/03/2020</t>
  </si>
  <si>
    <t>23/03/2020</t>
  </si>
  <si>
    <t>24/03/2020</t>
  </si>
  <si>
    <t>25/03/2020</t>
  </si>
  <si>
    <t>26/03/2020</t>
  </si>
  <si>
    <t>27/03/2020</t>
  </si>
  <si>
    <t>28/03/2020</t>
  </si>
  <si>
    <t>29/03/2020</t>
  </si>
  <si>
    <t>30/03/2020</t>
  </si>
  <si>
    <t>31/03/2020</t>
  </si>
  <si>
    <t>30/04/2020</t>
  </si>
  <si>
    <t>Mayo 2020</t>
  </si>
  <si>
    <t>01/04/2020</t>
  </si>
  <si>
    <t>02/04/2020</t>
  </si>
  <si>
    <t>03/04/2020</t>
  </si>
  <si>
    <t>04/04/2020</t>
  </si>
  <si>
    <t>05/04/2020</t>
  </si>
  <si>
    <t>06/04/2020</t>
  </si>
  <si>
    <t>07/04/2020</t>
  </si>
  <si>
    <t>08/04/2020</t>
  </si>
  <si>
    <t>09/04/2020</t>
  </si>
  <si>
    <t>10/04/2020</t>
  </si>
  <si>
    <t>11/04/2020</t>
  </si>
  <si>
    <t>12/04/2020</t>
  </si>
  <si>
    <t>13/04/2020</t>
  </si>
  <si>
    <t>14/04/2020</t>
  </si>
  <si>
    <t>15/04/2020</t>
  </si>
  <si>
    <t>16/04/2020</t>
  </si>
  <si>
    <t>17/04/2020</t>
  </si>
  <si>
    <t>18/04/2020</t>
  </si>
  <si>
    <t>19/04/2020</t>
  </si>
  <si>
    <t>20/04/2020</t>
  </si>
  <si>
    <t>21/04/2020</t>
  </si>
  <si>
    <t>22/04/2020</t>
  </si>
  <si>
    <t>23/04/2020</t>
  </si>
  <si>
    <t>24/04/2020</t>
  </si>
  <si>
    <t>25/04/2020</t>
  </si>
  <si>
    <t>26/04/2020</t>
  </si>
  <si>
    <t>27/04/2020</t>
  </si>
  <si>
    <t>28/04/2020</t>
  </si>
  <si>
    <t>29/04/2020</t>
  </si>
  <si>
    <t>31/05/2020</t>
  </si>
  <si>
    <t>Junio 2020</t>
  </si>
  <si>
    <t>01/05/2020</t>
  </si>
  <si>
    <t>02/05/2020</t>
  </si>
  <si>
    <t>03/05/2020</t>
  </si>
  <si>
    <t>04/05/2020</t>
  </si>
  <si>
    <t>05/05/2020</t>
  </si>
  <si>
    <t>06/05/2020</t>
  </si>
  <si>
    <t>07/05/2020</t>
  </si>
  <si>
    <t>08/05/2020</t>
  </si>
  <si>
    <t>09/05/2020</t>
  </si>
  <si>
    <t>10/05/2020</t>
  </si>
  <si>
    <t>11/05/2020</t>
  </si>
  <si>
    <t>12/05/2020</t>
  </si>
  <si>
    <t>13/05/2020</t>
  </si>
  <si>
    <t>14/05/2020</t>
  </si>
  <si>
    <t>15/05/2020</t>
  </si>
  <si>
    <t>16/05/2020</t>
  </si>
  <si>
    <t>17/05/2020</t>
  </si>
  <si>
    <t>18/05/2020</t>
  </si>
  <si>
    <t>19/05/2020</t>
  </si>
  <si>
    <t>20/05/2020</t>
  </si>
  <si>
    <t>21/05/2020</t>
  </si>
  <si>
    <t>22/05/2020</t>
  </si>
  <si>
    <t>23/05/2020</t>
  </si>
  <si>
    <t>24/05/2020</t>
  </si>
  <si>
    <t>25/05/2020</t>
  </si>
  <si>
    <t>26/05/2020</t>
  </si>
  <si>
    <t>27/05/2020</t>
  </si>
  <si>
    <t>28/05/2020</t>
  </si>
  <si>
    <t>29/05/2020</t>
  </si>
  <si>
    <t>30/05/2020</t>
  </si>
  <si>
    <t>30/06/2020</t>
  </si>
  <si>
    <t>Julio 2020</t>
  </si>
  <si>
    <t>01/06/2020</t>
  </si>
  <si>
    <t>02/06/2020</t>
  </si>
  <si>
    <t>03/06/2020</t>
  </si>
  <si>
    <t>04/06/2020</t>
  </si>
  <si>
    <t>05/06/2020</t>
  </si>
  <si>
    <t>06/06/2020</t>
  </si>
  <si>
    <t>07/06/2020</t>
  </si>
  <si>
    <t>08/06/2020</t>
  </si>
  <si>
    <t>09/06/2020</t>
  </si>
  <si>
    <t>10/06/2020</t>
  </si>
  <si>
    <t>11/06/2020</t>
  </si>
  <si>
    <t>12/06/2020</t>
  </si>
  <si>
    <t>13/06/2020</t>
  </si>
  <si>
    <t>14/06/2020</t>
  </si>
  <si>
    <t>15/06/2020</t>
  </si>
  <si>
    <t>16/06/2020</t>
  </si>
  <si>
    <t>17/06/2020</t>
  </si>
  <si>
    <t>18/06/2020</t>
  </si>
  <si>
    <t>19/06/2020</t>
  </si>
  <si>
    <t>20/06/2020</t>
  </si>
  <si>
    <t>21/06/2020</t>
  </si>
  <si>
    <t>22/06/2020</t>
  </si>
  <si>
    <t>23/06/2020</t>
  </si>
  <si>
    <t>24/06/2020</t>
  </si>
  <si>
    <t>25/06/2020</t>
  </si>
  <si>
    <t>26/06/2020</t>
  </si>
  <si>
    <t>27/06/2020</t>
  </si>
  <si>
    <t>28/06/2020</t>
  </si>
  <si>
    <t>29/06/2020</t>
  </si>
  <si>
    <t>31/07/2020</t>
  </si>
  <si>
    <t>Agosto 2020</t>
  </si>
  <si>
    <t>01/07/2020</t>
  </si>
  <si>
    <t>02/07/2020</t>
  </si>
  <si>
    <t>03/07/2020</t>
  </si>
  <si>
    <t>04/07/2020</t>
  </si>
  <si>
    <t>05/07/2020</t>
  </si>
  <si>
    <t>06/07/2020</t>
  </si>
  <si>
    <t>07/07/2020</t>
  </si>
  <si>
    <t>08/07/2020</t>
  </si>
  <si>
    <t>09/07/2020</t>
  </si>
  <si>
    <t>10/07/2020</t>
  </si>
  <si>
    <t>11/07/2020</t>
  </si>
  <si>
    <t>12/07/2020</t>
  </si>
  <si>
    <t>13/07/2020</t>
  </si>
  <si>
    <t>14/07/2020</t>
  </si>
  <si>
    <t>15/07/2020</t>
  </si>
  <si>
    <t>16/07/2020</t>
  </si>
  <si>
    <t>17/07/2020</t>
  </si>
  <si>
    <t>18/07/2020</t>
  </si>
  <si>
    <t>19/07/2020</t>
  </si>
  <si>
    <t>20/07/2020</t>
  </si>
  <si>
    <t>21/07/2020</t>
  </si>
  <si>
    <t>22/07/2020</t>
  </si>
  <si>
    <t>23/07/2020</t>
  </si>
  <si>
    <t>24/07/2020</t>
  </si>
  <si>
    <t>25/07/2020</t>
  </si>
  <si>
    <t>26/07/2020</t>
  </si>
  <si>
    <t>27/07/2020</t>
  </si>
  <si>
    <t>28/07/2020</t>
  </si>
  <si>
    <t>29/07/2020</t>
  </si>
  <si>
    <t>30/07/2020</t>
  </si>
  <si>
    <t>31/08/2020</t>
  </si>
  <si>
    <t>01/08/2020</t>
  </si>
  <si>
    <t>02/08/2020</t>
  </si>
  <si>
    <t>03/08/2020</t>
  </si>
  <si>
    <t>04/08/2020</t>
  </si>
  <si>
    <t>05/08/2020</t>
  </si>
  <si>
    <t>06/08/2020</t>
  </si>
  <si>
    <t>07/08/2020</t>
  </si>
  <si>
    <t>08/08/2020</t>
  </si>
  <si>
    <t>09/08/2020</t>
  </si>
  <si>
    <t>10/08/2020</t>
  </si>
  <si>
    <t>11/08/2020</t>
  </si>
  <si>
    <t>12/08/2020</t>
  </si>
  <si>
    <t>13/08/2020</t>
  </si>
  <si>
    <t>14/08/2020</t>
  </si>
  <si>
    <t>15/08/2020</t>
  </si>
  <si>
    <t>16/08/2020</t>
  </si>
  <si>
    <t>17/08/2020</t>
  </si>
  <si>
    <t>18/08/2020</t>
  </si>
  <si>
    <t>19/08/2020</t>
  </si>
  <si>
    <t>20/08/2020</t>
  </si>
  <si>
    <t>21/08/2020</t>
  </si>
  <si>
    <t>22/08/2020</t>
  </si>
  <si>
    <t>23/08/2020</t>
  </si>
  <si>
    <t>24/08/2020</t>
  </si>
  <si>
    <t>25/08/2020</t>
  </si>
  <si>
    <t>26/08/2020</t>
  </si>
  <si>
    <t>27/08/2020</t>
  </si>
  <si>
    <t>28/08/2020</t>
  </si>
  <si>
    <t>29/08/2020</t>
  </si>
  <si>
    <t>30/08/2020</t>
  </si>
  <si>
    <t>Septiembre 2020</t>
  </si>
  <si>
    <t>30/09/2020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</si>
  <si>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ut="10/09/2020 05:36:32" si="2.00000001e62e01327af21565eb8e7132a68ca6f83bb43b2ab6362927004b10d41f80f3e5aa3e90bf0346bb34d6b842b649645c5e11682c064858bc2fcc244ce30101b9a30d56245b8c4241b03269cb4be2a73a6fe8fa4db428a12ac0b0cf8ed9fd2af3dcc09847ab01334a8246ac46c8ad42f09761e14414a94864192907e7a63b19.3082.0.1.Europe/Madrid.upriv*_1*_pidn2*_15*_session*-lat*_1.000000014f52d9f7777395733c82ed7bffc7d823bc6025e0fcaf8f410eb97d1041dca7ef3905ef95ce4e43372a4ee0aca89d8fcddbbe90de.000000012333e7471f964fc5f7ac56b05324c34abc6025e0eb4ddc7d046cfde8ec79d35bb4ea82b4267c5dbf275706f0b3bb08a4aacc3841.0.1.1.BDEbi.D066E1C611E6257C10D00080EF253B44.0-3082.1.1_-0.1.0_-3082.1.1_5.5.0.*0.00000001b7aa8f72d1f4e04fa1f3651659b44580c911585a951b89ca34938ba342b1ddb8f1c89c70.0.10*.25*.15*.214.23.10*.4*.0400*.0074J.e.0000000125f0d6e455ee4a0dee344432625d996bc911585a83bec8226cb3f3064a5e9b025094f1ac.0" msgID="5E2BA57011EB09F137600080EF65327F"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nrr="60"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</si>
  <si>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Octubre 2020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</si>
  <si>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ut="10/09/2020 05:37:19" si="2.00000001e62e01327af21565eb8e7132a68ca6f83bb43b2ab6362927004b10d41f80f3e5aa3e90bf0346bb34d6b842b649645c5e11682c064858bc2fcc244ce30101b9a30d56245b8c4241b03269cb4be2a73a6fe8fa4db428a12ac0b0cf8ed9fd2af3dcc09847ab01334a8246ac46c8ad42f09761e14414a94864192907e7a63b19.3082.0.1.Europe/Madrid.upriv*_1*_pidn2*_15*_session*-lat*_1.000000014f52d9f7777395733c82ed7bffc7d823bc6025e0fcaf8f410eb97d1041dca7ef3905ef95ce4e43372a4ee0aca89d8fcddbbe90de.000000012333e7471f964fc5f7ac56b05324c34abc6025e0eb4ddc7d046cfde8ec79d35bb4ea82b4267c5dbf275706f0b3bb08a4aacc3841.0.1.1.BDEbi.D066E1C611E6257C10D00080EF253B44.0-3082.1.1_-0.1.0_-3082.1.1_5.5.0.*0.00000001b7aa8f72d1f4e04fa1f3651659b44580c911585a951b89ca34938ba342b1ddb8f1c89c70.0.10*.25*.15*.214.23.10*.4*.0400*.0074J.e.0000000125f0d6e455ee4a0dee344432625d996bc911585a83bec8226cb3f3064a5e9b025094f1ac.0" msgID="6FB6973C11EB09F137600080EF959280"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rows="26" cols="13" /&gt;&lt;esdo ews="" ece="" ptn="" /&gt;&lt;/excel&gt;&lt;pgs&gt;&lt;pg rows="22" cols="12" nrr="924" nrc="588"&gt;&lt;pg /&gt;&lt;bls&gt;&lt;bl sr="1" sc="1" rfetch="22" cfetch="12" posid="1" darows="0" dacols="1"&gt;&lt;excel&gt;&lt;epo ews="Dat_01" ece="$A$4" enr="MSTR.Intercambios_por_frontera_y_sentido" ptn="" qtn="" rows="26" cols="13" /&gt;&lt;esdo ews="" ece="" ptn="" /&gt;&lt;/excel&gt;&lt;gridRng&gt;&lt;sect id="TITLE_AREA" rngprop="1:1:4:1" /&gt;&lt;sect id="ROWHEADERS_AREA" rngprop="5:1:22:1" /&gt;&lt;sect id="COLUMNHEADERS_AREA" rngprop="1:2:4:12" /&gt;&lt;sect id="DATA_AREA" rngprop="5:2:22:12"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</si>
  <si>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ut="10/09/2020 05:38:08" si="2.00000001dffbc6bd9aad03e8fdb21b0e95ba5c6449925f6cc67a81400788c31ce80729f47e32a442afcb158a06712ef6d095dadb8a9e0376c511202cc75cab48980bd673a4657c44995abc0ef751b73a75463dfca2d9026503a9c4254cc755710418807436609293e49a26d03c7b4ab2d0125a1cf4d41c23a54d04449b8595d2efc0.3082.0.1.Europe/Madrid.upriv*_1*_pidn2*_15*_session*-lat*_1.000000019ecdf9c5666322b76300a55fed040601bc6025e0c846bba2a2bf14fec95aee1d5e74c5b4450f96b7d64bbb5b847d5750b3599d3a.000000016d8a9106b25dd8e0fbd483fa31914887bc6025e0a9f10c57ab97028649b2ef6614320d152dcf17df6e5356b9f821d7b6ddda816d.0.1.1.SIOSbi.A04572404A6ABF2446090B938515E87E.0-3082.1.1_-0.1.0_-3082.1.1_5.5.0.*0.00000001b73d305b7437c39dfa4cc8bda9086ecdc911585a4b0564eaa152b7d0fcc677d6c56199d5.0.10*.25*.15*.214.23.10*.4*.0400*.0074J.e.00000001c357b53cf60b97bca1bc0df29bf80e5ac911585a8bd56d0a33b48328c6a9828a7f0e2a72.0" msgID="93226F2A11EB09F137600080EFF5517C"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nrr="600" nrc="144"&gt;&lt;pg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</si>
  <si>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ut="10/09/2020 05:38:24" si="2.00000001dffbc6bd9aad03e8fdb21b0e95ba5c6449925f6cc67a81400788c31ce80729f47e32a442afcb158a06712ef6d095dadb8a9e0376c511202cc75cab48980bd673a4657c44995abc0ef751b73a75463dfca2d9026503a9c4254cc755710418807436609293e49a26d03c7b4ab2d0125a1cf4d41c23a54d04449b8595d2efc0.3082.0.1.Europe/Madrid.upriv*_1*_pidn2*_15*_session*-lat*_1.000000019ecdf9c5666322b76300a55fed040601bc6025e0c846bba2a2bf14fec95aee1d5e74c5b4450f96b7d64bbb5b847d5750b3599d3a.000000016d8a9106b25dd8e0fbd483fa31914887bc6025e0a9f10c57ab97028649b2ef6614320d152dcf17df6e5356b9f821d7b6ddda816d.0.1.1.SIOSbi.A04572404A6ABF2446090B938515E87E.0-3082.1.1_-0.1.0_-3082.1.1_5.5.0.*0.00000001b73d305b7437c39dfa4cc8bda9086ecdc911585a4b0564eaa152b7d0fcc677d6c56199d5.0.10*.25*.15*.214.23.10*.4*.0400*.0074J.e.00000001c357b53cf60b97bca1bc0df29bf80e5ac911585a8bd56d0a33b48328c6a9828a7f0e2a72.0" msgID="A40319C011EB09F137600080EF959280"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nrr="600" nrc="144"&gt;&lt;pg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</si>
  <si>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01/09/2020</t>
  </si>
  <si>
    <t>02/09/2020</t>
  </si>
  <si>
    <t>03/09/2020</t>
  </si>
  <si>
    <t>04/09/2020</t>
  </si>
  <si>
    <t>05/09/2020</t>
  </si>
  <si>
    <t>06/09/2020</t>
  </si>
  <si>
    <t>07/09/2020</t>
  </si>
  <si>
    <t>08/09/2020</t>
  </si>
  <si>
    <t>09/09/2020</t>
  </si>
  <si>
    <t>10/09/2020</t>
  </si>
  <si>
    <t>11/09/2020</t>
  </si>
  <si>
    <t>12/09/2020</t>
  </si>
  <si>
    <t>13/09/2020</t>
  </si>
  <si>
    <t>14/09/2020</t>
  </si>
  <si>
    <t>15/09/2020</t>
  </si>
  <si>
    <t>16/09/2020</t>
  </si>
  <si>
    <t>17/09/2020</t>
  </si>
  <si>
    <t>18/09/2020</t>
  </si>
  <si>
    <t>19/09/2020</t>
  </si>
  <si>
    <t>20/09/2020</t>
  </si>
  <si>
    <t>21/09/2020</t>
  </si>
  <si>
    <t>22/09/2020</t>
  </si>
  <si>
    <t>23/09/2020</t>
  </si>
  <si>
    <t>24/09/2020</t>
  </si>
  <si>
    <t>25/09/2020</t>
  </si>
  <si>
    <t>26/09/2020</t>
  </si>
  <si>
    <t>27/09/2020</t>
  </si>
  <si>
    <t>28/09/2020</t>
  </si>
  <si>
    <t>29/09/2020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</si>
  <si>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ut="10/09/2020 05:39:07" si="2.00000001dffbc6bd9aad03e8fdb21b0e95ba5c6449925f6cc67a81400788c31ce80729f47e32a442afcb158a06712ef6d095dadb8a9e0376c511202cc75cab48980bd673a4657c44995abc0ef751b73a75463dfca2d9026503a9c4254cc755710418807436609293e49a26d03c7b4ab2d0125a1cf4d41c23a54d04449b8595d2efc0.3082.0.1.Europe/Madrid.upriv*_1*_pidn2*_15*_session*-lat*_1.000000019ecdf9c5666322b76300a55fed040601bc6025e0c846bba2a2bf14fec95aee1d5e74c5b4450f96b7d64bbb5b847d5750b3599d3a.000000016d8a9106b25dd8e0fbd483fa31914887bc6025e0a9f10c57ab97028649b2ef6614320d152dcf17df6e5356b9f821d7b6ddda816d.0.1.1.SIOSbi.A04572404A6ABF2446090B938515E87E.0-3082.1.1_-0.1.0_-3082.1.1_5.5.0.*0.00000001b73d305b7437c39dfa4cc8bda9086ecdc911585a4b0564eaa152b7d0fcc677d6c56199d5.0.10*.25*.15*.214.23.10*.4*.0400*.0074J.e.00000001c357b53cf60b97bca1bc0df29bf80e5ac911585a8bd56d0a33b48328c6a9828a7f0e2a72.0" msgID="BEDE096211EB09F137600080EFA5B280"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nrr="18247" nrc="192"&gt;&lt;pg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</si>
  <si>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d2100f3bb04c49348d138627b3284683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</si>
  <si>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ut="10/09/2020 05:40:10" si="2.00000001dffbc6bd9aad03e8fdb21b0e95ba5c6449925f6cc67a81400788c31ce80729f47e32a442afcb158a06712ef6d095dadb8a9e0376c511202cc75cab48980bd673a4657c44995abc0ef751b73a75463dfca2d9026503a9c4254cc755710418807436609293e49a26d03c7b4ab2d0125a1cf4d41c23a54d04449b8595d2efc0.3082.0.1.Europe/Madrid.upriv*_1*_pidn2*_15*_session*-lat*_1.000000019ecdf9c5666322b76300a55fed040601bc6025e0c846bba2a2bf14fec95aee1d5e74c5b4450f96b7d64bbb5b847d5750b3599d3a.000000016d8a9106b25dd8e0fbd483fa31914887bc6025e0a9f10c57ab97028649b2ef6614320d152dcf17df6e5356b9f821d7b6ddda816d.0.1.1.SIOSbi.A04572404A6ABF2446090B938515E87E.0-3082.1.1_-0.1.0_-3082.1.1_5.5.0.*0.00000001b73d305b7437c39dfa4cc8bda9086ecdc911585a4b0564eaa152b7d0fcc677d6c56199d5.0.10*.25*.15*.214.23.10*.4*.0400*.0074J.e.00000001c357b53cf60b97bca1bc0df29bf80e5ac911585a8bd56d0a33b48328c6a9828a7f0e2a72.0" msgID="C468847A11EB09F137600080EFE5327E"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nrr="19426" nrc="204"&gt;&lt;pg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</si>
</sst>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-21.8157</c:v>
                </c:pt>
                <c:pt idx="1">
                  <c:v>-14.81795</c:v>
                </c:pt>
                <c:pt idx="2">
                  <c:v>-22.557379999999998</c:v>
                </c:pt>
                <c:pt idx="3">
                  <c:v>-20.764220000000002</c:v>
                </c:pt>
                <c:pt idx="4">
                  <c:v>-24.437670000000001</c:v>
                </c:pt>
                <c:pt idx="5">
                  <c:v>-19.19698</c:v>
                </c:pt>
                <c:pt idx="6">
                  <c:v>-22.30911</c:v>
                </c:pt>
                <c:pt idx="7">
                  <c:v>-6.9883899999999999</c:v>
                </c:pt>
                <c:pt idx="8">
                  <c:v>-1.2448300000000001</c:v>
                </c:pt>
                <c:pt idx="9">
                  <c:v>-8.4600000000000005E-3</c:v>
                </c:pt>
                <c:pt idx="10">
                  <c:v>-5.0515699999999999</c:v>
                </c:pt>
                <c:pt idx="11">
                  <c:v>-26.107330000000001</c:v>
                </c:pt>
                <c:pt idx="12">
                  <c:v>-25.667919999999999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812.20323199999996</c:v>
                </c:pt>
                <c:pt idx="1">
                  <c:v>993.522379</c:v>
                </c:pt>
                <c:pt idx="2">
                  <c:v>-531.94693400000006</c:v>
                </c:pt>
                <c:pt idx="3">
                  <c:v>-396.046291</c:v>
                </c:pt>
                <c:pt idx="4">
                  <c:v>973.60528899999997</c:v>
                </c:pt>
                <c:pt idx="5">
                  <c:v>1176.2301669999999</c:v>
                </c:pt>
                <c:pt idx="6">
                  <c:v>789.68574799999999</c:v>
                </c:pt>
                <c:pt idx="7">
                  <c:v>791.61536100000001</c:v>
                </c:pt>
                <c:pt idx="8">
                  <c:v>1302.344069</c:v>
                </c:pt>
                <c:pt idx="9">
                  <c:v>792.83008299999995</c:v>
                </c:pt>
                <c:pt idx="10">
                  <c:v>334.72932900000001</c:v>
                </c:pt>
                <c:pt idx="11">
                  <c:v>60.563200000000002</c:v>
                </c:pt>
                <c:pt idx="12">
                  <c:v>-754.77988100000005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-79.308490000000006</c:v>
                </c:pt>
                <c:pt idx="1">
                  <c:v>-4.2788599999999999</c:v>
                </c:pt>
                <c:pt idx="2">
                  <c:v>57.948700000000002</c:v>
                </c:pt>
                <c:pt idx="3">
                  <c:v>21.948699999999999</c:v>
                </c:pt>
                <c:pt idx="4">
                  <c:v>35.756999999999998</c:v>
                </c:pt>
                <c:pt idx="5">
                  <c:v>25.947500000000002</c:v>
                </c:pt>
                <c:pt idx="6">
                  <c:v>-47.201599999999999</c:v>
                </c:pt>
                <c:pt idx="7">
                  <c:v>-38.410499999999999</c:v>
                </c:pt>
                <c:pt idx="8">
                  <c:v>-18.608000000000001</c:v>
                </c:pt>
                <c:pt idx="9">
                  <c:v>-21.037800000000001</c:v>
                </c:pt>
                <c:pt idx="10">
                  <c:v>-33.384700000000002</c:v>
                </c:pt>
                <c:pt idx="11">
                  <c:v>-80.137200000000007</c:v>
                </c:pt>
                <c:pt idx="12">
                  <c:v>-5.7972000000000001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-613.11443299999996</c:v>
                </c:pt>
                <c:pt idx="1">
                  <c:v>-393.48364800000002</c:v>
                </c:pt>
                <c:pt idx="2">
                  <c:v>199.161159</c:v>
                </c:pt>
                <c:pt idx="3">
                  <c:v>843.66907300000003</c:v>
                </c:pt>
                <c:pt idx="4">
                  <c:v>497.45420799999999</c:v>
                </c:pt>
                <c:pt idx="5">
                  <c:v>-147.19896499999999</c:v>
                </c:pt>
                <c:pt idx="6">
                  <c:v>-226.399225</c:v>
                </c:pt>
                <c:pt idx="7">
                  <c:v>-513.77891</c:v>
                </c:pt>
                <c:pt idx="8">
                  <c:v>-598.81973100000005</c:v>
                </c:pt>
                <c:pt idx="9">
                  <c:v>-502.88554800000003</c:v>
                </c:pt>
                <c:pt idx="10">
                  <c:v>-747.13767900000005</c:v>
                </c:pt>
                <c:pt idx="11">
                  <c:v>-193.98681099999999</c:v>
                </c:pt>
                <c:pt idx="12">
                  <c:v>160.61771899999999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97.964608999999996</c:v>
                </c:pt>
                <c:pt idx="1">
                  <c:v>580.94192099999998</c:v>
                </c:pt>
                <c:pt idx="2">
                  <c:v>-297.39445499999999</c:v>
                </c:pt>
                <c:pt idx="3">
                  <c:v>448.80726199999998</c:v>
                </c:pt>
                <c:pt idx="4">
                  <c:v>1482.378827</c:v>
                </c:pt>
                <c:pt idx="5">
                  <c:v>1035.7817219999999</c:v>
                </c:pt>
                <c:pt idx="6">
                  <c:v>493.77581299999997</c:v>
                </c:pt>
                <c:pt idx="7">
                  <c:v>232.43756100000007</c:v>
                </c:pt>
                <c:pt idx="8">
                  <c:v>683.6715079999999</c:v>
                </c:pt>
                <c:pt idx="9">
                  <c:v>268.89827499999996</c:v>
                </c:pt>
                <c:pt idx="10">
                  <c:v>-450.84462000000008</c:v>
                </c:pt>
                <c:pt idx="11">
                  <c:v>-239.66814099999999</c:v>
                </c:pt>
                <c:pt idx="12">
                  <c:v>-625.62728200000004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6">
                  <c:v>M</c:v>
                </c:pt>
                <c:pt idx="227">
                  <c:v>A</c:v>
                </c:pt>
                <c:pt idx="257">
                  <c:v>M</c:v>
                </c:pt>
                <c:pt idx="288">
                  <c:v>J</c:v>
                </c:pt>
                <c:pt idx="318">
                  <c:v>J</c:v>
                </c:pt>
                <c:pt idx="349">
                  <c:v>A</c:v>
                </c:pt>
                <c:pt idx="380">
                  <c:v>S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2259.4291666667</c:v>
                </c:pt>
                <c:pt idx="1">
                  <c:v>751.68749999999989</c:v>
                </c:pt>
                <c:pt idx="2">
                  <c:v>1820.1291666666</c:v>
                </c:pt>
                <c:pt idx="3">
                  <c:v>1233.2125000000001</c:v>
                </c:pt>
                <c:pt idx="4">
                  <c:v>2319.5791666666996</c:v>
                </c:pt>
                <c:pt idx="5">
                  <c:v>1774.2471153846</c:v>
                </c:pt>
                <c:pt idx="6">
                  <c:v>831.71461538459994</c:v>
                </c:pt>
                <c:pt idx="7">
                  <c:v>2030.25</c:v>
                </c:pt>
                <c:pt idx="8">
                  <c:v>212.04689440999994</c:v>
                </c:pt>
                <c:pt idx="9">
                  <c:v>1.3243421053000475</c:v>
                </c:pt>
                <c:pt idx="10">
                  <c:v>972.24210526310014</c:v>
                </c:pt>
                <c:pt idx="11">
                  <c:v>1037.8953781512</c:v>
                </c:pt>
                <c:pt idx="12">
                  <c:v>775.31764705889998</c:v>
                </c:pt>
                <c:pt idx="13">
                  <c:v>1423.8416666666001</c:v>
                </c:pt>
                <c:pt idx="14">
                  <c:v>1889.2374999999997</c:v>
                </c:pt>
                <c:pt idx="15">
                  <c:v>266.36000000000013</c:v>
                </c:pt>
                <c:pt idx="16">
                  <c:v>860.74710144930009</c:v>
                </c:pt>
                <c:pt idx="17">
                  <c:v>1080.9333333333</c:v>
                </c:pt>
                <c:pt idx="18">
                  <c:v>405.59300699310006</c:v>
                </c:pt>
                <c:pt idx="19">
                  <c:v>613.41309523810003</c:v>
                </c:pt>
                <c:pt idx="20">
                  <c:v>1089.7041666666998</c:v>
                </c:pt>
                <c:pt idx="21">
                  <c:v>1152.0444444443999</c:v>
                </c:pt>
                <c:pt idx="22">
                  <c:v>-91.794047619000025</c:v>
                </c:pt>
                <c:pt idx="23">
                  <c:v>-833.31578947369997</c:v>
                </c:pt>
                <c:pt idx="24">
                  <c:v>293.42189542489996</c:v>
                </c:pt>
                <c:pt idx="25">
                  <c:v>902.19464285710001</c:v>
                </c:pt>
                <c:pt idx="26">
                  <c:v>1078.7083333333001</c:v>
                </c:pt>
                <c:pt idx="27">
                  <c:v>1487.5</c:v>
                </c:pt>
                <c:pt idx="28">
                  <c:v>1337.5</c:v>
                </c:pt>
                <c:pt idx="29">
                  <c:v>66.12916666670003</c:v>
                </c:pt>
                <c:pt idx="30">
                  <c:v>347.24750000000017</c:v>
                </c:pt>
                <c:pt idx="31">
                  <c:v>1265.2958333332999</c:v>
                </c:pt>
                <c:pt idx="32">
                  <c:v>1223.7791666666999</c:v>
                </c:pt>
                <c:pt idx="33">
                  <c:v>1783.3333333333001</c:v>
                </c:pt>
                <c:pt idx="34">
                  <c:v>1520.4458333334001</c:v>
                </c:pt>
                <c:pt idx="35">
                  <c:v>1408.3125</c:v>
                </c:pt>
                <c:pt idx="36">
                  <c:v>75.949758454099992</c:v>
                </c:pt>
                <c:pt idx="37">
                  <c:v>1848.95</c:v>
                </c:pt>
                <c:pt idx="38">
                  <c:v>1740.9</c:v>
                </c:pt>
                <c:pt idx="39">
                  <c:v>1538.825</c:v>
                </c:pt>
                <c:pt idx="40">
                  <c:v>1450</c:v>
                </c:pt>
                <c:pt idx="41">
                  <c:v>1717.3583333333002</c:v>
                </c:pt>
                <c:pt idx="42">
                  <c:v>1548.28</c:v>
                </c:pt>
                <c:pt idx="43">
                  <c:v>-104.97545454550004</c:v>
                </c:pt>
                <c:pt idx="44">
                  <c:v>-768.01625000000013</c:v>
                </c:pt>
                <c:pt idx="45">
                  <c:v>787.81477272730012</c:v>
                </c:pt>
                <c:pt idx="46">
                  <c:v>-236.18636363640007</c:v>
                </c:pt>
                <c:pt idx="47">
                  <c:v>1298.25</c:v>
                </c:pt>
                <c:pt idx="48">
                  <c:v>1466.7095238096001</c:v>
                </c:pt>
                <c:pt idx="49">
                  <c:v>1326.0260869565</c:v>
                </c:pt>
                <c:pt idx="50">
                  <c:v>568.83630952379986</c:v>
                </c:pt>
                <c:pt idx="51">
                  <c:v>-519.12212121209996</c:v>
                </c:pt>
                <c:pt idx="52">
                  <c:v>502.57666666659998</c:v>
                </c:pt>
                <c:pt idx="53">
                  <c:v>1507.8541666667002</c:v>
                </c:pt>
                <c:pt idx="54">
                  <c:v>1950.5666666667003</c:v>
                </c:pt>
                <c:pt idx="55">
                  <c:v>2164.5</c:v>
                </c:pt>
                <c:pt idx="56">
                  <c:v>1747.3034285714</c:v>
                </c:pt>
                <c:pt idx="57">
                  <c:v>717.50916666670014</c:v>
                </c:pt>
                <c:pt idx="58">
                  <c:v>1221.5950000000003</c:v>
                </c:pt>
                <c:pt idx="59">
                  <c:v>608.93188405800004</c:v>
                </c:pt>
                <c:pt idx="60">
                  <c:v>1147.7760869565</c:v>
                </c:pt>
                <c:pt idx="61">
                  <c:v>667.48823529410004</c:v>
                </c:pt>
                <c:pt idx="62">
                  <c:v>647.18771929829995</c:v>
                </c:pt>
                <c:pt idx="63">
                  <c:v>-1066.3416666666999</c:v>
                </c:pt>
                <c:pt idx="64">
                  <c:v>-1597.8166666667</c:v>
                </c:pt>
                <c:pt idx="65">
                  <c:v>-1829.6291666667</c:v>
                </c:pt>
                <c:pt idx="66">
                  <c:v>-1577.6041666666001</c:v>
                </c:pt>
                <c:pt idx="67">
                  <c:v>-1323.0695652173999</c:v>
                </c:pt>
                <c:pt idx="68">
                  <c:v>-1428.6833333334</c:v>
                </c:pt>
                <c:pt idx="69">
                  <c:v>-985.49500000000012</c:v>
                </c:pt>
                <c:pt idx="70">
                  <c:v>-1392.76125</c:v>
                </c:pt>
                <c:pt idx="71">
                  <c:v>1553.5152173913</c:v>
                </c:pt>
                <c:pt idx="72">
                  <c:v>-317.80333333330009</c:v>
                </c:pt>
                <c:pt idx="73">
                  <c:v>-1398.8791666667</c:v>
                </c:pt>
                <c:pt idx="74">
                  <c:v>-1847.0250000000001</c:v>
                </c:pt>
                <c:pt idx="75">
                  <c:v>-667.25271739129994</c:v>
                </c:pt>
                <c:pt idx="76">
                  <c:v>307.32181818180015</c:v>
                </c:pt>
                <c:pt idx="77">
                  <c:v>-130.47309941520007</c:v>
                </c:pt>
                <c:pt idx="78">
                  <c:v>-762.18119658120008</c:v>
                </c:pt>
                <c:pt idx="79">
                  <c:v>-402.84821428579994</c:v>
                </c:pt>
                <c:pt idx="80">
                  <c:v>-0.95995423340013986</c:v>
                </c:pt>
                <c:pt idx="81">
                  <c:v>-327.34034090909995</c:v>
                </c:pt>
                <c:pt idx="82">
                  <c:v>-390.22608695650001</c:v>
                </c:pt>
                <c:pt idx="83">
                  <c:v>-1497.4011363636</c:v>
                </c:pt>
                <c:pt idx="84">
                  <c:v>-754.47619047620014</c:v>
                </c:pt>
                <c:pt idx="85">
                  <c:v>-1731.9013888888999</c:v>
                </c:pt>
                <c:pt idx="86">
                  <c:v>-1063.7460784314001</c:v>
                </c:pt>
                <c:pt idx="87">
                  <c:v>-713.61666666660005</c:v>
                </c:pt>
                <c:pt idx="88">
                  <c:v>950.1850649349999</c:v>
                </c:pt>
                <c:pt idx="89">
                  <c:v>164.22521739130002</c:v>
                </c:pt>
                <c:pt idx="90">
                  <c:v>-247.50614035090007</c:v>
                </c:pt>
                <c:pt idx="91">
                  <c:v>340.97261904760012</c:v>
                </c:pt>
                <c:pt idx="92">
                  <c:v>-1036.8466666667</c:v>
                </c:pt>
                <c:pt idx="93">
                  <c:v>-898.81250000000011</c:v>
                </c:pt>
                <c:pt idx="94">
                  <c:v>-299.68224637679998</c:v>
                </c:pt>
                <c:pt idx="95">
                  <c:v>-1312.0375000000001</c:v>
                </c:pt>
                <c:pt idx="96">
                  <c:v>675.14285714290008</c:v>
                </c:pt>
                <c:pt idx="97">
                  <c:v>1475.2664031621</c:v>
                </c:pt>
                <c:pt idx="98">
                  <c:v>2561.4</c:v>
                </c:pt>
                <c:pt idx="99">
                  <c:v>163.11000000000013</c:v>
                </c:pt>
                <c:pt idx="100">
                  <c:v>40.583333333399878</c:v>
                </c:pt>
                <c:pt idx="101">
                  <c:v>-683.09885583520008</c:v>
                </c:pt>
                <c:pt idx="102">
                  <c:v>-1734.7397058824001</c:v>
                </c:pt>
                <c:pt idx="103">
                  <c:v>-2061.4583333332998</c:v>
                </c:pt>
                <c:pt idx="104">
                  <c:v>-839.03788819869987</c:v>
                </c:pt>
                <c:pt idx="105">
                  <c:v>1466.7897058824001</c:v>
                </c:pt>
                <c:pt idx="106">
                  <c:v>-1050.0101731601999</c:v>
                </c:pt>
                <c:pt idx="107">
                  <c:v>1162.3359683795002</c:v>
                </c:pt>
                <c:pt idx="108">
                  <c:v>-1259.4004385965</c:v>
                </c:pt>
                <c:pt idx="109">
                  <c:v>-1602.3375000000001</c:v>
                </c:pt>
                <c:pt idx="110">
                  <c:v>-1425</c:v>
                </c:pt>
                <c:pt idx="111">
                  <c:v>-1728.8666666667002</c:v>
                </c:pt>
                <c:pt idx="112">
                  <c:v>-2852.6055555556004</c:v>
                </c:pt>
                <c:pt idx="113">
                  <c:v>-1707.4958333332997</c:v>
                </c:pt>
                <c:pt idx="114">
                  <c:v>682.10476190479994</c:v>
                </c:pt>
                <c:pt idx="115">
                  <c:v>-1765.3916666667001</c:v>
                </c:pt>
                <c:pt idx="116">
                  <c:v>-1203.6642857142001</c:v>
                </c:pt>
                <c:pt idx="117">
                  <c:v>-208.12575757579998</c:v>
                </c:pt>
                <c:pt idx="118">
                  <c:v>-1177.6848861284002</c:v>
                </c:pt>
                <c:pt idx="119">
                  <c:v>308.3472222222</c:v>
                </c:pt>
                <c:pt idx="120">
                  <c:v>2678.0733333334001</c:v>
                </c:pt>
                <c:pt idx="121">
                  <c:v>267.43861892589985</c:v>
                </c:pt>
                <c:pt idx="122">
                  <c:v>5.4365914786999383</c:v>
                </c:pt>
                <c:pt idx="123">
                  <c:v>-8.9600000000000364</c:v>
                </c:pt>
                <c:pt idx="124">
                  <c:v>3024.0583333333002</c:v>
                </c:pt>
                <c:pt idx="125">
                  <c:v>2593.6744047619004</c:v>
                </c:pt>
                <c:pt idx="126">
                  <c:v>2288.8541666667002</c:v>
                </c:pt>
                <c:pt idx="127">
                  <c:v>1314.0590909091</c:v>
                </c:pt>
                <c:pt idx="128">
                  <c:v>1568.6852941176001</c:v>
                </c:pt>
                <c:pt idx="129">
                  <c:v>2623.0124999999998</c:v>
                </c:pt>
                <c:pt idx="130">
                  <c:v>2118.6454545453998</c:v>
                </c:pt>
                <c:pt idx="131">
                  <c:v>1165.0750000000003</c:v>
                </c:pt>
                <c:pt idx="132">
                  <c:v>3036.3590909090999</c:v>
                </c:pt>
                <c:pt idx="133">
                  <c:v>2865.7608695651998</c:v>
                </c:pt>
                <c:pt idx="134">
                  <c:v>2686.3145833333001</c:v>
                </c:pt>
                <c:pt idx="135">
                  <c:v>2770.3966666667002</c:v>
                </c:pt>
                <c:pt idx="136">
                  <c:v>2877.1361111111</c:v>
                </c:pt>
                <c:pt idx="137">
                  <c:v>831.93333333329997</c:v>
                </c:pt>
                <c:pt idx="138">
                  <c:v>2090.7833333333001</c:v>
                </c:pt>
                <c:pt idx="139">
                  <c:v>1247.2772727271999</c:v>
                </c:pt>
                <c:pt idx="140">
                  <c:v>-2635.8624999999997</c:v>
                </c:pt>
                <c:pt idx="141">
                  <c:v>-2054.96875</c:v>
                </c:pt>
                <c:pt idx="142">
                  <c:v>-1102.6541666666999</c:v>
                </c:pt>
                <c:pt idx="143">
                  <c:v>-374.51071428570003</c:v>
                </c:pt>
                <c:pt idx="144">
                  <c:v>771.46380952380014</c:v>
                </c:pt>
                <c:pt idx="145">
                  <c:v>543.54761904759994</c:v>
                </c:pt>
                <c:pt idx="146">
                  <c:v>1323.8166666667</c:v>
                </c:pt>
                <c:pt idx="147">
                  <c:v>1379.3694444444</c:v>
                </c:pt>
                <c:pt idx="148">
                  <c:v>412.29321266959994</c:v>
                </c:pt>
                <c:pt idx="149">
                  <c:v>1268.0430555555999</c:v>
                </c:pt>
                <c:pt idx="150">
                  <c:v>579.86403162049987</c:v>
                </c:pt>
                <c:pt idx="151">
                  <c:v>1372.6722222222002</c:v>
                </c:pt>
                <c:pt idx="152">
                  <c:v>1394.825</c:v>
                </c:pt>
                <c:pt idx="153">
                  <c:v>2077.5583333332997</c:v>
                </c:pt>
                <c:pt idx="154">
                  <c:v>1934.3636904762</c:v>
                </c:pt>
                <c:pt idx="155">
                  <c:v>1857.8125</c:v>
                </c:pt>
                <c:pt idx="156">
                  <c:v>1597.7184523810001</c:v>
                </c:pt>
                <c:pt idx="157">
                  <c:v>42.82192982459992</c:v>
                </c:pt>
                <c:pt idx="158">
                  <c:v>371.05652173909994</c:v>
                </c:pt>
                <c:pt idx="159">
                  <c:v>1086.5983333332999</c:v>
                </c:pt>
                <c:pt idx="160">
                  <c:v>2250</c:v>
                </c:pt>
                <c:pt idx="161">
                  <c:v>2160.3833333333</c:v>
                </c:pt>
                <c:pt idx="162">
                  <c:v>1948.1066666667002</c:v>
                </c:pt>
                <c:pt idx="163">
                  <c:v>1987.5</c:v>
                </c:pt>
                <c:pt idx="164">
                  <c:v>1987.5</c:v>
                </c:pt>
                <c:pt idx="165">
                  <c:v>1458.6666666667002</c:v>
                </c:pt>
                <c:pt idx="166">
                  <c:v>1543.1065476190001</c:v>
                </c:pt>
                <c:pt idx="167">
                  <c:v>2101.1944444443998</c:v>
                </c:pt>
                <c:pt idx="168">
                  <c:v>1820.2083333332998</c:v>
                </c:pt>
                <c:pt idx="169">
                  <c:v>1954.4666666666999</c:v>
                </c:pt>
                <c:pt idx="170">
                  <c:v>2000</c:v>
                </c:pt>
                <c:pt idx="171">
                  <c:v>1561.8791666667</c:v>
                </c:pt>
                <c:pt idx="172">
                  <c:v>1965.35625</c:v>
                </c:pt>
                <c:pt idx="173">
                  <c:v>1936.9666666667001</c:v>
                </c:pt>
                <c:pt idx="174">
                  <c:v>2069.1966666667004</c:v>
                </c:pt>
                <c:pt idx="175">
                  <c:v>2068.7516666667002</c:v>
                </c:pt>
                <c:pt idx="176">
                  <c:v>1911.2444444444</c:v>
                </c:pt>
                <c:pt idx="177">
                  <c:v>1810.325</c:v>
                </c:pt>
                <c:pt idx="178">
                  <c:v>409.39791666669998</c:v>
                </c:pt>
                <c:pt idx="179">
                  <c:v>49.05353535349991</c:v>
                </c:pt>
                <c:pt idx="180">
                  <c:v>1572.216025641</c:v>
                </c:pt>
                <c:pt idx="181">
                  <c:v>579.01527777769991</c:v>
                </c:pt>
                <c:pt idx="182">
                  <c:v>-106.12222222219998</c:v>
                </c:pt>
                <c:pt idx="183">
                  <c:v>-867.33749999999986</c:v>
                </c:pt>
                <c:pt idx="184">
                  <c:v>-1304.2666666667001</c:v>
                </c:pt>
                <c:pt idx="185">
                  <c:v>-1076.9666666666999</c:v>
                </c:pt>
                <c:pt idx="186">
                  <c:v>-817.65543478259997</c:v>
                </c:pt>
                <c:pt idx="187">
                  <c:v>-1335.7083333333001</c:v>
                </c:pt>
                <c:pt idx="188">
                  <c:v>-252.15047619049994</c:v>
                </c:pt>
                <c:pt idx="189">
                  <c:v>1556.1335403727001</c:v>
                </c:pt>
                <c:pt idx="190">
                  <c:v>-73.72061403509997</c:v>
                </c:pt>
                <c:pt idx="191">
                  <c:v>1950.9749999999999</c:v>
                </c:pt>
                <c:pt idx="192">
                  <c:v>2059.0333333332997</c:v>
                </c:pt>
                <c:pt idx="193">
                  <c:v>1937.8791666667003</c:v>
                </c:pt>
                <c:pt idx="194">
                  <c:v>1799.1785714286</c:v>
                </c:pt>
                <c:pt idx="195">
                  <c:v>1868.1166666667</c:v>
                </c:pt>
                <c:pt idx="196">
                  <c:v>1804.4811594202997</c:v>
                </c:pt>
                <c:pt idx="197">
                  <c:v>-659.56499999999994</c:v>
                </c:pt>
                <c:pt idx="198">
                  <c:v>64.400334448200056</c:v>
                </c:pt>
                <c:pt idx="199">
                  <c:v>1857.9333333333</c:v>
                </c:pt>
                <c:pt idx="200">
                  <c:v>1618.25</c:v>
                </c:pt>
                <c:pt idx="201">
                  <c:v>1982.1458333332998</c:v>
                </c:pt>
                <c:pt idx="202">
                  <c:v>2262.5</c:v>
                </c:pt>
                <c:pt idx="203">
                  <c:v>2260.4166666667002</c:v>
                </c:pt>
                <c:pt idx="204">
                  <c:v>1916.1</c:v>
                </c:pt>
                <c:pt idx="205">
                  <c:v>2059.2527777778</c:v>
                </c:pt>
                <c:pt idx="206">
                  <c:v>2964.6628623188999</c:v>
                </c:pt>
                <c:pt idx="207">
                  <c:v>1771.1033333333</c:v>
                </c:pt>
                <c:pt idx="208">
                  <c:v>2908.3966666666997</c:v>
                </c:pt>
                <c:pt idx="209">
                  <c:v>2382.4499999999998</c:v>
                </c:pt>
                <c:pt idx="210">
                  <c:v>1497.3198369565</c:v>
                </c:pt>
                <c:pt idx="211">
                  <c:v>-562.6020833332999</c:v>
                </c:pt>
                <c:pt idx="212">
                  <c:v>983.90000000000009</c:v>
                </c:pt>
                <c:pt idx="213">
                  <c:v>1424.25</c:v>
                </c:pt>
                <c:pt idx="214">
                  <c:v>1228.0825980392001</c:v>
                </c:pt>
                <c:pt idx="215">
                  <c:v>859.82575757580014</c:v>
                </c:pt>
                <c:pt idx="216">
                  <c:v>-223.11623376620003</c:v>
                </c:pt>
                <c:pt idx="217">
                  <c:v>590.10055555559984</c:v>
                </c:pt>
                <c:pt idx="218">
                  <c:v>1603.7666666667001</c:v>
                </c:pt>
                <c:pt idx="219">
                  <c:v>1992.5833333333001</c:v>
                </c:pt>
                <c:pt idx="220">
                  <c:v>2473.4916666665999</c:v>
                </c:pt>
                <c:pt idx="221">
                  <c:v>2131.31</c:v>
                </c:pt>
                <c:pt idx="222">
                  <c:v>2199.5077380952998</c:v>
                </c:pt>
                <c:pt idx="223">
                  <c:v>2261.34</c:v>
                </c:pt>
                <c:pt idx="224">
                  <c:v>2245.2138157895001</c:v>
                </c:pt>
                <c:pt idx="225">
                  <c:v>2294.4060606059998</c:v>
                </c:pt>
                <c:pt idx="226">
                  <c:v>2436.7191666666999</c:v>
                </c:pt>
                <c:pt idx="227">
                  <c:v>2141.9958333333002</c:v>
                </c:pt>
                <c:pt idx="228">
                  <c:v>563.21648550719999</c:v>
                </c:pt>
                <c:pt idx="229">
                  <c:v>1290.6393592678</c:v>
                </c:pt>
                <c:pt idx="230">
                  <c:v>2334.7083333332998</c:v>
                </c:pt>
                <c:pt idx="231">
                  <c:v>1973.8507246376003</c:v>
                </c:pt>
                <c:pt idx="232">
                  <c:v>1708.3916666667001</c:v>
                </c:pt>
                <c:pt idx="233">
                  <c:v>1631.7355072462997</c:v>
                </c:pt>
                <c:pt idx="234">
                  <c:v>-430.81428571430001</c:v>
                </c:pt>
                <c:pt idx="235">
                  <c:v>971.7603896103999</c:v>
                </c:pt>
                <c:pt idx="236">
                  <c:v>-200.05724637679987</c:v>
                </c:pt>
                <c:pt idx="237">
                  <c:v>1947.3726190476</c:v>
                </c:pt>
                <c:pt idx="238">
                  <c:v>502.95505050509996</c:v>
                </c:pt>
                <c:pt idx="239">
                  <c:v>-290.95555555550004</c:v>
                </c:pt>
                <c:pt idx="240">
                  <c:v>-1262.8083333333</c:v>
                </c:pt>
                <c:pt idx="241">
                  <c:v>-2179.2755952380999</c:v>
                </c:pt>
                <c:pt idx="242">
                  <c:v>-1614.2094298246002</c:v>
                </c:pt>
                <c:pt idx="243">
                  <c:v>-1682.8551282052001</c:v>
                </c:pt>
                <c:pt idx="244">
                  <c:v>-80</c:v>
                </c:pt>
                <c:pt idx="245">
                  <c:v>1662.7296918767001</c:v>
                </c:pt>
                <c:pt idx="246">
                  <c:v>-1249.8277777777</c:v>
                </c:pt>
                <c:pt idx="247">
                  <c:v>1469.9448051948</c:v>
                </c:pt>
                <c:pt idx="248">
                  <c:v>2265.1799999999998</c:v>
                </c:pt>
                <c:pt idx="249">
                  <c:v>1055.7987878788001</c:v>
                </c:pt>
                <c:pt idx="250">
                  <c:v>1798.1729166667001</c:v>
                </c:pt>
                <c:pt idx="251">
                  <c:v>1614.3178787879001</c:v>
                </c:pt>
                <c:pt idx="252">
                  <c:v>1089.3712374581999</c:v>
                </c:pt>
                <c:pt idx="253">
                  <c:v>1344.0791666667001</c:v>
                </c:pt>
                <c:pt idx="254">
                  <c:v>1816.0505952381</c:v>
                </c:pt>
                <c:pt idx="255">
                  <c:v>2504.6916666666998</c:v>
                </c:pt>
                <c:pt idx="256">
                  <c:v>3134.6833333333002</c:v>
                </c:pt>
                <c:pt idx="257">
                  <c:v>2082.1752192982999</c:v>
                </c:pt>
                <c:pt idx="258">
                  <c:v>256.1476190477</c:v>
                </c:pt>
                <c:pt idx="259">
                  <c:v>1084.1041666666999</c:v>
                </c:pt>
                <c:pt idx="260">
                  <c:v>1956.0166666667001</c:v>
                </c:pt>
                <c:pt idx="261">
                  <c:v>2184.443452381</c:v>
                </c:pt>
                <c:pt idx="262">
                  <c:v>2713.625</c:v>
                </c:pt>
                <c:pt idx="263">
                  <c:v>2866.0666666667003</c:v>
                </c:pt>
                <c:pt idx="264">
                  <c:v>2870.5694444443998</c:v>
                </c:pt>
                <c:pt idx="265">
                  <c:v>2467.2183333333001</c:v>
                </c:pt>
                <c:pt idx="266">
                  <c:v>2630.6416666667001</c:v>
                </c:pt>
                <c:pt idx="267">
                  <c:v>1666.0100000000002</c:v>
                </c:pt>
                <c:pt idx="268">
                  <c:v>1229.4625000000001</c:v>
                </c:pt>
                <c:pt idx="269">
                  <c:v>1420.8333333333001</c:v>
                </c:pt>
                <c:pt idx="270">
                  <c:v>1591.6666666666999</c:v>
                </c:pt>
                <c:pt idx="271">
                  <c:v>2144.1666666667002</c:v>
                </c:pt>
                <c:pt idx="272">
                  <c:v>2289.3183333333</c:v>
                </c:pt>
                <c:pt idx="273">
                  <c:v>2382.2874999999999</c:v>
                </c:pt>
                <c:pt idx="274">
                  <c:v>2558.4574561404002</c:v>
                </c:pt>
                <c:pt idx="275">
                  <c:v>2463.8333333334003</c:v>
                </c:pt>
                <c:pt idx="276">
                  <c:v>1807.4966666667001</c:v>
                </c:pt>
                <c:pt idx="277">
                  <c:v>537.34736842109999</c:v>
                </c:pt>
                <c:pt idx="278">
                  <c:v>1190.2166666666999</c:v>
                </c:pt>
                <c:pt idx="279">
                  <c:v>1640.4</c:v>
                </c:pt>
                <c:pt idx="280">
                  <c:v>395.41557971019984</c:v>
                </c:pt>
                <c:pt idx="281">
                  <c:v>-517.63690476190004</c:v>
                </c:pt>
                <c:pt idx="282">
                  <c:v>-1253.0238095237999</c:v>
                </c:pt>
                <c:pt idx="283">
                  <c:v>-336.05138888889996</c:v>
                </c:pt>
                <c:pt idx="284">
                  <c:v>283.68181818180005</c:v>
                </c:pt>
                <c:pt idx="285">
                  <c:v>-666.61267942589996</c:v>
                </c:pt>
                <c:pt idx="286">
                  <c:v>891.86363636370004</c:v>
                </c:pt>
                <c:pt idx="287">
                  <c:v>1366.0683982684</c:v>
                </c:pt>
                <c:pt idx="288">
                  <c:v>274.9205882353001</c:v>
                </c:pt>
                <c:pt idx="289">
                  <c:v>330.10995670989996</c:v>
                </c:pt>
                <c:pt idx="290">
                  <c:v>520.68913043479984</c:v>
                </c:pt>
                <c:pt idx="291">
                  <c:v>1501.3916666667001</c:v>
                </c:pt>
                <c:pt idx="292">
                  <c:v>1923.9152777777001</c:v>
                </c:pt>
                <c:pt idx="293">
                  <c:v>2329.1632575757999</c:v>
                </c:pt>
                <c:pt idx="294">
                  <c:v>2147.0416666667002</c:v>
                </c:pt>
                <c:pt idx="295">
                  <c:v>649.98194444440014</c:v>
                </c:pt>
                <c:pt idx="296">
                  <c:v>1444.5053359683002</c:v>
                </c:pt>
                <c:pt idx="297">
                  <c:v>969.60681818180024</c:v>
                </c:pt>
                <c:pt idx="298">
                  <c:v>1729.4449275362999</c:v>
                </c:pt>
                <c:pt idx="299">
                  <c:v>254.8430555555999</c:v>
                </c:pt>
                <c:pt idx="300">
                  <c:v>2288.1374999999998</c:v>
                </c:pt>
                <c:pt idx="301">
                  <c:v>1829.8625000000002</c:v>
                </c:pt>
                <c:pt idx="302">
                  <c:v>1527.6895833333001</c:v>
                </c:pt>
                <c:pt idx="303">
                  <c:v>756.24424552429991</c:v>
                </c:pt>
                <c:pt idx="304">
                  <c:v>-228.14005847949988</c:v>
                </c:pt>
                <c:pt idx="305">
                  <c:v>-430.07777777779995</c:v>
                </c:pt>
                <c:pt idx="306">
                  <c:v>-590.75154061620003</c:v>
                </c:pt>
                <c:pt idx="307">
                  <c:v>2110.6511363636</c:v>
                </c:pt>
                <c:pt idx="308">
                  <c:v>1800.5740384615001</c:v>
                </c:pt>
                <c:pt idx="309">
                  <c:v>513.57435897440007</c:v>
                </c:pt>
                <c:pt idx="310">
                  <c:v>461.80333333329997</c:v>
                </c:pt>
                <c:pt idx="311">
                  <c:v>-189.62323232330004</c:v>
                </c:pt>
                <c:pt idx="312">
                  <c:v>-411.9297619048001</c:v>
                </c:pt>
                <c:pt idx="313">
                  <c:v>392.30666666659988</c:v>
                </c:pt>
                <c:pt idx="314">
                  <c:v>-336.45238095240006</c:v>
                </c:pt>
                <c:pt idx="315">
                  <c:v>1720.845</c:v>
                </c:pt>
                <c:pt idx="316">
                  <c:v>680.34122807009999</c:v>
                </c:pt>
                <c:pt idx="317">
                  <c:v>33.801785714299967</c:v>
                </c:pt>
                <c:pt idx="318">
                  <c:v>-2023.4249999999997</c:v>
                </c:pt>
                <c:pt idx="319">
                  <c:v>-2174.9208333332999</c:v>
                </c:pt>
                <c:pt idx="320">
                  <c:v>-1896.4937499999999</c:v>
                </c:pt>
                <c:pt idx="321">
                  <c:v>1288.2340909090999</c:v>
                </c:pt>
                <c:pt idx="322">
                  <c:v>1947.7627450979999</c:v>
                </c:pt>
                <c:pt idx="323">
                  <c:v>1059.1125000000002</c:v>
                </c:pt>
                <c:pt idx="324">
                  <c:v>1392.1366666667</c:v>
                </c:pt>
                <c:pt idx="325">
                  <c:v>895.33083333339994</c:v>
                </c:pt>
                <c:pt idx="326">
                  <c:v>603.51666666660003</c:v>
                </c:pt>
                <c:pt idx="327">
                  <c:v>1745.6964285714</c:v>
                </c:pt>
                <c:pt idx="328">
                  <c:v>1984.3895833333002</c:v>
                </c:pt>
                <c:pt idx="329">
                  <c:v>1501.2166666666999</c:v>
                </c:pt>
                <c:pt idx="330">
                  <c:v>1355.0318840579998</c:v>
                </c:pt>
                <c:pt idx="331">
                  <c:v>563.80666666670004</c:v>
                </c:pt>
                <c:pt idx="332">
                  <c:v>75.831884058000014</c:v>
                </c:pt>
                <c:pt idx="333">
                  <c:v>-340.43169934640014</c:v>
                </c:pt>
                <c:pt idx="334">
                  <c:v>-319.81363636359993</c:v>
                </c:pt>
                <c:pt idx="335">
                  <c:v>134.59951690820003</c:v>
                </c:pt>
                <c:pt idx="336">
                  <c:v>417.70500000000004</c:v>
                </c:pt>
                <c:pt idx="337">
                  <c:v>-568.12939393940019</c:v>
                </c:pt>
                <c:pt idx="338">
                  <c:v>630.0395238095</c:v>
                </c:pt>
                <c:pt idx="339">
                  <c:v>1940.8276960784997</c:v>
                </c:pt>
                <c:pt idx="340">
                  <c:v>716.30760869570008</c:v>
                </c:pt>
                <c:pt idx="341">
                  <c:v>1065.2469107551001</c:v>
                </c:pt>
                <c:pt idx="342">
                  <c:v>1877.6881422924998</c:v>
                </c:pt>
                <c:pt idx="343">
                  <c:v>1932.5141025640999</c:v>
                </c:pt>
                <c:pt idx="344">
                  <c:v>-243.08761904769995</c:v>
                </c:pt>
                <c:pt idx="345">
                  <c:v>-1684.0637426901001</c:v>
                </c:pt>
                <c:pt idx="346">
                  <c:v>-508.14824561410001</c:v>
                </c:pt>
                <c:pt idx="347">
                  <c:v>-1728.9366666665999</c:v>
                </c:pt>
                <c:pt idx="348">
                  <c:v>-861.97083333329999</c:v>
                </c:pt>
                <c:pt idx="349">
                  <c:v>385.55666666670004</c:v>
                </c:pt>
                <c:pt idx="350">
                  <c:v>755.9519047619001</c:v>
                </c:pt>
                <c:pt idx="351">
                  <c:v>-1448.3866666667002</c:v>
                </c:pt>
                <c:pt idx="352">
                  <c:v>-991.75909090910011</c:v>
                </c:pt>
                <c:pt idx="353">
                  <c:v>-854.71340579709988</c:v>
                </c:pt>
                <c:pt idx="354">
                  <c:v>-520.52500000000009</c:v>
                </c:pt>
                <c:pt idx="355">
                  <c:v>1713.4755980861</c:v>
                </c:pt>
                <c:pt idx="356">
                  <c:v>2045.3874999999998</c:v>
                </c:pt>
                <c:pt idx="357">
                  <c:v>1287.8708333333</c:v>
                </c:pt>
                <c:pt idx="358">
                  <c:v>-624.17222222219993</c:v>
                </c:pt>
                <c:pt idx="359">
                  <c:v>1240.7059782608999</c:v>
                </c:pt>
                <c:pt idx="360">
                  <c:v>630.92905138340006</c:v>
                </c:pt>
                <c:pt idx="361">
                  <c:v>-1101.6974747475001</c:v>
                </c:pt>
                <c:pt idx="362">
                  <c:v>-1154.2583333333</c:v>
                </c:pt>
                <c:pt idx="363">
                  <c:v>-1741.7416666667</c:v>
                </c:pt>
                <c:pt idx="364">
                  <c:v>-312.83619047620004</c:v>
                </c:pt>
                <c:pt idx="365">
                  <c:v>-965.20555555559997</c:v>
                </c:pt>
                <c:pt idx="366">
                  <c:v>-192.66916666669999</c:v>
                </c:pt>
                <c:pt idx="367">
                  <c:v>-1630.3565476190001</c:v>
                </c:pt>
                <c:pt idx="368">
                  <c:v>-142.60333333329993</c:v>
                </c:pt>
                <c:pt idx="369">
                  <c:v>225.07361111110004</c:v>
                </c:pt>
                <c:pt idx="370">
                  <c:v>-643.9366071428999</c:v>
                </c:pt>
                <c:pt idx="371">
                  <c:v>-1600.3125</c:v>
                </c:pt>
                <c:pt idx="372">
                  <c:v>-1647.5803571428999</c:v>
                </c:pt>
                <c:pt idx="373">
                  <c:v>-1678.0912878788001</c:v>
                </c:pt>
                <c:pt idx="374">
                  <c:v>-987.13809523809994</c:v>
                </c:pt>
                <c:pt idx="375">
                  <c:v>-1709.5405555556001</c:v>
                </c:pt>
                <c:pt idx="376">
                  <c:v>-1472.0833333333001</c:v>
                </c:pt>
                <c:pt idx="377">
                  <c:v>1418.0749999999998</c:v>
                </c:pt>
                <c:pt idx="378">
                  <c:v>1111.6799999999998</c:v>
                </c:pt>
                <c:pt idx="379">
                  <c:v>-1121.5318181818</c:v>
                </c:pt>
                <c:pt idx="380">
                  <c:v>-935.38333333330002</c:v>
                </c:pt>
                <c:pt idx="381">
                  <c:v>-1043.894047619</c:v>
                </c:pt>
                <c:pt idx="382">
                  <c:v>-470.72274509800013</c:v>
                </c:pt>
                <c:pt idx="383">
                  <c:v>-810.48602484470007</c:v>
                </c:pt>
                <c:pt idx="384">
                  <c:v>481.86373626370005</c:v>
                </c:pt>
                <c:pt idx="385">
                  <c:v>14.255303030300183</c:v>
                </c:pt>
                <c:pt idx="386">
                  <c:v>-1332.2836438923002</c:v>
                </c:pt>
                <c:pt idx="387">
                  <c:v>-1148.1359903381999</c:v>
                </c:pt>
                <c:pt idx="388">
                  <c:v>-1241.2874999999999</c:v>
                </c:pt>
                <c:pt idx="389">
                  <c:v>-512.46123188410002</c:v>
                </c:pt>
                <c:pt idx="390">
                  <c:v>-2309.6833333332997</c:v>
                </c:pt>
                <c:pt idx="391">
                  <c:v>-1685.6069444444001</c:v>
                </c:pt>
                <c:pt idx="392">
                  <c:v>-2546.4761904761999</c:v>
                </c:pt>
                <c:pt idx="393">
                  <c:v>-672.83619047620004</c:v>
                </c:pt>
                <c:pt idx="394">
                  <c:v>-1006.4611111111001</c:v>
                </c:pt>
                <c:pt idx="395">
                  <c:v>-927.53034055730006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2375</c:v>
                </c:pt>
                <c:pt idx="1">
                  <c:v>2400</c:v>
                </c:pt>
                <c:pt idx="2">
                  <c:v>2400</c:v>
                </c:pt>
                <c:pt idx="3">
                  <c:v>2400</c:v>
                </c:pt>
                <c:pt idx="4">
                  <c:v>2400</c:v>
                </c:pt>
                <c:pt idx="5">
                  <c:v>2400</c:v>
                </c:pt>
                <c:pt idx="6">
                  <c:v>2387.5</c:v>
                </c:pt>
                <c:pt idx="7">
                  <c:v>2364.5833333332998</c:v>
                </c:pt>
                <c:pt idx="8">
                  <c:v>2364.5833333332998</c:v>
                </c:pt>
                <c:pt idx="9">
                  <c:v>2360.4166666667002</c:v>
                </c:pt>
                <c:pt idx="10">
                  <c:v>2358.3333333332998</c:v>
                </c:pt>
                <c:pt idx="11">
                  <c:v>2387.5</c:v>
                </c:pt>
                <c:pt idx="12">
                  <c:v>2387.5</c:v>
                </c:pt>
                <c:pt idx="13">
                  <c:v>2362.5</c:v>
                </c:pt>
                <c:pt idx="14">
                  <c:v>2335.4166666667002</c:v>
                </c:pt>
                <c:pt idx="15">
                  <c:v>2181.25</c:v>
                </c:pt>
                <c:pt idx="16">
                  <c:v>1408.3333333333001</c:v>
                </c:pt>
                <c:pt idx="17">
                  <c:v>1395.8333333333001</c:v>
                </c:pt>
                <c:pt idx="18">
                  <c:v>1433.3333333333001</c:v>
                </c:pt>
                <c:pt idx="19">
                  <c:v>1345.8333333333001</c:v>
                </c:pt>
                <c:pt idx="20">
                  <c:v>1400</c:v>
                </c:pt>
                <c:pt idx="21">
                  <c:v>1341.6666666666999</c:v>
                </c:pt>
                <c:pt idx="22">
                  <c:v>1383.3333333333001</c:v>
                </c:pt>
                <c:pt idx="23">
                  <c:v>1400</c:v>
                </c:pt>
                <c:pt idx="24">
                  <c:v>1400</c:v>
                </c:pt>
                <c:pt idx="25">
                  <c:v>1400</c:v>
                </c:pt>
                <c:pt idx="26">
                  <c:v>1400</c:v>
                </c:pt>
                <c:pt idx="27">
                  <c:v>1487.5</c:v>
                </c:pt>
                <c:pt idx="28">
                  <c:v>1337.5</c:v>
                </c:pt>
                <c:pt idx="29">
                  <c:v>1500</c:v>
                </c:pt>
                <c:pt idx="30">
                  <c:v>1958.3333333333001</c:v>
                </c:pt>
                <c:pt idx="31">
                  <c:v>2000</c:v>
                </c:pt>
                <c:pt idx="32">
                  <c:v>1941.6666666666999</c:v>
                </c:pt>
                <c:pt idx="33">
                  <c:v>1975</c:v>
                </c:pt>
                <c:pt idx="34">
                  <c:v>1920.8333333333001</c:v>
                </c:pt>
                <c:pt idx="35">
                  <c:v>1654.1666666666999</c:v>
                </c:pt>
                <c:pt idx="36">
                  <c:v>1808.3333333333001</c:v>
                </c:pt>
                <c:pt idx="37">
                  <c:v>1900</c:v>
                </c:pt>
                <c:pt idx="38">
                  <c:v>1900</c:v>
                </c:pt>
                <c:pt idx="39">
                  <c:v>1900</c:v>
                </c:pt>
                <c:pt idx="40">
                  <c:v>1950</c:v>
                </c:pt>
                <c:pt idx="41">
                  <c:v>1866.6666666666999</c:v>
                </c:pt>
                <c:pt idx="42">
                  <c:v>1775</c:v>
                </c:pt>
                <c:pt idx="43">
                  <c:v>1966.6666666666999</c:v>
                </c:pt>
                <c:pt idx="44">
                  <c:v>1966.6666666666999</c:v>
                </c:pt>
                <c:pt idx="45">
                  <c:v>1966.6666666666999</c:v>
                </c:pt>
                <c:pt idx="46">
                  <c:v>1966.6666666666999</c:v>
                </c:pt>
                <c:pt idx="47">
                  <c:v>2016.6666666666999</c:v>
                </c:pt>
                <c:pt idx="48">
                  <c:v>1900</c:v>
                </c:pt>
                <c:pt idx="49">
                  <c:v>1675</c:v>
                </c:pt>
                <c:pt idx="50">
                  <c:v>2091.6666666667002</c:v>
                </c:pt>
                <c:pt idx="51">
                  <c:v>2154.1666666667002</c:v>
                </c:pt>
                <c:pt idx="52">
                  <c:v>1962.5</c:v>
                </c:pt>
                <c:pt idx="53">
                  <c:v>2029.1666666666999</c:v>
                </c:pt>
                <c:pt idx="54">
                  <c:v>2137.5</c:v>
                </c:pt>
                <c:pt idx="55">
                  <c:v>2175</c:v>
                </c:pt>
                <c:pt idx="56">
                  <c:v>2010</c:v>
                </c:pt>
                <c:pt idx="57">
                  <c:v>2170.8333333332998</c:v>
                </c:pt>
                <c:pt idx="58">
                  <c:v>2170.8333333332998</c:v>
                </c:pt>
                <c:pt idx="59">
                  <c:v>2170.8333333332998</c:v>
                </c:pt>
                <c:pt idx="60">
                  <c:v>2170.8333333332998</c:v>
                </c:pt>
                <c:pt idx="61">
                  <c:v>2300</c:v>
                </c:pt>
                <c:pt idx="62">
                  <c:v>2331.25</c:v>
                </c:pt>
                <c:pt idx="63">
                  <c:v>2379.1666666667002</c:v>
                </c:pt>
                <c:pt idx="64">
                  <c:v>2329.1666666667002</c:v>
                </c:pt>
                <c:pt idx="65">
                  <c:v>2329.1666666667002</c:v>
                </c:pt>
                <c:pt idx="66">
                  <c:v>2329.1666666667002</c:v>
                </c:pt>
                <c:pt idx="67">
                  <c:v>2329.1666666667002</c:v>
                </c:pt>
                <c:pt idx="68">
                  <c:v>2329.1666666667002</c:v>
                </c:pt>
                <c:pt idx="69">
                  <c:v>2300</c:v>
                </c:pt>
                <c:pt idx="70">
                  <c:v>2300</c:v>
                </c:pt>
                <c:pt idx="71">
                  <c:v>2250</c:v>
                </c:pt>
                <c:pt idx="72">
                  <c:v>2300</c:v>
                </c:pt>
                <c:pt idx="73">
                  <c:v>2300</c:v>
                </c:pt>
                <c:pt idx="74">
                  <c:v>2300</c:v>
                </c:pt>
                <c:pt idx="75">
                  <c:v>2475</c:v>
                </c:pt>
                <c:pt idx="76">
                  <c:v>2887.5</c:v>
                </c:pt>
                <c:pt idx="77">
                  <c:v>2737.5</c:v>
                </c:pt>
                <c:pt idx="78">
                  <c:v>2829.1666666667002</c:v>
                </c:pt>
                <c:pt idx="79">
                  <c:v>2732.25</c:v>
                </c:pt>
                <c:pt idx="80">
                  <c:v>2775</c:v>
                </c:pt>
                <c:pt idx="81">
                  <c:v>2820.8333333332998</c:v>
                </c:pt>
                <c:pt idx="82">
                  <c:v>2900</c:v>
                </c:pt>
                <c:pt idx="83">
                  <c:v>3125</c:v>
                </c:pt>
                <c:pt idx="84">
                  <c:v>3025</c:v>
                </c:pt>
                <c:pt idx="85">
                  <c:v>2956.25</c:v>
                </c:pt>
                <c:pt idx="86">
                  <c:v>3133.3333333332998</c:v>
                </c:pt>
                <c:pt idx="87">
                  <c:v>3045.8333333332998</c:v>
                </c:pt>
                <c:pt idx="88">
                  <c:v>2941.6666666667002</c:v>
                </c:pt>
                <c:pt idx="89">
                  <c:v>3058.3333333332998</c:v>
                </c:pt>
                <c:pt idx="90">
                  <c:v>2925</c:v>
                </c:pt>
                <c:pt idx="91">
                  <c:v>2825</c:v>
                </c:pt>
                <c:pt idx="92">
                  <c:v>2933.3333333332998</c:v>
                </c:pt>
                <c:pt idx="93">
                  <c:v>2312.5</c:v>
                </c:pt>
                <c:pt idx="94">
                  <c:v>2412.5</c:v>
                </c:pt>
                <c:pt idx="95">
                  <c:v>2933.3333333332998</c:v>
                </c:pt>
                <c:pt idx="96">
                  <c:v>2910.4166666667002</c:v>
                </c:pt>
                <c:pt idx="97">
                  <c:v>2850</c:v>
                </c:pt>
                <c:pt idx="98">
                  <c:v>2650</c:v>
                </c:pt>
                <c:pt idx="99">
                  <c:v>2866.6666666667002</c:v>
                </c:pt>
                <c:pt idx="100">
                  <c:v>2658.3333333332998</c:v>
                </c:pt>
                <c:pt idx="101">
                  <c:v>2866.6666666667002</c:v>
                </c:pt>
                <c:pt idx="102">
                  <c:v>2866.6666666667002</c:v>
                </c:pt>
                <c:pt idx="103">
                  <c:v>2866.6666666667002</c:v>
                </c:pt>
                <c:pt idx="104">
                  <c:v>3456.25</c:v>
                </c:pt>
                <c:pt idx="105">
                  <c:v>3550</c:v>
                </c:pt>
                <c:pt idx="106">
                  <c:v>3454.1666666667002</c:v>
                </c:pt>
                <c:pt idx="107">
                  <c:v>3454.1666666667002</c:v>
                </c:pt>
                <c:pt idx="108">
                  <c:v>3454.1666666667002</c:v>
                </c:pt>
                <c:pt idx="109">
                  <c:v>3454.1666666667002</c:v>
                </c:pt>
                <c:pt idx="110">
                  <c:v>3454.1666666667002</c:v>
                </c:pt>
                <c:pt idx="111">
                  <c:v>3487.5</c:v>
                </c:pt>
                <c:pt idx="112">
                  <c:v>3337.5</c:v>
                </c:pt>
                <c:pt idx="113">
                  <c:v>3500</c:v>
                </c:pt>
                <c:pt idx="114">
                  <c:v>3500</c:v>
                </c:pt>
                <c:pt idx="115">
                  <c:v>3337.5</c:v>
                </c:pt>
                <c:pt idx="116">
                  <c:v>3500</c:v>
                </c:pt>
                <c:pt idx="117">
                  <c:v>3500</c:v>
                </c:pt>
                <c:pt idx="118">
                  <c:v>3250</c:v>
                </c:pt>
                <c:pt idx="119">
                  <c:v>3028.25</c:v>
                </c:pt>
                <c:pt idx="120">
                  <c:v>3266.6666666667002</c:v>
                </c:pt>
                <c:pt idx="121">
                  <c:v>3266.6666666667002</c:v>
                </c:pt>
                <c:pt idx="122">
                  <c:v>3050</c:v>
                </c:pt>
                <c:pt idx="123">
                  <c:v>3266.6666666667002</c:v>
                </c:pt>
                <c:pt idx="124">
                  <c:v>3233.3333333332998</c:v>
                </c:pt>
                <c:pt idx="125">
                  <c:v>3275</c:v>
                </c:pt>
                <c:pt idx="126">
                  <c:v>3320.8333333332998</c:v>
                </c:pt>
                <c:pt idx="127">
                  <c:v>3320.8333333332998</c:v>
                </c:pt>
                <c:pt idx="128">
                  <c:v>3195.8333333332998</c:v>
                </c:pt>
                <c:pt idx="129">
                  <c:v>3108.3333333332998</c:v>
                </c:pt>
                <c:pt idx="130">
                  <c:v>3241.6666666667002</c:v>
                </c:pt>
                <c:pt idx="131">
                  <c:v>3212.5</c:v>
                </c:pt>
                <c:pt idx="132">
                  <c:v>3054.1666666667002</c:v>
                </c:pt>
                <c:pt idx="133">
                  <c:v>2862.5</c:v>
                </c:pt>
                <c:pt idx="134">
                  <c:v>3162.5</c:v>
                </c:pt>
                <c:pt idx="135">
                  <c:v>3366.6666666667002</c:v>
                </c:pt>
                <c:pt idx="136">
                  <c:v>3366.6666666667002</c:v>
                </c:pt>
                <c:pt idx="137">
                  <c:v>3366.6666666667002</c:v>
                </c:pt>
                <c:pt idx="138">
                  <c:v>3041.6666666667002</c:v>
                </c:pt>
                <c:pt idx="139">
                  <c:v>3306.25</c:v>
                </c:pt>
                <c:pt idx="140">
                  <c:v>3306.25</c:v>
                </c:pt>
                <c:pt idx="141">
                  <c:v>3333.3333333332998</c:v>
                </c:pt>
                <c:pt idx="142">
                  <c:v>2602.0833333332998</c:v>
                </c:pt>
                <c:pt idx="143">
                  <c:v>1950</c:v>
                </c:pt>
                <c:pt idx="144">
                  <c:v>1850</c:v>
                </c:pt>
                <c:pt idx="145">
                  <c:v>1866.6666666666999</c:v>
                </c:pt>
                <c:pt idx="146">
                  <c:v>2000</c:v>
                </c:pt>
                <c:pt idx="147">
                  <c:v>2000</c:v>
                </c:pt>
                <c:pt idx="148">
                  <c:v>2000</c:v>
                </c:pt>
                <c:pt idx="149">
                  <c:v>2000</c:v>
                </c:pt>
                <c:pt idx="150">
                  <c:v>2114.5833333332998</c:v>
                </c:pt>
                <c:pt idx="151">
                  <c:v>2154.1666666667002</c:v>
                </c:pt>
                <c:pt idx="152">
                  <c:v>2210.4166666667002</c:v>
                </c:pt>
                <c:pt idx="153">
                  <c:v>2183.3333333332998</c:v>
                </c:pt>
                <c:pt idx="154">
                  <c:v>2185.4166666667002</c:v>
                </c:pt>
                <c:pt idx="155">
                  <c:v>1906.25</c:v>
                </c:pt>
                <c:pt idx="156">
                  <c:v>1893.75</c:v>
                </c:pt>
                <c:pt idx="157">
                  <c:v>2104.1666666667002</c:v>
                </c:pt>
                <c:pt idx="158">
                  <c:v>2328.375</c:v>
                </c:pt>
                <c:pt idx="159">
                  <c:v>2166.6666666667002</c:v>
                </c:pt>
                <c:pt idx="160">
                  <c:v>2250</c:v>
                </c:pt>
                <c:pt idx="161">
                  <c:v>2212.5</c:v>
                </c:pt>
                <c:pt idx="162">
                  <c:v>2179.1666666667002</c:v>
                </c:pt>
                <c:pt idx="163">
                  <c:v>2187.5</c:v>
                </c:pt>
                <c:pt idx="164">
                  <c:v>1987.5</c:v>
                </c:pt>
                <c:pt idx="165">
                  <c:v>2091.6666666667002</c:v>
                </c:pt>
                <c:pt idx="166">
                  <c:v>2147.9166666667002</c:v>
                </c:pt>
                <c:pt idx="167">
                  <c:v>2208.3333333332998</c:v>
                </c:pt>
                <c:pt idx="168">
                  <c:v>2127.0833333332998</c:v>
                </c:pt>
                <c:pt idx="169">
                  <c:v>2185.4166666667002</c:v>
                </c:pt>
                <c:pt idx="170">
                  <c:v>2200</c:v>
                </c:pt>
                <c:pt idx="171">
                  <c:v>1966.6666666666999</c:v>
                </c:pt>
                <c:pt idx="172">
                  <c:v>2104.1666666667002</c:v>
                </c:pt>
                <c:pt idx="173">
                  <c:v>2102.0833333332998</c:v>
                </c:pt>
                <c:pt idx="174">
                  <c:v>2089.5833333332998</c:v>
                </c:pt>
                <c:pt idx="175">
                  <c:v>2085.4166666667002</c:v>
                </c:pt>
                <c:pt idx="176">
                  <c:v>2075</c:v>
                </c:pt>
                <c:pt idx="177">
                  <c:v>2122.9166666667002</c:v>
                </c:pt>
                <c:pt idx="178">
                  <c:v>2072.9166666667002</c:v>
                </c:pt>
                <c:pt idx="179">
                  <c:v>2166.6666666667002</c:v>
                </c:pt>
                <c:pt idx="180">
                  <c:v>2152.0833333332998</c:v>
                </c:pt>
                <c:pt idx="181">
                  <c:v>1908.3333333333001</c:v>
                </c:pt>
                <c:pt idx="182">
                  <c:v>2145.8333333332998</c:v>
                </c:pt>
                <c:pt idx="183">
                  <c:v>1972.9166666666999</c:v>
                </c:pt>
                <c:pt idx="184">
                  <c:v>2125</c:v>
                </c:pt>
                <c:pt idx="185">
                  <c:v>2050</c:v>
                </c:pt>
                <c:pt idx="186">
                  <c:v>2095.8333333332998</c:v>
                </c:pt>
                <c:pt idx="187">
                  <c:v>2062.5</c:v>
                </c:pt>
                <c:pt idx="188">
                  <c:v>2075</c:v>
                </c:pt>
                <c:pt idx="189">
                  <c:v>1979.1666666666999</c:v>
                </c:pt>
                <c:pt idx="190">
                  <c:v>2116.6666666667002</c:v>
                </c:pt>
                <c:pt idx="191">
                  <c:v>2093.75</c:v>
                </c:pt>
                <c:pt idx="192">
                  <c:v>2164.5833333332998</c:v>
                </c:pt>
                <c:pt idx="193">
                  <c:v>2116.6666666667002</c:v>
                </c:pt>
                <c:pt idx="194">
                  <c:v>2060.4166666667002</c:v>
                </c:pt>
                <c:pt idx="195">
                  <c:v>2102.0833333332998</c:v>
                </c:pt>
                <c:pt idx="196">
                  <c:v>2100</c:v>
                </c:pt>
                <c:pt idx="197">
                  <c:v>2075</c:v>
                </c:pt>
                <c:pt idx="198">
                  <c:v>2118.75</c:v>
                </c:pt>
                <c:pt idx="199">
                  <c:v>2177.0833333332998</c:v>
                </c:pt>
                <c:pt idx="200">
                  <c:v>2239.5833333332998</c:v>
                </c:pt>
                <c:pt idx="201">
                  <c:v>2177.0833333332998</c:v>
                </c:pt>
                <c:pt idx="202">
                  <c:v>2262.5</c:v>
                </c:pt>
                <c:pt idx="203">
                  <c:v>2260.4166666667002</c:v>
                </c:pt>
                <c:pt idx="204">
                  <c:v>2214.5833333332998</c:v>
                </c:pt>
                <c:pt idx="205">
                  <c:v>2506.25</c:v>
                </c:pt>
                <c:pt idx="206">
                  <c:v>3029.0833333332998</c:v>
                </c:pt>
                <c:pt idx="207">
                  <c:v>2897.0833333332998</c:v>
                </c:pt>
                <c:pt idx="208">
                  <c:v>3432.2916666667002</c:v>
                </c:pt>
                <c:pt idx="209">
                  <c:v>2507.25</c:v>
                </c:pt>
                <c:pt idx="210">
                  <c:v>2060.8695652174001</c:v>
                </c:pt>
                <c:pt idx="211">
                  <c:v>2179.1666666667002</c:v>
                </c:pt>
                <c:pt idx="212">
                  <c:v>2087.5</c:v>
                </c:pt>
                <c:pt idx="213">
                  <c:v>2277.4166666667002</c:v>
                </c:pt>
                <c:pt idx="214">
                  <c:v>2351.25</c:v>
                </c:pt>
                <c:pt idx="215">
                  <c:v>2503.4583333332998</c:v>
                </c:pt>
                <c:pt idx="216">
                  <c:v>2550</c:v>
                </c:pt>
                <c:pt idx="217">
                  <c:v>2281.4583333332998</c:v>
                </c:pt>
                <c:pt idx="218">
                  <c:v>1718.75</c:v>
                </c:pt>
                <c:pt idx="219">
                  <c:v>2254.5</c:v>
                </c:pt>
                <c:pt idx="220">
                  <c:v>2658.2083333332998</c:v>
                </c:pt>
                <c:pt idx="221">
                  <c:v>2574.7083333332998</c:v>
                </c:pt>
                <c:pt idx="222">
                  <c:v>2431.25</c:v>
                </c:pt>
                <c:pt idx="223">
                  <c:v>2374.5</c:v>
                </c:pt>
                <c:pt idx="224">
                  <c:v>2351.3333333332998</c:v>
                </c:pt>
                <c:pt idx="225">
                  <c:v>2317.5833333332998</c:v>
                </c:pt>
                <c:pt idx="226">
                  <c:v>2635.5416666667002</c:v>
                </c:pt>
                <c:pt idx="227">
                  <c:v>2711.5416666667002</c:v>
                </c:pt>
                <c:pt idx="228">
                  <c:v>2845.9166666667002</c:v>
                </c:pt>
                <c:pt idx="229">
                  <c:v>2969.4166666667002</c:v>
                </c:pt>
                <c:pt idx="230">
                  <c:v>2400.6666666667002</c:v>
                </c:pt>
                <c:pt idx="231">
                  <c:v>2423.2916666667002</c:v>
                </c:pt>
                <c:pt idx="232">
                  <c:v>2466.5833333332998</c:v>
                </c:pt>
                <c:pt idx="233">
                  <c:v>2539.5833333332998</c:v>
                </c:pt>
                <c:pt idx="234">
                  <c:v>2499</c:v>
                </c:pt>
                <c:pt idx="235">
                  <c:v>2794.0416666667002</c:v>
                </c:pt>
                <c:pt idx="236">
                  <c:v>2600.9166666667002</c:v>
                </c:pt>
                <c:pt idx="237">
                  <c:v>2454.3333333332998</c:v>
                </c:pt>
                <c:pt idx="238">
                  <c:v>2327</c:v>
                </c:pt>
                <c:pt idx="239">
                  <c:v>2764.875</c:v>
                </c:pt>
                <c:pt idx="240">
                  <c:v>2938.3333333332998</c:v>
                </c:pt>
                <c:pt idx="241">
                  <c:v>3277.6666666667002</c:v>
                </c:pt>
                <c:pt idx="242">
                  <c:v>2901.7916666667002</c:v>
                </c:pt>
                <c:pt idx="243">
                  <c:v>2620.125</c:v>
                </c:pt>
                <c:pt idx="244">
                  <c:v>2763</c:v>
                </c:pt>
                <c:pt idx="245">
                  <c:v>2671.5416666667002</c:v>
                </c:pt>
                <c:pt idx="246">
                  <c:v>2975.2083333332998</c:v>
                </c:pt>
                <c:pt idx="247">
                  <c:v>2963.2916666667002</c:v>
                </c:pt>
                <c:pt idx="248">
                  <c:v>3237.125</c:v>
                </c:pt>
                <c:pt idx="249">
                  <c:v>2903.125</c:v>
                </c:pt>
                <c:pt idx="250">
                  <c:v>2943.875</c:v>
                </c:pt>
                <c:pt idx="251">
                  <c:v>2767.4166666667002</c:v>
                </c:pt>
                <c:pt idx="252">
                  <c:v>2641.75</c:v>
                </c:pt>
                <c:pt idx="253">
                  <c:v>2244.4166666667002</c:v>
                </c:pt>
                <c:pt idx="254">
                  <c:v>3003.875</c:v>
                </c:pt>
                <c:pt idx="255">
                  <c:v>3226.875</c:v>
                </c:pt>
                <c:pt idx="256">
                  <c:v>3282.2916666667002</c:v>
                </c:pt>
                <c:pt idx="257">
                  <c:v>2800</c:v>
                </c:pt>
                <c:pt idx="258">
                  <c:v>2416.6666666667002</c:v>
                </c:pt>
                <c:pt idx="259">
                  <c:v>1920.3333333333001</c:v>
                </c:pt>
                <c:pt idx="260">
                  <c:v>2307.9166666667002</c:v>
                </c:pt>
                <c:pt idx="261">
                  <c:v>2390.7916666667002</c:v>
                </c:pt>
                <c:pt idx="262">
                  <c:v>2911.125</c:v>
                </c:pt>
                <c:pt idx="263">
                  <c:v>3070.25</c:v>
                </c:pt>
                <c:pt idx="264">
                  <c:v>2956.6666666667002</c:v>
                </c:pt>
                <c:pt idx="265">
                  <c:v>2670.8333333332998</c:v>
                </c:pt>
                <c:pt idx="266">
                  <c:v>2854.1666666667002</c:v>
                </c:pt>
                <c:pt idx="267">
                  <c:v>1964.2083333333001</c:v>
                </c:pt>
                <c:pt idx="268">
                  <c:v>1414.5833333333001</c:v>
                </c:pt>
                <c:pt idx="269">
                  <c:v>1420.8333333333001</c:v>
                </c:pt>
                <c:pt idx="270">
                  <c:v>1591.6666666666999</c:v>
                </c:pt>
                <c:pt idx="271">
                  <c:v>2454.1666666667002</c:v>
                </c:pt>
                <c:pt idx="272">
                  <c:v>2398.0833333332998</c:v>
                </c:pt>
                <c:pt idx="273">
                  <c:v>2366.6666666667002</c:v>
                </c:pt>
                <c:pt idx="274">
                  <c:v>2613.3333333332998</c:v>
                </c:pt>
                <c:pt idx="275">
                  <c:v>2604.9166666667002</c:v>
                </c:pt>
                <c:pt idx="276">
                  <c:v>2348.6666666667002</c:v>
                </c:pt>
                <c:pt idx="277">
                  <c:v>2320.8333333332998</c:v>
                </c:pt>
                <c:pt idx="278">
                  <c:v>1502.0833333333001</c:v>
                </c:pt>
                <c:pt idx="279">
                  <c:v>1981.25</c:v>
                </c:pt>
                <c:pt idx="280">
                  <c:v>2343.2083333332998</c:v>
                </c:pt>
                <c:pt idx="281">
                  <c:v>2147.9166666667002</c:v>
                </c:pt>
                <c:pt idx="282">
                  <c:v>2287.5</c:v>
                </c:pt>
                <c:pt idx="283">
                  <c:v>2076.1666666667002</c:v>
                </c:pt>
                <c:pt idx="284">
                  <c:v>2310.1666666667002</c:v>
                </c:pt>
                <c:pt idx="285">
                  <c:v>2432.875</c:v>
                </c:pt>
                <c:pt idx="286">
                  <c:v>2745.6666666667002</c:v>
                </c:pt>
                <c:pt idx="287">
                  <c:v>1962.5</c:v>
                </c:pt>
                <c:pt idx="288">
                  <c:v>2660.9166666667002</c:v>
                </c:pt>
                <c:pt idx="289">
                  <c:v>2079.1666666667002</c:v>
                </c:pt>
                <c:pt idx="290">
                  <c:v>2027.0833333333001</c:v>
                </c:pt>
                <c:pt idx="291">
                  <c:v>2300</c:v>
                </c:pt>
                <c:pt idx="292">
                  <c:v>2462.5</c:v>
                </c:pt>
                <c:pt idx="293">
                  <c:v>2691.4583333332998</c:v>
                </c:pt>
                <c:pt idx="294">
                  <c:v>2552.7916666667002</c:v>
                </c:pt>
                <c:pt idx="295">
                  <c:v>2923.125</c:v>
                </c:pt>
                <c:pt idx="296">
                  <c:v>2833.0416666667002</c:v>
                </c:pt>
                <c:pt idx="297">
                  <c:v>2653.7916666667002</c:v>
                </c:pt>
                <c:pt idx="298">
                  <c:v>2753.9583333332998</c:v>
                </c:pt>
                <c:pt idx="299">
                  <c:v>2473.3333333332998</c:v>
                </c:pt>
                <c:pt idx="300">
                  <c:v>2441.6666666667002</c:v>
                </c:pt>
                <c:pt idx="301">
                  <c:v>2328.4583333332998</c:v>
                </c:pt>
                <c:pt idx="302">
                  <c:v>2403.5</c:v>
                </c:pt>
                <c:pt idx="303">
                  <c:v>2265.9166666667002</c:v>
                </c:pt>
                <c:pt idx="304">
                  <c:v>2301.8333333332998</c:v>
                </c:pt>
                <c:pt idx="305">
                  <c:v>1903.3333333333001</c:v>
                </c:pt>
                <c:pt idx="306">
                  <c:v>2094.6666666667002</c:v>
                </c:pt>
                <c:pt idx="307">
                  <c:v>2147.9166666667002</c:v>
                </c:pt>
                <c:pt idx="308">
                  <c:v>2232.0833333332998</c:v>
                </c:pt>
                <c:pt idx="309">
                  <c:v>2487.5</c:v>
                </c:pt>
                <c:pt idx="310">
                  <c:v>2512.5</c:v>
                </c:pt>
                <c:pt idx="311">
                  <c:v>2472.9166666667002</c:v>
                </c:pt>
                <c:pt idx="312">
                  <c:v>2322</c:v>
                </c:pt>
                <c:pt idx="313">
                  <c:v>2377.5</c:v>
                </c:pt>
                <c:pt idx="314">
                  <c:v>2540.4583333332998</c:v>
                </c:pt>
                <c:pt idx="315">
                  <c:v>2372.875</c:v>
                </c:pt>
                <c:pt idx="316">
                  <c:v>2508.625</c:v>
                </c:pt>
                <c:pt idx="317">
                  <c:v>2539.2083333332998</c:v>
                </c:pt>
                <c:pt idx="318">
                  <c:v>2483.2083333332998</c:v>
                </c:pt>
                <c:pt idx="319">
                  <c:v>2490.375</c:v>
                </c:pt>
                <c:pt idx="320">
                  <c:v>2658.3333333332998</c:v>
                </c:pt>
                <c:pt idx="321">
                  <c:v>3076.5</c:v>
                </c:pt>
                <c:pt idx="322">
                  <c:v>2645.9583333332998</c:v>
                </c:pt>
                <c:pt idx="323">
                  <c:v>2731.4583333332998</c:v>
                </c:pt>
                <c:pt idx="324">
                  <c:v>2480.4166666667002</c:v>
                </c:pt>
                <c:pt idx="325">
                  <c:v>2300.8333333332998</c:v>
                </c:pt>
                <c:pt idx="326">
                  <c:v>2461.9583333332998</c:v>
                </c:pt>
                <c:pt idx="327">
                  <c:v>2667.4583333332998</c:v>
                </c:pt>
                <c:pt idx="328">
                  <c:v>2250.3333333332998</c:v>
                </c:pt>
                <c:pt idx="329">
                  <c:v>1952.0833333333001</c:v>
                </c:pt>
                <c:pt idx="330">
                  <c:v>2172</c:v>
                </c:pt>
                <c:pt idx="331">
                  <c:v>2356.0833333332998</c:v>
                </c:pt>
                <c:pt idx="332">
                  <c:v>2750.7083333332998</c:v>
                </c:pt>
                <c:pt idx="333">
                  <c:v>2658.875</c:v>
                </c:pt>
                <c:pt idx="334">
                  <c:v>2681</c:v>
                </c:pt>
                <c:pt idx="335">
                  <c:v>2770.75</c:v>
                </c:pt>
                <c:pt idx="336">
                  <c:v>2648.75</c:v>
                </c:pt>
                <c:pt idx="337">
                  <c:v>2910.1666666667002</c:v>
                </c:pt>
                <c:pt idx="338">
                  <c:v>2888.5416666667002</c:v>
                </c:pt>
                <c:pt idx="339">
                  <c:v>2919.9166666667002</c:v>
                </c:pt>
                <c:pt idx="340">
                  <c:v>2763.3333333332998</c:v>
                </c:pt>
                <c:pt idx="341">
                  <c:v>2782.9166666667002</c:v>
                </c:pt>
                <c:pt idx="342">
                  <c:v>2795.5416666667002</c:v>
                </c:pt>
                <c:pt idx="343">
                  <c:v>2576.25</c:v>
                </c:pt>
                <c:pt idx="344">
                  <c:v>2415.5833333332998</c:v>
                </c:pt>
                <c:pt idx="345">
                  <c:v>1418.9166666666999</c:v>
                </c:pt>
                <c:pt idx="346">
                  <c:v>1264.5833333333001</c:v>
                </c:pt>
                <c:pt idx="347">
                  <c:v>358.3333333333</c:v>
                </c:pt>
                <c:pt idx="348">
                  <c:v>3186.9166666667002</c:v>
                </c:pt>
                <c:pt idx="349">
                  <c:v>2791.875</c:v>
                </c:pt>
                <c:pt idx="350">
                  <c:v>2484.5833333332998</c:v>
                </c:pt>
                <c:pt idx="351">
                  <c:v>3137.5833333332998</c:v>
                </c:pt>
                <c:pt idx="352">
                  <c:v>3137.5</c:v>
                </c:pt>
                <c:pt idx="353">
                  <c:v>3211</c:v>
                </c:pt>
                <c:pt idx="354">
                  <c:v>3012.5416666667002</c:v>
                </c:pt>
                <c:pt idx="355">
                  <c:v>3204.5416666667002</c:v>
                </c:pt>
                <c:pt idx="356">
                  <c:v>2487.3333333332998</c:v>
                </c:pt>
                <c:pt idx="357">
                  <c:v>1853.3333333333001</c:v>
                </c:pt>
                <c:pt idx="358">
                  <c:v>3263.9166666667002</c:v>
                </c:pt>
                <c:pt idx="359">
                  <c:v>3130.375</c:v>
                </c:pt>
                <c:pt idx="360">
                  <c:v>2944.5416666667002</c:v>
                </c:pt>
                <c:pt idx="361">
                  <c:v>3271.625</c:v>
                </c:pt>
                <c:pt idx="362">
                  <c:v>3250.6666666667002</c:v>
                </c:pt>
                <c:pt idx="363">
                  <c:v>3002.2916666667002</c:v>
                </c:pt>
                <c:pt idx="364">
                  <c:v>2842.625</c:v>
                </c:pt>
                <c:pt idx="365">
                  <c:v>2513.5416666667002</c:v>
                </c:pt>
                <c:pt idx="366">
                  <c:v>2375</c:v>
                </c:pt>
                <c:pt idx="367">
                  <c:v>2218.75</c:v>
                </c:pt>
                <c:pt idx="368">
                  <c:v>2093.75</c:v>
                </c:pt>
                <c:pt idx="369">
                  <c:v>2002.0833333333001</c:v>
                </c:pt>
                <c:pt idx="370">
                  <c:v>2264.5833333332998</c:v>
                </c:pt>
                <c:pt idx="371">
                  <c:v>2866.875</c:v>
                </c:pt>
                <c:pt idx="372">
                  <c:v>2346.9583333332998</c:v>
                </c:pt>
                <c:pt idx="373">
                  <c:v>2329.625</c:v>
                </c:pt>
                <c:pt idx="374">
                  <c:v>2302.4583333332998</c:v>
                </c:pt>
                <c:pt idx="375">
                  <c:v>2617.3333333332998</c:v>
                </c:pt>
                <c:pt idx="376">
                  <c:v>2750.0416666667002</c:v>
                </c:pt>
                <c:pt idx="377">
                  <c:v>2809.125</c:v>
                </c:pt>
                <c:pt idx="378">
                  <c:v>2857.375</c:v>
                </c:pt>
                <c:pt idx="379">
                  <c:v>2876.8333333332998</c:v>
                </c:pt>
                <c:pt idx="380">
                  <c:v>2750.7083333332998</c:v>
                </c:pt>
                <c:pt idx="381">
                  <c:v>2747.3333333332998</c:v>
                </c:pt>
                <c:pt idx="382">
                  <c:v>2937.4583333332998</c:v>
                </c:pt>
                <c:pt idx="383">
                  <c:v>3062.4583333332998</c:v>
                </c:pt>
                <c:pt idx="384">
                  <c:v>2740.4166666667002</c:v>
                </c:pt>
                <c:pt idx="385">
                  <c:v>3040.5416666667002</c:v>
                </c:pt>
                <c:pt idx="386">
                  <c:v>2995.7083333332998</c:v>
                </c:pt>
                <c:pt idx="387">
                  <c:v>2964.4583333332998</c:v>
                </c:pt>
                <c:pt idx="388">
                  <c:v>3138.7916666667002</c:v>
                </c:pt>
                <c:pt idx="389">
                  <c:v>2861.0833333332998</c:v>
                </c:pt>
                <c:pt idx="390">
                  <c:v>2973.75</c:v>
                </c:pt>
                <c:pt idx="391">
                  <c:v>2865</c:v>
                </c:pt>
                <c:pt idx="392">
                  <c:v>2805.4166666667002</c:v>
                </c:pt>
                <c:pt idx="393">
                  <c:v>2200</c:v>
                </c:pt>
                <c:pt idx="394">
                  <c:v>2468.25</c:v>
                </c:pt>
                <c:pt idx="395">
                  <c:v>1587.5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-2341.6666666667002</c:v>
                </c:pt>
                <c:pt idx="1">
                  <c:v>-2250</c:v>
                </c:pt>
                <c:pt idx="2">
                  <c:v>-2250</c:v>
                </c:pt>
                <c:pt idx="3">
                  <c:v>-2250</c:v>
                </c:pt>
                <c:pt idx="4">
                  <c:v>-2250</c:v>
                </c:pt>
                <c:pt idx="5">
                  <c:v>-2250</c:v>
                </c:pt>
                <c:pt idx="6">
                  <c:v>-1750</c:v>
                </c:pt>
                <c:pt idx="7">
                  <c:v>-2208.3333333332998</c:v>
                </c:pt>
                <c:pt idx="8">
                  <c:v>-1745.8333333333001</c:v>
                </c:pt>
                <c:pt idx="9">
                  <c:v>-1745.8333333333001</c:v>
                </c:pt>
                <c:pt idx="10">
                  <c:v>-1745.8333333333001</c:v>
                </c:pt>
                <c:pt idx="11">
                  <c:v>-1745.8333333333001</c:v>
                </c:pt>
                <c:pt idx="12">
                  <c:v>-1745.8333333333001</c:v>
                </c:pt>
                <c:pt idx="13">
                  <c:v>-2100</c:v>
                </c:pt>
                <c:pt idx="14">
                  <c:v>-2283.3333333332998</c:v>
                </c:pt>
                <c:pt idx="15">
                  <c:v>-2187.5</c:v>
                </c:pt>
                <c:pt idx="16">
                  <c:v>-2456.25</c:v>
                </c:pt>
                <c:pt idx="17">
                  <c:v>-1820.8333333333001</c:v>
                </c:pt>
                <c:pt idx="18">
                  <c:v>-1737.5</c:v>
                </c:pt>
                <c:pt idx="19">
                  <c:v>-2037.5</c:v>
                </c:pt>
                <c:pt idx="20">
                  <c:v>-2400</c:v>
                </c:pt>
                <c:pt idx="21">
                  <c:v>-2400</c:v>
                </c:pt>
                <c:pt idx="22">
                  <c:v>-2345.8333333332998</c:v>
                </c:pt>
                <c:pt idx="23">
                  <c:v>-2087.5</c:v>
                </c:pt>
                <c:pt idx="24">
                  <c:v>-2370.8333333332998</c:v>
                </c:pt>
                <c:pt idx="25">
                  <c:v>-2327.0833333332998</c:v>
                </c:pt>
                <c:pt idx="26">
                  <c:v>-2400</c:v>
                </c:pt>
                <c:pt idx="27">
                  <c:v>-2300</c:v>
                </c:pt>
                <c:pt idx="28">
                  <c:v>-2445.8333333332998</c:v>
                </c:pt>
                <c:pt idx="29">
                  <c:v>-2266.6666666667002</c:v>
                </c:pt>
                <c:pt idx="30">
                  <c:v>-2750</c:v>
                </c:pt>
                <c:pt idx="31">
                  <c:v>-2850</c:v>
                </c:pt>
                <c:pt idx="32">
                  <c:v>-2812.5</c:v>
                </c:pt>
                <c:pt idx="33">
                  <c:v>-2850</c:v>
                </c:pt>
                <c:pt idx="34">
                  <c:v>-2762.5</c:v>
                </c:pt>
                <c:pt idx="35">
                  <c:v>-2968.75</c:v>
                </c:pt>
                <c:pt idx="36">
                  <c:v>-2639.5833333332998</c:v>
                </c:pt>
                <c:pt idx="37">
                  <c:v>-2500</c:v>
                </c:pt>
                <c:pt idx="38">
                  <c:v>-2500</c:v>
                </c:pt>
                <c:pt idx="39">
                  <c:v>-2500</c:v>
                </c:pt>
                <c:pt idx="40">
                  <c:v>-2525</c:v>
                </c:pt>
                <c:pt idx="41">
                  <c:v>-2727.0833333332998</c:v>
                </c:pt>
                <c:pt idx="42">
                  <c:v>-2877.0833333332998</c:v>
                </c:pt>
                <c:pt idx="43">
                  <c:v>-2462.5</c:v>
                </c:pt>
                <c:pt idx="44">
                  <c:v>-2400</c:v>
                </c:pt>
                <c:pt idx="45">
                  <c:v>-2525</c:v>
                </c:pt>
                <c:pt idx="46">
                  <c:v>-2483.3333333332998</c:v>
                </c:pt>
                <c:pt idx="47">
                  <c:v>-2583.3333333332998</c:v>
                </c:pt>
                <c:pt idx="48">
                  <c:v>-2837.5</c:v>
                </c:pt>
                <c:pt idx="49">
                  <c:v>-2887.5</c:v>
                </c:pt>
                <c:pt idx="50">
                  <c:v>-2477.0833333332998</c:v>
                </c:pt>
                <c:pt idx="51">
                  <c:v>-2325</c:v>
                </c:pt>
                <c:pt idx="52">
                  <c:v>-2162.5</c:v>
                </c:pt>
                <c:pt idx="53">
                  <c:v>-2387.5</c:v>
                </c:pt>
                <c:pt idx="54">
                  <c:v>-2387.5</c:v>
                </c:pt>
                <c:pt idx="55">
                  <c:v>-2387.5</c:v>
                </c:pt>
                <c:pt idx="56">
                  <c:v>-1886</c:v>
                </c:pt>
                <c:pt idx="57">
                  <c:v>-2383.3333333332998</c:v>
                </c:pt>
                <c:pt idx="58">
                  <c:v>-2383.3333333332998</c:v>
                </c:pt>
                <c:pt idx="59">
                  <c:v>-2383.3333333332998</c:v>
                </c:pt>
                <c:pt idx="60">
                  <c:v>-2383.3333333332998</c:v>
                </c:pt>
                <c:pt idx="61">
                  <c:v>-2579.1666666667002</c:v>
                </c:pt>
                <c:pt idx="62">
                  <c:v>-2131.25</c:v>
                </c:pt>
                <c:pt idx="63">
                  <c:v>-1758.3333333333001</c:v>
                </c:pt>
                <c:pt idx="64">
                  <c:v>-1960.4166666666999</c:v>
                </c:pt>
                <c:pt idx="65">
                  <c:v>-1916.6666666666999</c:v>
                </c:pt>
                <c:pt idx="66">
                  <c:v>-1916.6666666666999</c:v>
                </c:pt>
                <c:pt idx="67">
                  <c:v>-1916.6666666666999</c:v>
                </c:pt>
                <c:pt idx="68">
                  <c:v>-1918.75</c:v>
                </c:pt>
                <c:pt idx="69">
                  <c:v>-2131.25</c:v>
                </c:pt>
                <c:pt idx="70">
                  <c:v>-2325</c:v>
                </c:pt>
                <c:pt idx="71">
                  <c:v>-2256.25</c:v>
                </c:pt>
                <c:pt idx="72">
                  <c:v>-2104.1666666667002</c:v>
                </c:pt>
                <c:pt idx="73">
                  <c:v>-2104.1666666667002</c:v>
                </c:pt>
                <c:pt idx="74">
                  <c:v>-2104.1666666667002</c:v>
                </c:pt>
                <c:pt idx="75">
                  <c:v>-2043.75</c:v>
                </c:pt>
                <c:pt idx="76">
                  <c:v>-2150</c:v>
                </c:pt>
                <c:pt idx="77">
                  <c:v>-2335.4166666667002</c:v>
                </c:pt>
                <c:pt idx="78">
                  <c:v>-2106.25</c:v>
                </c:pt>
                <c:pt idx="79">
                  <c:v>-1787</c:v>
                </c:pt>
                <c:pt idx="80">
                  <c:v>-1691.6666666666999</c:v>
                </c:pt>
                <c:pt idx="81">
                  <c:v>-2106.25</c:v>
                </c:pt>
                <c:pt idx="82">
                  <c:v>-1845.8333333333001</c:v>
                </c:pt>
                <c:pt idx="83">
                  <c:v>-2520.8333333332998</c:v>
                </c:pt>
                <c:pt idx="84">
                  <c:v>-3033.3333333332998</c:v>
                </c:pt>
                <c:pt idx="85">
                  <c:v>-2250</c:v>
                </c:pt>
                <c:pt idx="86">
                  <c:v>-1987.5</c:v>
                </c:pt>
                <c:pt idx="87">
                  <c:v>-2425</c:v>
                </c:pt>
                <c:pt idx="88">
                  <c:v>-2485.4166666667002</c:v>
                </c:pt>
                <c:pt idx="89">
                  <c:v>-2483.3333333332998</c:v>
                </c:pt>
                <c:pt idx="90">
                  <c:v>-1975</c:v>
                </c:pt>
                <c:pt idx="91">
                  <c:v>-2662.5</c:v>
                </c:pt>
                <c:pt idx="92">
                  <c:v>-1658.3333333333001</c:v>
                </c:pt>
                <c:pt idx="93">
                  <c:v>-1195.8333333333001</c:v>
                </c:pt>
                <c:pt idx="94">
                  <c:v>-1375</c:v>
                </c:pt>
                <c:pt idx="95">
                  <c:v>-1483.3333333333001</c:v>
                </c:pt>
                <c:pt idx="96">
                  <c:v>-1912.5</c:v>
                </c:pt>
                <c:pt idx="97">
                  <c:v>-2300</c:v>
                </c:pt>
                <c:pt idx="98">
                  <c:v>-2483.3333333332998</c:v>
                </c:pt>
                <c:pt idx="99">
                  <c:v>-2283.3333333332998</c:v>
                </c:pt>
                <c:pt idx="100">
                  <c:v>-2283.3333333332998</c:v>
                </c:pt>
                <c:pt idx="101">
                  <c:v>-2162.5</c:v>
                </c:pt>
                <c:pt idx="102">
                  <c:v>-2066.6666666667002</c:v>
                </c:pt>
                <c:pt idx="103">
                  <c:v>-2129.1666666667002</c:v>
                </c:pt>
                <c:pt idx="104">
                  <c:v>-2204.1666666667002</c:v>
                </c:pt>
                <c:pt idx="105">
                  <c:v>-2837.5</c:v>
                </c:pt>
                <c:pt idx="106">
                  <c:v>-2041.6666666666999</c:v>
                </c:pt>
                <c:pt idx="107">
                  <c:v>-2179.1666666667002</c:v>
                </c:pt>
                <c:pt idx="108">
                  <c:v>-1808.3333333333001</c:v>
                </c:pt>
                <c:pt idx="109">
                  <c:v>-1938.75</c:v>
                </c:pt>
                <c:pt idx="110">
                  <c:v>-2029.1666666666999</c:v>
                </c:pt>
                <c:pt idx="111">
                  <c:v>-2175</c:v>
                </c:pt>
                <c:pt idx="112">
                  <c:v>-2983.3333333332998</c:v>
                </c:pt>
                <c:pt idx="113">
                  <c:v>-2791.6666666667002</c:v>
                </c:pt>
                <c:pt idx="114">
                  <c:v>-2833.3333333332998</c:v>
                </c:pt>
                <c:pt idx="115">
                  <c:v>-3379.1666666667002</c:v>
                </c:pt>
                <c:pt idx="116">
                  <c:v>-2812.5</c:v>
                </c:pt>
                <c:pt idx="117">
                  <c:v>-2833.3333333332998</c:v>
                </c:pt>
                <c:pt idx="118">
                  <c:v>-2837.5</c:v>
                </c:pt>
                <c:pt idx="119">
                  <c:v>-3181.25</c:v>
                </c:pt>
                <c:pt idx="120">
                  <c:v>-2808.3333333332998</c:v>
                </c:pt>
                <c:pt idx="121">
                  <c:v>-2808.3333333332998</c:v>
                </c:pt>
                <c:pt idx="122">
                  <c:v>-3181.25</c:v>
                </c:pt>
                <c:pt idx="123">
                  <c:v>-2808.3333333332998</c:v>
                </c:pt>
                <c:pt idx="124">
                  <c:v>-2808.3333333332998</c:v>
                </c:pt>
                <c:pt idx="125">
                  <c:v>-2543.75</c:v>
                </c:pt>
                <c:pt idx="126">
                  <c:v>-2779.1666666667002</c:v>
                </c:pt>
                <c:pt idx="127">
                  <c:v>-2516.6666666667002</c:v>
                </c:pt>
                <c:pt idx="128">
                  <c:v>-2516.6666666667002</c:v>
                </c:pt>
                <c:pt idx="129">
                  <c:v>-2516.6666666667002</c:v>
                </c:pt>
                <c:pt idx="130">
                  <c:v>-2516.6666666667002</c:v>
                </c:pt>
                <c:pt idx="131">
                  <c:v>-2516.6666666667002</c:v>
                </c:pt>
                <c:pt idx="132">
                  <c:v>-2775</c:v>
                </c:pt>
                <c:pt idx="133">
                  <c:v>-3058.3333333332998</c:v>
                </c:pt>
                <c:pt idx="134">
                  <c:v>-2741.6666666667002</c:v>
                </c:pt>
                <c:pt idx="135">
                  <c:v>-2741.6666666667002</c:v>
                </c:pt>
                <c:pt idx="136">
                  <c:v>-2741.6666666667002</c:v>
                </c:pt>
                <c:pt idx="137">
                  <c:v>-2741.6666666667002</c:v>
                </c:pt>
                <c:pt idx="138">
                  <c:v>-2729.1666666667002</c:v>
                </c:pt>
                <c:pt idx="139">
                  <c:v>-2750</c:v>
                </c:pt>
                <c:pt idx="140">
                  <c:v>-2991.6666666667002</c:v>
                </c:pt>
                <c:pt idx="141">
                  <c:v>-2337.5</c:v>
                </c:pt>
                <c:pt idx="142">
                  <c:v>-1083.3333333333001</c:v>
                </c:pt>
                <c:pt idx="143">
                  <c:v>-1125</c:v>
                </c:pt>
                <c:pt idx="144">
                  <c:v>-1125</c:v>
                </c:pt>
                <c:pt idx="145">
                  <c:v>-1125</c:v>
                </c:pt>
                <c:pt idx="146">
                  <c:v>-1537.5</c:v>
                </c:pt>
                <c:pt idx="147">
                  <c:v>-1587.5</c:v>
                </c:pt>
                <c:pt idx="148">
                  <c:v>-1529.1666666666999</c:v>
                </c:pt>
                <c:pt idx="149">
                  <c:v>-1529.1666666666999</c:v>
                </c:pt>
                <c:pt idx="150">
                  <c:v>-1525</c:v>
                </c:pt>
                <c:pt idx="151">
                  <c:v>-1512.5</c:v>
                </c:pt>
                <c:pt idx="152">
                  <c:v>-1516.6666666666999</c:v>
                </c:pt>
                <c:pt idx="153">
                  <c:v>-1500</c:v>
                </c:pt>
                <c:pt idx="154">
                  <c:v>-1500</c:v>
                </c:pt>
                <c:pt idx="155">
                  <c:v>-1350</c:v>
                </c:pt>
                <c:pt idx="156">
                  <c:v>-1358.3333333333001</c:v>
                </c:pt>
                <c:pt idx="157">
                  <c:v>-1579.1666666666999</c:v>
                </c:pt>
                <c:pt idx="158">
                  <c:v>-1804.1666666666999</c:v>
                </c:pt>
                <c:pt idx="159">
                  <c:v>-1572.9166666666999</c:v>
                </c:pt>
                <c:pt idx="160">
                  <c:v>-1650</c:v>
                </c:pt>
                <c:pt idx="161">
                  <c:v>-1502.0833333333001</c:v>
                </c:pt>
                <c:pt idx="162">
                  <c:v>-1589.5833333333001</c:v>
                </c:pt>
                <c:pt idx="163">
                  <c:v>-1600</c:v>
                </c:pt>
                <c:pt idx="164">
                  <c:v>-1612.5</c:v>
                </c:pt>
                <c:pt idx="165">
                  <c:v>-1581.25</c:v>
                </c:pt>
                <c:pt idx="166">
                  <c:v>-1581.25</c:v>
                </c:pt>
                <c:pt idx="167">
                  <c:v>-1635.4166666666999</c:v>
                </c:pt>
                <c:pt idx="168">
                  <c:v>-1589.5833333333001</c:v>
                </c:pt>
                <c:pt idx="169">
                  <c:v>-1604.1666666666999</c:v>
                </c:pt>
                <c:pt idx="170">
                  <c:v>-1597.9166666666999</c:v>
                </c:pt>
                <c:pt idx="171">
                  <c:v>-1500</c:v>
                </c:pt>
                <c:pt idx="172">
                  <c:v>-1545.8333333333001</c:v>
                </c:pt>
                <c:pt idx="173">
                  <c:v>-1583.3333333333001</c:v>
                </c:pt>
                <c:pt idx="174">
                  <c:v>-1581.25</c:v>
                </c:pt>
                <c:pt idx="175">
                  <c:v>-1627.0833333333001</c:v>
                </c:pt>
                <c:pt idx="176">
                  <c:v>-1554.1666666666999</c:v>
                </c:pt>
                <c:pt idx="177">
                  <c:v>-1562.5</c:v>
                </c:pt>
                <c:pt idx="178">
                  <c:v>-1508.3333333333001</c:v>
                </c:pt>
                <c:pt idx="179">
                  <c:v>-1539.5833333333001</c:v>
                </c:pt>
                <c:pt idx="180">
                  <c:v>-1560.4166666666999</c:v>
                </c:pt>
                <c:pt idx="181">
                  <c:v>-1531.25</c:v>
                </c:pt>
                <c:pt idx="182">
                  <c:v>-1525</c:v>
                </c:pt>
                <c:pt idx="183">
                  <c:v>-1539.5833333333001</c:v>
                </c:pt>
                <c:pt idx="184">
                  <c:v>-1491.6666666666999</c:v>
                </c:pt>
                <c:pt idx="185">
                  <c:v>-1437.5</c:v>
                </c:pt>
                <c:pt idx="186">
                  <c:v>-1539.5833333333001</c:v>
                </c:pt>
                <c:pt idx="187">
                  <c:v>-1562.5</c:v>
                </c:pt>
                <c:pt idx="188">
                  <c:v>-1368.75</c:v>
                </c:pt>
                <c:pt idx="189">
                  <c:v>-1556.25</c:v>
                </c:pt>
                <c:pt idx="190">
                  <c:v>-1481.25</c:v>
                </c:pt>
                <c:pt idx="191">
                  <c:v>-1516.6666666666999</c:v>
                </c:pt>
                <c:pt idx="192">
                  <c:v>-1556.25</c:v>
                </c:pt>
                <c:pt idx="193">
                  <c:v>-1508.3333333333001</c:v>
                </c:pt>
                <c:pt idx="194">
                  <c:v>-1493.75</c:v>
                </c:pt>
                <c:pt idx="195">
                  <c:v>-1525</c:v>
                </c:pt>
                <c:pt idx="196">
                  <c:v>-1556.25</c:v>
                </c:pt>
                <c:pt idx="197">
                  <c:v>-1520.8333333333001</c:v>
                </c:pt>
                <c:pt idx="198">
                  <c:v>-1500</c:v>
                </c:pt>
                <c:pt idx="199">
                  <c:v>-1529.1666666666999</c:v>
                </c:pt>
                <c:pt idx="200">
                  <c:v>-1562.5</c:v>
                </c:pt>
                <c:pt idx="201">
                  <c:v>-1543.75</c:v>
                </c:pt>
                <c:pt idx="202">
                  <c:v>-1568.75</c:v>
                </c:pt>
                <c:pt idx="203">
                  <c:v>-1602.0833333333001</c:v>
                </c:pt>
                <c:pt idx="204">
                  <c:v>-1556.25</c:v>
                </c:pt>
                <c:pt idx="205">
                  <c:v>-1879.5833333333001</c:v>
                </c:pt>
                <c:pt idx="206">
                  <c:v>-3096.6666666667002</c:v>
                </c:pt>
                <c:pt idx="207">
                  <c:v>-3021.2916666667002</c:v>
                </c:pt>
                <c:pt idx="208">
                  <c:v>-2977.0833333332998</c:v>
                </c:pt>
                <c:pt idx="209">
                  <c:v>-2284.3333333332998</c:v>
                </c:pt>
                <c:pt idx="210">
                  <c:v>-1658.6956521739</c:v>
                </c:pt>
                <c:pt idx="211">
                  <c:v>-1489.5833333333001</c:v>
                </c:pt>
                <c:pt idx="212">
                  <c:v>-1575</c:v>
                </c:pt>
                <c:pt idx="213">
                  <c:v>-1660.4166666666999</c:v>
                </c:pt>
                <c:pt idx="214">
                  <c:v>-2160.4166666667002</c:v>
                </c:pt>
                <c:pt idx="215">
                  <c:v>-2091.6666666667002</c:v>
                </c:pt>
                <c:pt idx="216">
                  <c:v>-1920.8333333333001</c:v>
                </c:pt>
                <c:pt idx="217">
                  <c:v>-1791.6666666666999</c:v>
                </c:pt>
                <c:pt idx="218">
                  <c:v>-1920.8333333333001</c:v>
                </c:pt>
                <c:pt idx="219">
                  <c:v>-2322.5833333332998</c:v>
                </c:pt>
                <c:pt idx="220">
                  <c:v>-3541.4166666667002</c:v>
                </c:pt>
                <c:pt idx="221">
                  <c:v>-3362.2916666667002</c:v>
                </c:pt>
                <c:pt idx="222">
                  <c:v>-3398.9583333332998</c:v>
                </c:pt>
                <c:pt idx="223">
                  <c:v>-3312.25</c:v>
                </c:pt>
                <c:pt idx="224">
                  <c:v>-3435.4166666667002</c:v>
                </c:pt>
                <c:pt idx="225">
                  <c:v>-3426.125</c:v>
                </c:pt>
                <c:pt idx="226">
                  <c:v>-3620.7083333332998</c:v>
                </c:pt>
                <c:pt idx="227">
                  <c:v>-3524.2916666667002</c:v>
                </c:pt>
                <c:pt idx="228">
                  <c:v>-3464.7083333332998</c:v>
                </c:pt>
                <c:pt idx="229">
                  <c:v>-3364.5</c:v>
                </c:pt>
                <c:pt idx="230">
                  <c:v>-3304.6666666667002</c:v>
                </c:pt>
                <c:pt idx="231">
                  <c:v>-3576.3333333332998</c:v>
                </c:pt>
                <c:pt idx="232">
                  <c:v>-3661.2083333332998</c:v>
                </c:pt>
                <c:pt idx="233">
                  <c:v>-3559.1666666667002</c:v>
                </c:pt>
                <c:pt idx="234">
                  <c:v>-3412.9583333332998</c:v>
                </c:pt>
                <c:pt idx="235">
                  <c:v>-3192.8333333332998</c:v>
                </c:pt>
                <c:pt idx="236">
                  <c:v>-3446.8333333332998</c:v>
                </c:pt>
                <c:pt idx="237">
                  <c:v>-3287.0416666667002</c:v>
                </c:pt>
                <c:pt idx="238">
                  <c:v>-3437.3333333332998</c:v>
                </c:pt>
                <c:pt idx="239">
                  <c:v>-3237.25</c:v>
                </c:pt>
                <c:pt idx="240">
                  <c:v>-3142.5416666667002</c:v>
                </c:pt>
                <c:pt idx="241">
                  <c:v>-2773.2083333332998</c:v>
                </c:pt>
                <c:pt idx="242">
                  <c:v>-2987.0416666667002</c:v>
                </c:pt>
                <c:pt idx="243">
                  <c:v>-3170.125</c:v>
                </c:pt>
                <c:pt idx="244">
                  <c:v>-3616.8333333332998</c:v>
                </c:pt>
                <c:pt idx="245">
                  <c:v>-3275.6666666667002</c:v>
                </c:pt>
                <c:pt idx="246">
                  <c:v>-2481.3333333332998</c:v>
                </c:pt>
                <c:pt idx="247">
                  <c:v>-3314.0833333332998</c:v>
                </c:pt>
                <c:pt idx="248">
                  <c:v>-3127.25</c:v>
                </c:pt>
                <c:pt idx="249">
                  <c:v>-3401.25</c:v>
                </c:pt>
                <c:pt idx="250">
                  <c:v>-2899.9166666667002</c:v>
                </c:pt>
                <c:pt idx="251">
                  <c:v>-3439.375</c:v>
                </c:pt>
                <c:pt idx="252">
                  <c:v>-3616.75</c:v>
                </c:pt>
                <c:pt idx="253">
                  <c:v>-3416.1666666667002</c:v>
                </c:pt>
                <c:pt idx="254">
                  <c:v>-3408.875</c:v>
                </c:pt>
                <c:pt idx="255">
                  <c:v>-3283.375</c:v>
                </c:pt>
                <c:pt idx="256">
                  <c:v>-3121.5416666667002</c:v>
                </c:pt>
                <c:pt idx="257">
                  <c:v>-2600</c:v>
                </c:pt>
                <c:pt idx="258">
                  <c:v>-2918.75</c:v>
                </c:pt>
                <c:pt idx="259">
                  <c:v>-3184.3333333332998</c:v>
                </c:pt>
                <c:pt idx="260">
                  <c:v>-2385.9166666667002</c:v>
                </c:pt>
                <c:pt idx="261">
                  <c:v>-2227.5416666667002</c:v>
                </c:pt>
                <c:pt idx="262">
                  <c:v>-2730</c:v>
                </c:pt>
                <c:pt idx="263">
                  <c:v>-2350.4583333332998</c:v>
                </c:pt>
                <c:pt idx="264">
                  <c:v>-2656.375</c:v>
                </c:pt>
                <c:pt idx="265">
                  <c:v>-2500</c:v>
                </c:pt>
                <c:pt idx="266">
                  <c:v>-2500</c:v>
                </c:pt>
                <c:pt idx="267">
                  <c:v>-2255.75</c:v>
                </c:pt>
                <c:pt idx="268">
                  <c:v>-1785.4166666666999</c:v>
                </c:pt>
                <c:pt idx="269">
                  <c:v>-1825</c:v>
                </c:pt>
                <c:pt idx="270">
                  <c:v>-1922.9166666666999</c:v>
                </c:pt>
                <c:pt idx="271">
                  <c:v>-2465</c:v>
                </c:pt>
                <c:pt idx="272">
                  <c:v>-2503.5833333332998</c:v>
                </c:pt>
                <c:pt idx="273">
                  <c:v>-2588.0416666667002</c:v>
                </c:pt>
                <c:pt idx="274">
                  <c:v>-2542.8333333332998</c:v>
                </c:pt>
                <c:pt idx="275">
                  <c:v>-2471</c:v>
                </c:pt>
                <c:pt idx="276">
                  <c:v>-3059.875</c:v>
                </c:pt>
                <c:pt idx="277">
                  <c:v>-2387.5</c:v>
                </c:pt>
                <c:pt idx="278">
                  <c:v>-3177.5416666667002</c:v>
                </c:pt>
                <c:pt idx="279">
                  <c:v>-3254.4583333332998</c:v>
                </c:pt>
                <c:pt idx="280">
                  <c:v>-3252.4583333332998</c:v>
                </c:pt>
                <c:pt idx="281">
                  <c:v>-1780</c:v>
                </c:pt>
                <c:pt idx="282">
                  <c:v>-2525</c:v>
                </c:pt>
                <c:pt idx="283">
                  <c:v>-2245.8333333332998</c:v>
                </c:pt>
                <c:pt idx="284">
                  <c:v>-2100</c:v>
                </c:pt>
                <c:pt idx="285">
                  <c:v>-2100</c:v>
                </c:pt>
                <c:pt idx="286">
                  <c:v>-3148.25</c:v>
                </c:pt>
                <c:pt idx="287">
                  <c:v>-2676.1666666667002</c:v>
                </c:pt>
                <c:pt idx="288">
                  <c:v>-2469.5833333332998</c:v>
                </c:pt>
                <c:pt idx="289">
                  <c:v>-1827.0833333333001</c:v>
                </c:pt>
                <c:pt idx="290">
                  <c:v>-1816.6666666666999</c:v>
                </c:pt>
                <c:pt idx="291">
                  <c:v>-1864.5833333333001</c:v>
                </c:pt>
                <c:pt idx="292">
                  <c:v>-2143.75</c:v>
                </c:pt>
                <c:pt idx="293">
                  <c:v>-3018.9583333332998</c:v>
                </c:pt>
                <c:pt idx="294">
                  <c:v>-3345.3333333332998</c:v>
                </c:pt>
                <c:pt idx="295">
                  <c:v>-2854.9166666667002</c:v>
                </c:pt>
                <c:pt idx="296">
                  <c:v>-1993.1666666666999</c:v>
                </c:pt>
                <c:pt idx="297">
                  <c:v>-2436</c:v>
                </c:pt>
                <c:pt idx="298">
                  <c:v>-1999.7916666666999</c:v>
                </c:pt>
                <c:pt idx="299">
                  <c:v>-2362.8333333332998</c:v>
                </c:pt>
                <c:pt idx="300">
                  <c:v>-2824.7916666667002</c:v>
                </c:pt>
                <c:pt idx="301">
                  <c:v>-2988.4583333332998</c:v>
                </c:pt>
                <c:pt idx="302">
                  <c:v>-2728.5416666667002</c:v>
                </c:pt>
                <c:pt idx="303">
                  <c:v>-2574.25</c:v>
                </c:pt>
                <c:pt idx="304">
                  <c:v>-2201.0416666667002</c:v>
                </c:pt>
                <c:pt idx="305">
                  <c:v>-1720.8333333333001</c:v>
                </c:pt>
                <c:pt idx="306">
                  <c:v>-1947.9166666666999</c:v>
                </c:pt>
                <c:pt idx="307">
                  <c:v>-2694.2916666667002</c:v>
                </c:pt>
                <c:pt idx="308">
                  <c:v>-2646</c:v>
                </c:pt>
                <c:pt idx="309">
                  <c:v>-2387.5</c:v>
                </c:pt>
                <c:pt idx="310">
                  <c:v>-2387.5</c:v>
                </c:pt>
                <c:pt idx="311">
                  <c:v>-2387.5</c:v>
                </c:pt>
                <c:pt idx="312">
                  <c:v>-1764.625</c:v>
                </c:pt>
                <c:pt idx="313">
                  <c:v>-1853.5</c:v>
                </c:pt>
                <c:pt idx="314">
                  <c:v>-2160.9166666667002</c:v>
                </c:pt>
                <c:pt idx="315">
                  <c:v>-3004.125</c:v>
                </c:pt>
                <c:pt idx="316">
                  <c:v>-1791.125</c:v>
                </c:pt>
                <c:pt idx="317">
                  <c:v>-1849.75</c:v>
                </c:pt>
                <c:pt idx="318">
                  <c:v>-2155.4166666667002</c:v>
                </c:pt>
                <c:pt idx="319">
                  <c:v>-2256.75</c:v>
                </c:pt>
                <c:pt idx="320">
                  <c:v>-2291.6666666667002</c:v>
                </c:pt>
                <c:pt idx="321">
                  <c:v>-2786.6666666667002</c:v>
                </c:pt>
                <c:pt idx="322">
                  <c:v>-3061.6666666667002</c:v>
                </c:pt>
                <c:pt idx="323">
                  <c:v>-2699.25</c:v>
                </c:pt>
                <c:pt idx="324">
                  <c:v>-2627.4583333332998</c:v>
                </c:pt>
                <c:pt idx="325">
                  <c:v>-2495</c:v>
                </c:pt>
                <c:pt idx="326">
                  <c:v>-2546.1666666667002</c:v>
                </c:pt>
                <c:pt idx="327">
                  <c:v>-2604.875</c:v>
                </c:pt>
                <c:pt idx="328">
                  <c:v>-3105.5416666667002</c:v>
                </c:pt>
                <c:pt idx="329">
                  <c:v>-2970.875</c:v>
                </c:pt>
                <c:pt idx="330">
                  <c:v>-2579.4166666667002</c:v>
                </c:pt>
                <c:pt idx="331">
                  <c:v>-2071.8333333332998</c:v>
                </c:pt>
                <c:pt idx="332">
                  <c:v>-2400.6666666667002</c:v>
                </c:pt>
                <c:pt idx="333">
                  <c:v>-2268.0833333332998</c:v>
                </c:pt>
                <c:pt idx="334">
                  <c:v>-2596.625</c:v>
                </c:pt>
                <c:pt idx="335">
                  <c:v>-2898.375</c:v>
                </c:pt>
                <c:pt idx="336">
                  <c:v>-2746.625</c:v>
                </c:pt>
                <c:pt idx="337">
                  <c:v>-3009.0833333332998</c:v>
                </c:pt>
                <c:pt idx="338">
                  <c:v>-2911.4583333332998</c:v>
                </c:pt>
                <c:pt idx="339">
                  <c:v>-2370.5416666667002</c:v>
                </c:pt>
                <c:pt idx="340">
                  <c:v>-2914.9166666667002</c:v>
                </c:pt>
                <c:pt idx="341">
                  <c:v>-3008.0833333332998</c:v>
                </c:pt>
                <c:pt idx="342">
                  <c:v>-2448.7083333332998</c:v>
                </c:pt>
                <c:pt idx="343">
                  <c:v>-2572.2916666667002</c:v>
                </c:pt>
                <c:pt idx="344">
                  <c:v>-2563.2916666667002</c:v>
                </c:pt>
                <c:pt idx="345">
                  <c:v>-2723.9583333332998</c:v>
                </c:pt>
                <c:pt idx="346">
                  <c:v>-2622.4583333332998</c:v>
                </c:pt>
                <c:pt idx="347">
                  <c:v>-3044.5416666667002</c:v>
                </c:pt>
                <c:pt idx="348">
                  <c:v>-3120.3333333332998</c:v>
                </c:pt>
                <c:pt idx="349">
                  <c:v>-2763.4583333332998</c:v>
                </c:pt>
                <c:pt idx="350">
                  <c:v>-2895.9583333332998</c:v>
                </c:pt>
                <c:pt idx="351">
                  <c:v>-2556.25</c:v>
                </c:pt>
                <c:pt idx="352">
                  <c:v>-2540.875</c:v>
                </c:pt>
                <c:pt idx="353">
                  <c:v>-2273.125</c:v>
                </c:pt>
                <c:pt idx="354">
                  <c:v>-2608.4166666667002</c:v>
                </c:pt>
                <c:pt idx="355">
                  <c:v>-2728.7083333332998</c:v>
                </c:pt>
                <c:pt idx="356">
                  <c:v>-1541.875</c:v>
                </c:pt>
                <c:pt idx="357">
                  <c:v>-1112.9166666666999</c:v>
                </c:pt>
                <c:pt idx="358">
                  <c:v>-2468.8333333332998</c:v>
                </c:pt>
                <c:pt idx="359">
                  <c:v>-2468.375</c:v>
                </c:pt>
                <c:pt idx="360">
                  <c:v>-2498.0833333332998</c:v>
                </c:pt>
                <c:pt idx="361">
                  <c:v>-2470.6666666667002</c:v>
                </c:pt>
                <c:pt idx="362">
                  <c:v>-2433.5</c:v>
                </c:pt>
                <c:pt idx="363">
                  <c:v>-2354.9166666667002</c:v>
                </c:pt>
                <c:pt idx="364">
                  <c:v>-2955.4166666667002</c:v>
                </c:pt>
                <c:pt idx="365">
                  <c:v>-2337.375</c:v>
                </c:pt>
                <c:pt idx="366">
                  <c:v>-2269.9583333332998</c:v>
                </c:pt>
                <c:pt idx="367">
                  <c:v>-2210.4583333332998</c:v>
                </c:pt>
                <c:pt idx="368">
                  <c:v>-2184.5416666667002</c:v>
                </c:pt>
                <c:pt idx="369">
                  <c:v>-2097.0416666667002</c:v>
                </c:pt>
                <c:pt idx="370">
                  <c:v>-2273.5833333332998</c:v>
                </c:pt>
                <c:pt idx="371">
                  <c:v>-2637</c:v>
                </c:pt>
                <c:pt idx="372">
                  <c:v>-2079.75</c:v>
                </c:pt>
                <c:pt idx="373">
                  <c:v>-2082.0833333332998</c:v>
                </c:pt>
                <c:pt idx="374">
                  <c:v>-2405.4166666667002</c:v>
                </c:pt>
                <c:pt idx="375">
                  <c:v>-2289.6666666667002</c:v>
                </c:pt>
                <c:pt idx="376">
                  <c:v>-2452.8333333332998</c:v>
                </c:pt>
                <c:pt idx="377">
                  <c:v>-2657.9583333332998</c:v>
                </c:pt>
                <c:pt idx="378">
                  <c:v>-2569.75</c:v>
                </c:pt>
                <c:pt idx="379">
                  <c:v>-2291.7083333332998</c:v>
                </c:pt>
                <c:pt idx="380">
                  <c:v>-2082.8333333332998</c:v>
                </c:pt>
                <c:pt idx="381">
                  <c:v>-2466.6666666667002</c:v>
                </c:pt>
                <c:pt idx="382">
                  <c:v>-2144.25</c:v>
                </c:pt>
                <c:pt idx="383">
                  <c:v>-2672.4166666667002</c:v>
                </c:pt>
                <c:pt idx="384">
                  <c:v>-2737.7916666667002</c:v>
                </c:pt>
                <c:pt idx="385">
                  <c:v>-2994.125</c:v>
                </c:pt>
                <c:pt idx="386">
                  <c:v>-2899.0833333332998</c:v>
                </c:pt>
                <c:pt idx="387">
                  <c:v>-2754.5833333332998</c:v>
                </c:pt>
                <c:pt idx="388">
                  <c:v>-2763.9166666667002</c:v>
                </c:pt>
                <c:pt idx="389">
                  <c:v>-2758.6666666667002</c:v>
                </c:pt>
                <c:pt idx="390">
                  <c:v>-2769.7083333332998</c:v>
                </c:pt>
                <c:pt idx="391">
                  <c:v>-3086.7916666667002</c:v>
                </c:pt>
                <c:pt idx="392">
                  <c:v>-3199.875</c:v>
                </c:pt>
                <c:pt idx="393">
                  <c:v>-2500</c:v>
                </c:pt>
                <c:pt idx="394">
                  <c:v>-2649</c:v>
                </c:pt>
                <c:pt idx="395">
                  <c:v>-2475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5541264737406216"/>
                  <c:y val="-0.268050151318633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3311897106109325"/>
                  <c:y val="9.535150518636532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45.972222222200003</c:v>
                </c:pt>
                <c:pt idx="1">
                  <c:v>6.6666666667000003</c:v>
                </c:pt>
                <c:pt idx="2">
                  <c:v>47.361111111100001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6">
                  <c:v>M</c:v>
                </c:pt>
                <c:pt idx="227">
                  <c:v>A</c:v>
                </c:pt>
                <c:pt idx="257">
                  <c:v>M</c:v>
                </c:pt>
                <c:pt idx="288">
                  <c:v>J</c:v>
                </c:pt>
                <c:pt idx="318">
                  <c:v>J</c:v>
                </c:pt>
                <c:pt idx="349">
                  <c:v>A</c:v>
                </c:pt>
                <c:pt idx="380">
                  <c:v>S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-2230.1041666667002</c:v>
                </c:pt>
                <c:pt idx="1">
                  <c:v>-1388.9087121211999</c:v>
                </c:pt>
                <c:pt idx="2">
                  <c:v>-791.53273809519987</c:v>
                </c:pt>
                <c:pt idx="3">
                  <c:v>-902.79076086959992</c:v>
                </c:pt>
                <c:pt idx="4">
                  <c:v>-742.66286231890001</c:v>
                </c:pt>
                <c:pt idx="5">
                  <c:v>-1591.7850000000001</c:v>
                </c:pt>
                <c:pt idx="6">
                  <c:v>-1058.6828947367999</c:v>
                </c:pt>
                <c:pt idx="7">
                  <c:v>-1793.0166666666998</c:v>
                </c:pt>
                <c:pt idx="8">
                  <c:v>-188.98236714979998</c:v>
                </c:pt>
                <c:pt idx="9">
                  <c:v>-787.79945652169988</c:v>
                </c:pt>
                <c:pt idx="10">
                  <c:v>-1425.2988095237999</c:v>
                </c:pt>
                <c:pt idx="11">
                  <c:v>-413.85</c:v>
                </c:pt>
                <c:pt idx="12">
                  <c:v>-600.79166666660001</c:v>
                </c:pt>
                <c:pt idx="13">
                  <c:v>-1028.2267857142999</c:v>
                </c:pt>
                <c:pt idx="14">
                  <c:v>-2004.2379385965003</c:v>
                </c:pt>
                <c:pt idx="15">
                  <c:v>-56.4375</c:v>
                </c:pt>
                <c:pt idx="16">
                  <c:v>-134.40416666659996</c:v>
                </c:pt>
                <c:pt idx="17">
                  <c:v>20.779166666599963</c:v>
                </c:pt>
                <c:pt idx="18">
                  <c:v>142.62952898550009</c:v>
                </c:pt>
                <c:pt idx="19">
                  <c:v>-873.59166666670012</c:v>
                </c:pt>
                <c:pt idx="20">
                  <c:v>-368.75</c:v>
                </c:pt>
                <c:pt idx="21">
                  <c:v>-2100.7367424241997</c:v>
                </c:pt>
                <c:pt idx="22">
                  <c:v>-330.59293478259997</c:v>
                </c:pt>
                <c:pt idx="23">
                  <c:v>-573.85010351970004</c:v>
                </c:pt>
                <c:pt idx="24">
                  <c:v>-214.90535714290002</c:v>
                </c:pt>
                <c:pt idx="25">
                  <c:v>-188.49345238089995</c:v>
                </c:pt>
                <c:pt idx="26">
                  <c:v>-314.17678571430008</c:v>
                </c:pt>
                <c:pt idx="27">
                  <c:v>-1056.6166666667</c:v>
                </c:pt>
                <c:pt idx="28">
                  <c:v>-1715.2969298246003</c:v>
                </c:pt>
                <c:pt idx="29">
                  <c:v>164.89090909089998</c:v>
                </c:pt>
                <c:pt idx="30">
                  <c:v>-59.18825757579998</c:v>
                </c:pt>
                <c:pt idx="31">
                  <c:v>-1567.4255434782999</c:v>
                </c:pt>
                <c:pt idx="32">
                  <c:v>-783.62499999999989</c:v>
                </c:pt>
                <c:pt idx="33">
                  <c:v>32.378260869600012</c:v>
                </c:pt>
                <c:pt idx="34">
                  <c:v>-764.03731884059994</c:v>
                </c:pt>
                <c:pt idx="35">
                  <c:v>-1102.9454347826002</c:v>
                </c:pt>
                <c:pt idx="36">
                  <c:v>54.404523809500006</c:v>
                </c:pt>
                <c:pt idx="37">
                  <c:v>647.18333333340001</c:v>
                </c:pt>
                <c:pt idx="38">
                  <c:v>211.84356060599998</c:v>
                </c:pt>
                <c:pt idx="39">
                  <c:v>-308.69963768110006</c:v>
                </c:pt>
                <c:pt idx="40">
                  <c:v>-937.61250000000007</c:v>
                </c:pt>
                <c:pt idx="41">
                  <c:v>-1492.2249999999999</c:v>
                </c:pt>
                <c:pt idx="42">
                  <c:v>-1445.1449275363</c:v>
                </c:pt>
                <c:pt idx="43">
                  <c:v>-349.3943840579999</c:v>
                </c:pt>
                <c:pt idx="44">
                  <c:v>-1292.9738095238001</c:v>
                </c:pt>
                <c:pt idx="45">
                  <c:v>-563.95694444440005</c:v>
                </c:pt>
                <c:pt idx="46">
                  <c:v>-3.604166666699939</c:v>
                </c:pt>
                <c:pt idx="47">
                  <c:v>-931.34166666669989</c:v>
                </c:pt>
                <c:pt idx="48">
                  <c:v>-1012.5690217391</c:v>
                </c:pt>
                <c:pt idx="49">
                  <c:v>-1438.9583333333001</c:v>
                </c:pt>
                <c:pt idx="50">
                  <c:v>502.78925438589988</c:v>
                </c:pt>
                <c:pt idx="51">
                  <c:v>-85.224999999999909</c:v>
                </c:pt>
                <c:pt idx="52">
                  <c:v>761.44166666670003</c:v>
                </c:pt>
                <c:pt idx="53">
                  <c:v>-1284.7083333332998</c:v>
                </c:pt>
                <c:pt idx="54">
                  <c:v>-702.19999999999993</c:v>
                </c:pt>
                <c:pt idx="55">
                  <c:v>-1472.95</c:v>
                </c:pt>
                <c:pt idx="56">
                  <c:v>-1507.864</c:v>
                </c:pt>
                <c:pt idx="57">
                  <c:v>958.32499999999993</c:v>
                </c:pt>
                <c:pt idx="58">
                  <c:v>443.99583333340001</c:v>
                </c:pt>
                <c:pt idx="59">
                  <c:v>397.52916666669989</c:v>
                </c:pt>
                <c:pt idx="60">
                  <c:v>-608.69166666670014</c:v>
                </c:pt>
                <c:pt idx="61">
                  <c:v>-1002.3083333333001</c:v>
                </c:pt>
                <c:pt idx="62">
                  <c:v>-1181.5117424242001</c:v>
                </c:pt>
                <c:pt idx="63">
                  <c:v>-642.72083333339992</c:v>
                </c:pt>
                <c:pt idx="64">
                  <c:v>773.65000000000009</c:v>
                </c:pt>
                <c:pt idx="65">
                  <c:v>501.88894927540002</c:v>
                </c:pt>
                <c:pt idx="66">
                  <c:v>-863.97303921570006</c:v>
                </c:pt>
                <c:pt idx="67">
                  <c:v>1067.8920289855</c:v>
                </c:pt>
                <c:pt idx="68">
                  <c:v>-31.668478260899974</c:v>
                </c:pt>
                <c:pt idx="69">
                  <c:v>327.21159420290007</c:v>
                </c:pt>
                <c:pt idx="70">
                  <c:v>-136.49166666669998</c:v>
                </c:pt>
                <c:pt idx="71">
                  <c:v>-8.7076086957000598</c:v>
                </c:pt>
                <c:pt idx="72">
                  <c:v>485.7782608696001</c:v>
                </c:pt>
                <c:pt idx="73">
                  <c:v>921.79528985499996</c:v>
                </c:pt>
                <c:pt idx="74">
                  <c:v>891.11249999999995</c:v>
                </c:pt>
                <c:pt idx="75">
                  <c:v>1202.1333333333</c:v>
                </c:pt>
                <c:pt idx="76">
                  <c:v>175.29583333330004</c:v>
                </c:pt>
                <c:pt idx="77">
                  <c:v>-253.65652173910007</c:v>
                </c:pt>
                <c:pt idx="78">
                  <c:v>516.75</c:v>
                </c:pt>
                <c:pt idx="79">
                  <c:v>1307.5427536232</c:v>
                </c:pt>
                <c:pt idx="80">
                  <c:v>833.37916666670003</c:v>
                </c:pt>
                <c:pt idx="81">
                  <c:v>136.5903985507</c:v>
                </c:pt>
                <c:pt idx="82">
                  <c:v>689.37500000000011</c:v>
                </c:pt>
                <c:pt idx="83">
                  <c:v>-422.3166666666001</c:v>
                </c:pt>
                <c:pt idx="84">
                  <c:v>-1025.5496212122</c:v>
                </c:pt>
                <c:pt idx="85">
                  <c:v>784.65018115940006</c:v>
                </c:pt>
                <c:pt idx="86">
                  <c:v>1148.0791666667001</c:v>
                </c:pt>
                <c:pt idx="87">
                  <c:v>594.55735294120007</c:v>
                </c:pt>
                <c:pt idx="88">
                  <c:v>552.55289855070009</c:v>
                </c:pt>
                <c:pt idx="89">
                  <c:v>545.00833333339995</c:v>
                </c:pt>
                <c:pt idx="90">
                  <c:v>519.82083333330002</c:v>
                </c:pt>
                <c:pt idx="91">
                  <c:v>1823.2249999999999</c:v>
                </c:pt>
                <c:pt idx="92">
                  <c:v>1845.2071428571001</c:v>
                </c:pt>
                <c:pt idx="93">
                  <c:v>1727.4041666665998</c:v>
                </c:pt>
                <c:pt idx="94">
                  <c:v>1235.1692028985001</c:v>
                </c:pt>
                <c:pt idx="95">
                  <c:v>1953.3916666665998</c:v>
                </c:pt>
                <c:pt idx="96">
                  <c:v>938.75984848489998</c:v>
                </c:pt>
                <c:pt idx="97">
                  <c:v>211.46249999999998</c:v>
                </c:pt>
                <c:pt idx="98">
                  <c:v>-1836.3590909090999</c:v>
                </c:pt>
                <c:pt idx="99">
                  <c:v>-880.74000000000012</c:v>
                </c:pt>
                <c:pt idx="100">
                  <c:v>150.76250000000005</c:v>
                </c:pt>
                <c:pt idx="101">
                  <c:v>453.4029761905</c:v>
                </c:pt>
                <c:pt idx="102">
                  <c:v>555.28333333329988</c:v>
                </c:pt>
                <c:pt idx="103">
                  <c:v>563.76136363640001</c:v>
                </c:pt>
                <c:pt idx="104">
                  <c:v>153.40416666670001</c:v>
                </c:pt>
                <c:pt idx="105">
                  <c:v>-86.837500000000091</c:v>
                </c:pt>
                <c:pt idx="106">
                  <c:v>875.23858695650006</c:v>
                </c:pt>
                <c:pt idx="107">
                  <c:v>1848.5375000000001</c:v>
                </c:pt>
                <c:pt idx="108">
                  <c:v>2355.4666666666999</c:v>
                </c:pt>
                <c:pt idx="109">
                  <c:v>2582.8875000000003</c:v>
                </c:pt>
                <c:pt idx="110">
                  <c:v>2346.0041666667003</c:v>
                </c:pt>
                <c:pt idx="111">
                  <c:v>3050.715942029</c:v>
                </c:pt>
                <c:pt idx="112">
                  <c:v>3154.8486111110997</c:v>
                </c:pt>
                <c:pt idx="113">
                  <c:v>1456.1000000000001</c:v>
                </c:pt>
                <c:pt idx="114">
                  <c:v>840.83749999999998</c:v>
                </c:pt>
                <c:pt idx="115">
                  <c:v>1508.6041666667002</c:v>
                </c:pt>
                <c:pt idx="116">
                  <c:v>1165.3492753624</c:v>
                </c:pt>
                <c:pt idx="117">
                  <c:v>1815.4208333333002</c:v>
                </c:pt>
                <c:pt idx="118">
                  <c:v>1944.3249999999998</c:v>
                </c:pt>
                <c:pt idx="119">
                  <c:v>770.62083333329997</c:v>
                </c:pt>
                <c:pt idx="120">
                  <c:v>-40.264130434799995</c:v>
                </c:pt>
                <c:pt idx="121">
                  <c:v>793.59166666669989</c:v>
                </c:pt>
                <c:pt idx="122">
                  <c:v>-28.445471014499958</c:v>
                </c:pt>
                <c:pt idx="123">
                  <c:v>1070.4166666667002</c:v>
                </c:pt>
                <c:pt idx="124">
                  <c:v>43.799999999999955</c:v>
                </c:pt>
                <c:pt idx="125">
                  <c:v>-698.30000000000007</c:v>
                </c:pt>
                <c:pt idx="126">
                  <c:v>66.633695652200004</c:v>
                </c:pt>
                <c:pt idx="127">
                  <c:v>-229.7837121212001</c:v>
                </c:pt>
                <c:pt idx="128">
                  <c:v>767.23636363639991</c:v>
                </c:pt>
                <c:pt idx="129">
                  <c:v>910.32691511380006</c:v>
                </c:pt>
                <c:pt idx="130">
                  <c:v>986.71213768109988</c:v>
                </c:pt>
                <c:pt idx="131">
                  <c:v>1203.3956521739001</c:v>
                </c:pt>
                <c:pt idx="132">
                  <c:v>169.75416666670003</c:v>
                </c:pt>
                <c:pt idx="133">
                  <c:v>-923.37361111109999</c:v>
                </c:pt>
                <c:pt idx="134">
                  <c:v>-176.88446969689994</c:v>
                </c:pt>
                <c:pt idx="135">
                  <c:v>1396.1748188406</c:v>
                </c:pt>
                <c:pt idx="136">
                  <c:v>1179.3196969697001</c:v>
                </c:pt>
                <c:pt idx="137">
                  <c:v>1435.4339285714</c:v>
                </c:pt>
                <c:pt idx="138">
                  <c:v>155.1878623189001</c:v>
                </c:pt>
                <c:pt idx="139">
                  <c:v>1256.2664855071998</c:v>
                </c:pt>
                <c:pt idx="140">
                  <c:v>-41.490579710199995</c:v>
                </c:pt>
                <c:pt idx="141">
                  <c:v>1512.7083333333001</c:v>
                </c:pt>
                <c:pt idx="142">
                  <c:v>2233.3416666665998</c:v>
                </c:pt>
                <c:pt idx="143">
                  <c:v>2230.9217105263001</c:v>
                </c:pt>
                <c:pt idx="144">
                  <c:v>2277.605</c:v>
                </c:pt>
                <c:pt idx="145">
                  <c:v>1875.2356060606</c:v>
                </c:pt>
                <c:pt idx="146">
                  <c:v>1536.5625</c:v>
                </c:pt>
                <c:pt idx="147">
                  <c:v>-134.2416666666</c:v>
                </c:pt>
                <c:pt idx="148">
                  <c:v>477.85416666669994</c:v>
                </c:pt>
                <c:pt idx="149">
                  <c:v>426.77916666660008</c:v>
                </c:pt>
                <c:pt idx="150">
                  <c:v>646.13387681159998</c:v>
                </c:pt>
                <c:pt idx="151">
                  <c:v>234.85871212130007</c:v>
                </c:pt>
                <c:pt idx="152">
                  <c:v>-9.5833333299992773E-2</c:v>
                </c:pt>
                <c:pt idx="153">
                  <c:v>-1189.7291666666999</c:v>
                </c:pt>
                <c:pt idx="154">
                  <c:v>-1098.5694444445</c:v>
                </c:pt>
                <c:pt idx="155">
                  <c:v>144.13478260869999</c:v>
                </c:pt>
                <c:pt idx="156">
                  <c:v>-940.79728260870013</c:v>
                </c:pt>
                <c:pt idx="157">
                  <c:v>1042.5833333333999</c:v>
                </c:pt>
                <c:pt idx="158">
                  <c:v>645.50181159419992</c:v>
                </c:pt>
                <c:pt idx="159">
                  <c:v>394.14333333330012</c:v>
                </c:pt>
                <c:pt idx="160">
                  <c:v>841.56739130440008</c:v>
                </c:pt>
                <c:pt idx="161">
                  <c:v>-1623.3916666666998</c:v>
                </c:pt>
                <c:pt idx="162">
                  <c:v>-1112.1018115942002</c:v>
                </c:pt>
                <c:pt idx="163">
                  <c:v>114.75923913040015</c:v>
                </c:pt>
                <c:pt idx="164">
                  <c:v>1034.0458333332999</c:v>
                </c:pt>
                <c:pt idx="165">
                  <c:v>-329.26684782610005</c:v>
                </c:pt>
                <c:pt idx="166">
                  <c:v>416.26225296440009</c:v>
                </c:pt>
                <c:pt idx="167">
                  <c:v>-774.67554347830014</c:v>
                </c:pt>
                <c:pt idx="168">
                  <c:v>-1007.7996212122</c:v>
                </c:pt>
                <c:pt idx="169">
                  <c:v>-85.208333333299947</c:v>
                </c:pt>
                <c:pt idx="170">
                  <c:v>305.18695652170004</c:v>
                </c:pt>
                <c:pt idx="171">
                  <c:v>228.32173913039998</c:v>
                </c:pt>
                <c:pt idx="172">
                  <c:v>-230.19148550720001</c:v>
                </c:pt>
                <c:pt idx="173">
                  <c:v>-122.29583333339997</c:v>
                </c:pt>
                <c:pt idx="174">
                  <c:v>-193.01068840580001</c:v>
                </c:pt>
                <c:pt idx="175">
                  <c:v>-742.10416666660012</c:v>
                </c:pt>
                <c:pt idx="176">
                  <c:v>1.895833333300061</c:v>
                </c:pt>
                <c:pt idx="177">
                  <c:v>239.61304347830003</c:v>
                </c:pt>
                <c:pt idx="178">
                  <c:v>23.241666666699984</c:v>
                </c:pt>
                <c:pt idx="179">
                  <c:v>-736.23586956520012</c:v>
                </c:pt>
                <c:pt idx="180">
                  <c:v>-634.01666666670008</c:v>
                </c:pt>
                <c:pt idx="181">
                  <c:v>-234.35416666669994</c:v>
                </c:pt>
                <c:pt idx="182">
                  <c:v>-628.72500000000002</c:v>
                </c:pt>
                <c:pt idx="183">
                  <c:v>500.7590909091</c:v>
                </c:pt>
                <c:pt idx="184">
                  <c:v>826.8393939394</c:v>
                </c:pt>
                <c:pt idx="185">
                  <c:v>435.78478260870008</c:v>
                </c:pt>
                <c:pt idx="186">
                  <c:v>363.14761904760002</c:v>
                </c:pt>
                <c:pt idx="187">
                  <c:v>-164.32424242419995</c:v>
                </c:pt>
                <c:pt idx="188">
                  <c:v>-415.04583333339986</c:v>
                </c:pt>
                <c:pt idx="189">
                  <c:v>-1368.98125</c:v>
                </c:pt>
                <c:pt idx="190">
                  <c:v>-464.37083333329997</c:v>
                </c:pt>
                <c:pt idx="191">
                  <c:v>-471.94166666670003</c:v>
                </c:pt>
                <c:pt idx="192">
                  <c:v>513.66666666669994</c:v>
                </c:pt>
                <c:pt idx="193">
                  <c:v>648.34431818180008</c:v>
                </c:pt>
                <c:pt idx="194">
                  <c:v>-7.7250000000000227</c:v>
                </c:pt>
                <c:pt idx="195">
                  <c:v>-423.93399122799997</c:v>
                </c:pt>
                <c:pt idx="196">
                  <c:v>-1584.3995614035</c:v>
                </c:pt>
                <c:pt idx="197">
                  <c:v>415.73068181819997</c:v>
                </c:pt>
                <c:pt idx="198">
                  <c:v>433.85</c:v>
                </c:pt>
                <c:pt idx="199">
                  <c:v>352.78840579710004</c:v>
                </c:pt>
                <c:pt idx="200">
                  <c:v>-362.63749999999993</c:v>
                </c:pt>
                <c:pt idx="201">
                  <c:v>-584.87916666670003</c:v>
                </c:pt>
                <c:pt idx="202">
                  <c:v>159.02010869569995</c:v>
                </c:pt>
                <c:pt idx="203">
                  <c:v>19.045833333299925</c:v>
                </c:pt>
                <c:pt idx="204">
                  <c:v>-552.37976190469999</c:v>
                </c:pt>
                <c:pt idx="205">
                  <c:v>-494.18822463770005</c:v>
                </c:pt>
                <c:pt idx="206">
                  <c:v>139.38674242419995</c:v>
                </c:pt>
                <c:pt idx="207">
                  <c:v>-1376.2625</c:v>
                </c:pt>
                <c:pt idx="208">
                  <c:v>-686.05742753629988</c:v>
                </c:pt>
                <c:pt idx="209">
                  <c:v>-76.175000000000068</c:v>
                </c:pt>
                <c:pt idx="210">
                  <c:v>-2177.8459954232999</c:v>
                </c:pt>
                <c:pt idx="211">
                  <c:v>-660.17941176469992</c:v>
                </c:pt>
                <c:pt idx="212">
                  <c:v>-1190.2606060605999</c:v>
                </c:pt>
                <c:pt idx="213">
                  <c:v>-835.23333333330004</c:v>
                </c:pt>
                <c:pt idx="214">
                  <c:v>-1398.4825757576</c:v>
                </c:pt>
                <c:pt idx="215">
                  <c:v>-2103.7775000000001</c:v>
                </c:pt>
                <c:pt idx="216">
                  <c:v>-396.6</c:v>
                </c:pt>
                <c:pt idx="217">
                  <c:v>-1633.0564393939999</c:v>
                </c:pt>
                <c:pt idx="218">
                  <c:v>-494.17499999999984</c:v>
                </c:pt>
                <c:pt idx="219">
                  <c:v>-1108.8125</c:v>
                </c:pt>
                <c:pt idx="220">
                  <c:v>-1523.5875000000001</c:v>
                </c:pt>
                <c:pt idx="221">
                  <c:v>-1946.6427536232</c:v>
                </c:pt>
                <c:pt idx="222">
                  <c:v>-2088.0875000000001</c:v>
                </c:pt>
                <c:pt idx="223">
                  <c:v>-1847.3791666666998</c:v>
                </c:pt>
                <c:pt idx="224">
                  <c:v>-2212.9965909090997</c:v>
                </c:pt>
                <c:pt idx="225">
                  <c:v>-1048.8782608696001</c:v>
                </c:pt>
                <c:pt idx="226">
                  <c:v>-903.85416666670005</c:v>
                </c:pt>
                <c:pt idx="227">
                  <c:v>-1092.3416666667001</c:v>
                </c:pt>
                <c:pt idx="228">
                  <c:v>424.92916666660005</c:v>
                </c:pt>
                <c:pt idx="229">
                  <c:v>340.65654761900009</c:v>
                </c:pt>
                <c:pt idx="230">
                  <c:v>-1206.3874999999998</c:v>
                </c:pt>
                <c:pt idx="231">
                  <c:v>-762.99746376810015</c:v>
                </c:pt>
                <c:pt idx="232">
                  <c:v>-306.20416666670008</c:v>
                </c:pt>
                <c:pt idx="233">
                  <c:v>-385.07500000000005</c:v>
                </c:pt>
                <c:pt idx="234">
                  <c:v>581.40416666669989</c:v>
                </c:pt>
                <c:pt idx="235">
                  <c:v>68.754166666600042</c:v>
                </c:pt>
                <c:pt idx="236">
                  <c:v>297.94166666670003</c:v>
                </c:pt>
                <c:pt idx="237">
                  <c:v>-379.1732919255</c:v>
                </c:pt>
                <c:pt idx="238">
                  <c:v>-493.73333333340008</c:v>
                </c:pt>
                <c:pt idx="239">
                  <c:v>179.05199275370001</c:v>
                </c:pt>
                <c:pt idx="240">
                  <c:v>174.82310606059997</c:v>
                </c:pt>
                <c:pt idx="241">
                  <c:v>593.59226190480013</c:v>
                </c:pt>
                <c:pt idx="242">
                  <c:v>308.80714285709996</c:v>
                </c:pt>
                <c:pt idx="243">
                  <c:v>-1317.0224999999998</c:v>
                </c:pt>
                <c:pt idx="244">
                  <c:v>-1045.9102941176</c:v>
                </c:pt>
                <c:pt idx="245">
                  <c:v>-119.64583333330006</c:v>
                </c:pt>
                <c:pt idx="246">
                  <c:v>67.945833333300016</c:v>
                </c:pt>
                <c:pt idx="247">
                  <c:v>-226.98333333330004</c:v>
                </c:pt>
                <c:pt idx="248">
                  <c:v>-142.26666666669996</c:v>
                </c:pt>
                <c:pt idx="249">
                  <c:v>-898.69583333330002</c:v>
                </c:pt>
                <c:pt idx="250">
                  <c:v>-656.41250000000002</c:v>
                </c:pt>
                <c:pt idx="251">
                  <c:v>-1414.0391666667001</c:v>
                </c:pt>
                <c:pt idx="252">
                  <c:v>-2091.5723484849</c:v>
                </c:pt>
                <c:pt idx="253">
                  <c:v>-1242.6791666667</c:v>
                </c:pt>
                <c:pt idx="254">
                  <c:v>682.99250000000006</c:v>
                </c:pt>
                <c:pt idx="255">
                  <c:v>488.90833333339998</c:v>
                </c:pt>
                <c:pt idx="256">
                  <c:v>-420.60833333339997</c:v>
                </c:pt>
                <c:pt idx="257">
                  <c:v>-937.44999999999993</c:v>
                </c:pt>
                <c:pt idx="258">
                  <c:v>-1456.2319444445</c:v>
                </c:pt>
                <c:pt idx="259">
                  <c:v>-2167.6760964912</c:v>
                </c:pt>
                <c:pt idx="260">
                  <c:v>-893.21521739130003</c:v>
                </c:pt>
                <c:pt idx="261">
                  <c:v>-855.94880952380004</c:v>
                </c:pt>
                <c:pt idx="262">
                  <c:v>227.05905797100002</c:v>
                </c:pt>
                <c:pt idx="263">
                  <c:v>307.1880952381</c:v>
                </c:pt>
                <c:pt idx="264">
                  <c:v>104.39999999999998</c:v>
                </c:pt>
                <c:pt idx="265">
                  <c:v>-2038.0733333333001</c:v>
                </c:pt>
                <c:pt idx="266">
                  <c:v>-2229.1482456141002</c:v>
                </c:pt>
                <c:pt idx="267">
                  <c:v>-1006.9000000000001</c:v>
                </c:pt>
                <c:pt idx="268">
                  <c:v>-504.65037878789997</c:v>
                </c:pt>
                <c:pt idx="269">
                  <c:v>-514.6098484849</c:v>
                </c:pt>
                <c:pt idx="270">
                  <c:v>-710.0541666667001</c:v>
                </c:pt>
                <c:pt idx="271">
                  <c:v>-859.33333333329995</c:v>
                </c:pt>
                <c:pt idx="272">
                  <c:v>-1139.7791666666001</c:v>
                </c:pt>
                <c:pt idx="273">
                  <c:v>-1409.5053571429</c:v>
                </c:pt>
                <c:pt idx="274">
                  <c:v>-178.77916666660008</c:v>
                </c:pt>
                <c:pt idx="275">
                  <c:v>163.13749999999999</c:v>
                </c:pt>
                <c:pt idx="276">
                  <c:v>-349.01666666670002</c:v>
                </c:pt>
                <c:pt idx="277">
                  <c:v>-831.87554347830007</c:v>
                </c:pt>
                <c:pt idx="278">
                  <c:v>-1383.7407608695999</c:v>
                </c:pt>
                <c:pt idx="279">
                  <c:v>-1523.3666666667</c:v>
                </c:pt>
                <c:pt idx="280">
                  <c:v>-2128.9087121212001</c:v>
                </c:pt>
                <c:pt idx="281">
                  <c:v>-755.68035714289999</c:v>
                </c:pt>
                <c:pt idx="282">
                  <c:v>-43.925000000000068</c:v>
                </c:pt>
                <c:pt idx="283">
                  <c:v>1085.8632575758002</c:v>
                </c:pt>
                <c:pt idx="284">
                  <c:v>163.18333333329997</c:v>
                </c:pt>
                <c:pt idx="285">
                  <c:v>-469.02499999999986</c:v>
                </c:pt>
                <c:pt idx="286">
                  <c:v>-1677.8333333333001</c:v>
                </c:pt>
                <c:pt idx="287">
                  <c:v>-1546.7998188406</c:v>
                </c:pt>
                <c:pt idx="288">
                  <c:v>-234.63333333330002</c:v>
                </c:pt>
                <c:pt idx="289">
                  <c:v>-108.64583333330006</c:v>
                </c:pt>
                <c:pt idx="290">
                  <c:v>-103.94583333330002</c:v>
                </c:pt>
                <c:pt idx="291">
                  <c:v>177.20108695650003</c:v>
                </c:pt>
                <c:pt idx="292">
                  <c:v>-272.86547619049998</c:v>
                </c:pt>
                <c:pt idx="293">
                  <c:v>-1482.8791666666</c:v>
                </c:pt>
                <c:pt idx="294">
                  <c:v>-2003.8645833332998</c:v>
                </c:pt>
                <c:pt idx="295">
                  <c:v>-992.73750000000007</c:v>
                </c:pt>
                <c:pt idx="296">
                  <c:v>-557.48659420290005</c:v>
                </c:pt>
                <c:pt idx="297">
                  <c:v>-396.4931818181999</c:v>
                </c:pt>
                <c:pt idx="298">
                  <c:v>-133.82083333340006</c:v>
                </c:pt>
                <c:pt idx="299">
                  <c:v>-619.8978070175001</c:v>
                </c:pt>
                <c:pt idx="300">
                  <c:v>-1759.4750000000001</c:v>
                </c:pt>
                <c:pt idx="301">
                  <c:v>-1823.5458333334</c:v>
                </c:pt>
                <c:pt idx="302">
                  <c:v>-475.91666666660012</c:v>
                </c:pt>
                <c:pt idx="303">
                  <c:v>-87.725724637600024</c:v>
                </c:pt>
                <c:pt idx="304">
                  <c:v>798.21590909090003</c:v>
                </c:pt>
                <c:pt idx="305">
                  <c:v>588.33825757580007</c:v>
                </c:pt>
                <c:pt idx="306">
                  <c:v>-319.8833333334</c:v>
                </c:pt>
                <c:pt idx="307">
                  <c:v>-1701.3628623188999</c:v>
                </c:pt>
                <c:pt idx="308">
                  <c:v>-2188.5851190477001</c:v>
                </c:pt>
                <c:pt idx="309">
                  <c:v>-1926.7499999999998</c:v>
                </c:pt>
                <c:pt idx="310">
                  <c:v>-1046.4357142857002</c:v>
                </c:pt>
                <c:pt idx="311">
                  <c:v>-131.07222222220003</c:v>
                </c:pt>
                <c:pt idx="312">
                  <c:v>-73.802536231900035</c:v>
                </c:pt>
                <c:pt idx="313">
                  <c:v>-802.51022727269992</c:v>
                </c:pt>
                <c:pt idx="314">
                  <c:v>-1875.9625000000001</c:v>
                </c:pt>
                <c:pt idx="315">
                  <c:v>-2551.6056818182001</c:v>
                </c:pt>
                <c:pt idx="316">
                  <c:v>-1775.1718137255</c:v>
                </c:pt>
                <c:pt idx="317">
                  <c:v>-682.72083333329999</c:v>
                </c:pt>
                <c:pt idx="318">
                  <c:v>-679.47678571429992</c:v>
                </c:pt>
                <c:pt idx="319">
                  <c:v>-707.99583333329997</c:v>
                </c:pt>
                <c:pt idx="320">
                  <c:v>-1344.55</c:v>
                </c:pt>
                <c:pt idx="321">
                  <c:v>-2145.4035087720004</c:v>
                </c:pt>
                <c:pt idx="322">
                  <c:v>-2274.6893115942003</c:v>
                </c:pt>
                <c:pt idx="323">
                  <c:v>-1700.0534420289998</c:v>
                </c:pt>
                <c:pt idx="324">
                  <c:v>-1537.2583333333</c:v>
                </c:pt>
                <c:pt idx="325">
                  <c:v>-770.77083333330006</c:v>
                </c:pt>
                <c:pt idx="326">
                  <c:v>-698.20999999999992</c:v>
                </c:pt>
                <c:pt idx="327">
                  <c:v>-1301.9339285714</c:v>
                </c:pt>
                <c:pt idx="328">
                  <c:v>-1274.8499999999999</c:v>
                </c:pt>
                <c:pt idx="329">
                  <c:v>-974.06666666670003</c:v>
                </c:pt>
                <c:pt idx="330">
                  <c:v>-176.16726190470001</c:v>
                </c:pt>
                <c:pt idx="331">
                  <c:v>-496.57083333339995</c:v>
                </c:pt>
                <c:pt idx="332">
                  <c:v>-299.05416666669998</c:v>
                </c:pt>
                <c:pt idx="333">
                  <c:v>-260.71249999999998</c:v>
                </c:pt>
                <c:pt idx="334">
                  <c:v>191.52681159420001</c:v>
                </c:pt>
                <c:pt idx="335">
                  <c:v>-873.82916666669996</c:v>
                </c:pt>
                <c:pt idx="336">
                  <c:v>-1895.7375000000002</c:v>
                </c:pt>
                <c:pt idx="337">
                  <c:v>368.29836956519989</c:v>
                </c:pt>
                <c:pt idx="338">
                  <c:v>-807.17310606060005</c:v>
                </c:pt>
                <c:pt idx="339">
                  <c:v>-898.71829710149996</c:v>
                </c:pt>
                <c:pt idx="340">
                  <c:v>-229.93438735179996</c:v>
                </c:pt>
                <c:pt idx="341">
                  <c:v>-150.43418972339998</c:v>
                </c:pt>
                <c:pt idx="342">
                  <c:v>-1217.6833333333</c:v>
                </c:pt>
                <c:pt idx="343">
                  <c:v>-1815.7632575757998</c:v>
                </c:pt>
                <c:pt idx="344">
                  <c:v>579.39171842650001</c:v>
                </c:pt>
                <c:pt idx="345">
                  <c:v>499.19583333330002</c:v>
                </c:pt>
                <c:pt idx="346">
                  <c:v>11.14384057969994</c:v>
                </c:pt>
                <c:pt idx="347">
                  <c:v>1064.0866228069999</c:v>
                </c:pt>
                <c:pt idx="348">
                  <c:v>902.86381578949999</c:v>
                </c:pt>
                <c:pt idx="349">
                  <c:v>-914.42499999999995</c:v>
                </c:pt>
                <c:pt idx="350">
                  <c:v>-1810.65</c:v>
                </c:pt>
                <c:pt idx="351">
                  <c:v>-135.95416666670008</c:v>
                </c:pt>
                <c:pt idx="352">
                  <c:v>230.33025362320006</c:v>
                </c:pt>
                <c:pt idx="353">
                  <c:v>-177.21050724629993</c:v>
                </c:pt>
                <c:pt idx="354">
                  <c:v>-196.42083333329992</c:v>
                </c:pt>
                <c:pt idx="355">
                  <c:v>-1154.7173913044001</c:v>
                </c:pt>
                <c:pt idx="356">
                  <c:v>-1190.8499999999999</c:v>
                </c:pt>
                <c:pt idx="357">
                  <c:v>-1209.6666666666999</c:v>
                </c:pt>
                <c:pt idx="358">
                  <c:v>352.92434782609996</c:v>
                </c:pt>
                <c:pt idx="359">
                  <c:v>117.28079710150007</c:v>
                </c:pt>
                <c:pt idx="360">
                  <c:v>950.92500000000007</c:v>
                </c:pt>
                <c:pt idx="361">
                  <c:v>1790.0359848485</c:v>
                </c:pt>
                <c:pt idx="362">
                  <c:v>2035.0319444445001</c:v>
                </c:pt>
                <c:pt idx="363">
                  <c:v>-806.69112318840007</c:v>
                </c:pt>
                <c:pt idx="364">
                  <c:v>-1686.6333333333</c:v>
                </c:pt>
                <c:pt idx="365">
                  <c:v>300.83043478260004</c:v>
                </c:pt>
                <c:pt idx="366">
                  <c:v>1742.5013729976999</c:v>
                </c:pt>
                <c:pt idx="367">
                  <c:v>1610.0458333332999</c:v>
                </c:pt>
                <c:pt idx="368">
                  <c:v>441.63749999999999</c:v>
                </c:pt>
                <c:pt idx="369">
                  <c:v>770.15833333340004</c:v>
                </c:pt>
                <c:pt idx="370">
                  <c:v>-1395.4541666666998</c:v>
                </c:pt>
                <c:pt idx="371">
                  <c:v>-2372.4249999999997</c:v>
                </c:pt>
                <c:pt idx="372">
                  <c:v>-379.69166666670003</c:v>
                </c:pt>
                <c:pt idx="373">
                  <c:v>417.96847826089993</c:v>
                </c:pt>
                <c:pt idx="374">
                  <c:v>717.03333333329988</c:v>
                </c:pt>
                <c:pt idx="375">
                  <c:v>409.51106719359996</c:v>
                </c:pt>
                <c:pt idx="376">
                  <c:v>570.69166666659999</c:v>
                </c:pt>
                <c:pt idx="377">
                  <c:v>-570.88750000000005</c:v>
                </c:pt>
                <c:pt idx="378">
                  <c:v>-1152.1678571428001</c:v>
                </c:pt>
                <c:pt idx="379">
                  <c:v>478.52159090909993</c:v>
                </c:pt>
                <c:pt idx="380">
                  <c:v>1264.5291666666999</c:v>
                </c:pt>
                <c:pt idx="381">
                  <c:v>1259.7230392157001</c:v>
                </c:pt>
                <c:pt idx="382">
                  <c:v>1190.3920289855</c:v>
                </c:pt>
                <c:pt idx="383">
                  <c:v>1195.1875</c:v>
                </c:pt>
                <c:pt idx="384">
                  <c:v>-260.14583333329995</c:v>
                </c:pt>
                <c:pt idx="385">
                  <c:v>-17.21666666660002</c:v>
                </c:pt>
                <c:pt idx="386">
                  <c:v>685.17462121220001</c:v>
                </c:pt>
                <c:pt idx="387">
                  <c:v>863.79545454549987</c:v>
                </c:pt>
                <c:pt idx="388">
                  <c:v>893.60289855070005</c:v>
                </c:pt>
                <c:pt idx="389">
                  <c:v>278.44999999999993</c:v>
                </c:pt>
                <c:pt idx="390">
                  <c:v>-1428.8166666666998</c:v>
                </c:pt>
                <c:pt idx="391">
                  <c:v>-1082.6541666667001</c:v>
                </c:pt>
                <c:pt idx="392">
                  <c:v>-1589.7630434783</c:v>
                </c:pt>
                <c:pt idx="393">
                  <c:v>38.004924242399966</c:v>
                </c:pt>
                <c:pt idx="394">
                  <c:v>753.50851449280003</c:v>
                </c:pt>
                <c:pt idx="395">
                  <c:v>1406.9946428571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2941.6666666667002</c:v>
                </c:pt>
                <c:pt idx="1">
                  <c:v>2741.6666666667002</c:v>
                </c:pt>
                <c:pt idx="2">
                  <c:v>2700</c:v>
                </c:pt>
                <c:pt idx="3">
                  <c:v>2866.6666666667002</c:v>
                </c:pt>
                <c:pt idx="4">
                  <c:v>2833.3333333332998</c:v>
                </c:pt>
                <c:pt idx="5">
                  <c:v>2833.3333333332998</c:v>
                </c:pt>
                <c:pt idx="6">
                  <c:v>3100</c:v>
                </c:pt>
                <c:pt idx="7">
                  <c:v>3100</c:v>
                </c:pt>
                <c:pt idx="8">
                  <c:v>3100</c:v>
                </c:pt>
                <c:pt idx="9">
                  <c:v>3100</c:v>
                </c:pt>
                <c:pt idx="10">
                  <c:v>3100</c:v>
                </c:pt>
                <c:pt idx="11">
                  <c:v>3100</c:v>
                </c:pt>
                <c:pt idx="12">
                  <c:v>3100</c:v>
                </c:pt>
                <c:pt idx="13">
                  <c:v>3100</c:v>
                </c:pt>
                <c:pt idx="14">
                  <c:v>3100</c:v>
                </c:pt>
                <c:pt idx="15">
                  <c:v>3100</c:v>
                </c:pt>
                <c:pt idx="16">
                  <c:v>3100</c:v>
                </c:pt>
                <c:pt idx="17">
                  <c:v>3100</c:v>
                </c:pt>
                <c:pt idx="18">
                  <c:v>3100</c:v>
                </c:pt>
                <c:pt idx="19">
                  <c:v>3100</c:v>
                </c:pt>
                <c:pt idx="20">
                  <c:v>3033.3333333332998</c:v>
                </c:pt>
                <c:pt idx="21">
                  <c:v>2958.3333333332998</c:v>
                </c:pt>
                <c:pt idx="22">
                  <c:v>3033.3333333332998</c:v>
                </c:pt>
                <c:pt idx="23">
                  <c:v>3033.3333333332998</c:v>
                </c:pt>
                <c:pt idx="24">
                  <c:v>2976.875</c:v>
                </c:pt>
                <c:pt idx="25">
                  <c:v>3033.3333333332998</c:v>
                </c:pt>
                <c:pt idx="26">
                  <c:v>3033.3333333332998</c:v>
                </c:pt>
                <c:pt idx="27">
                  <c:v>2900</c:v>
                </c:pt>
                <c:pt idx="28">
                  <c:v>2787.5</c:v>
                </c:pt>
                <c:pt idx="29">
                  <c:v>2900</c:v>
                </c:pt>
                <c:pt idx="30">
                  <c:v>2966.6666666667002</c:v>
                </c:pt>
                <c:pt idx="31">
                  <c:v>2966.6666666667002</c:v>
                </c:pt>
                <c:pt idx="32">
                  <c:v>2966.6666666667002</c:v>
                </c:pt>
                <c:pt idx="33">
                  <c:v>2966.6666666667002</c:v>
                </c:pt>
                <c:pt idx="34">
                  <c:v>3335.4166666667002</c:v>
                </c:pt>
                <c:pt idx="35">
                  <c:v>3495.8333333332998</c:v>
                </c:pt>
                <c:pt idx="36">
                  <c:v>3204.1666666667002</c:v>
                </c:pt>
                <c:pt idx="37">
                  <c:v>3204.1666666667002</c:v>
                </c:pt>
                <c:pt idx="38">
                  <c:v>3204.1666666667002</c:v>
                </c:pt>
                <c:pt idx="39">
                  <c:v>3204.1666666667002</c:v>
                </c:pt>
                <c:pt idx="40">
                  <c:v>3204.1666666667002</c:v>
                </c:pt>
                <c:pt idx="41">
                  <c:v>3266.6666666667002</c:v>
                </c:pt>
                <c:pt idx="42">
                  <c:v>3679.1666666667002</c:v>
                </c:pt>
                <c:pt idx="43">
                  <c:v>3208.3333333332998</c:v>
                </c:pt>
                <c:pt idx="44">
                  <c:v>3108.3333333332998</c:v>
                </c:pt>
                <c:pt idx="45">
                  <c:v>3108.3333333332998</c:v>
                </c:pt>
                <c:pt idx="46">
                  <c:v>3108.3333333332998</c:v>
                </c:pt>
                <c:pt idx="47">
                  <c:v>3108.3333333332998</c:v>
                </c:pt>
                <c:pt idx="48">
                  <c:v>3466.6666666667002</c:v>
                </c:pt>
                <c:pt idx="49">
                  <c:v>3541.6666666667002</c:v>
                </c:pt>
                <c:pt idx="50">
                  <c:v>3466.6666666667002</c:v>
                </c:pt>
                <c:pt idx="51">
                  <c:v>3570.8333333332998</c:v>
                </c:pt>
                <c:pt idx="52">
                  <c:v>3570.8333333332998</c:v>
                </c:pt>
                <c:pt idx="53">
                  <c:v>3570.8333333332998</c:v>
                </c:pt>
                <c:pt idx="54">
                  <c:v>3570.8333333332998</c:v>
                </c:pt>
                <c:pt idx="55">
                  <c:v>3383.3333333332998</c:v>
                </c:pt>
                <c:pt idx="56">
                  <c:v>3632</c:v>
                </c:pt>
                <c:pt idx="57">
                  <c:v>3383.3333333332998</c:v>
                </c:pt>
                <c:pt idx="58">
                  <c:v>3383.3333333332998</c:v>
                </c:pt>
                <c:pt idx="59">
                  <c:v>3383.3333333332998</c:v>
                </c:pt>
                <c:pt idx="60">
                  <c:v>3383.3333333332998</c:v>
                </c:pt>
                <c:pt idx="61">
                  <c:v>3625</c:v>
                </c:pt>
                <c:pt idx="62">
                  <c:v>3900</c:v>
                </c:pt>
                <c:pt idx="63">
                  <c:v>3675</c:v>
                </c:pt>
                <c:pt idx="64">
                  <c:v>3900</c:v>
                </c:pt>
                <c:pt idx="65">
                  <c:v>3900</c:v>
                </c:pt>
                <c:pt idx="66">
                  <c:v>3900</c:v>
                </c:pt>
                <c:pt idx="67">
                  <c:v>3900</c:v>
                </c:pt>
                <c:pt idx="68">
                  <c:v>3900</c:v>
                </c:pt>
                <c:pt idx="69">
                  <c:v>3933.3333333332998</c:v>
                </c:pt>
                <c:pt idx="70">
                  <c:v>3858.3333333332998</c:v>
                </c:pt>
                <c:pt idx="71">
                  <c:v>3933.3333333332998</c:v>
                </c:pt>
                <c:pt idx="72">
                  <c:v>3175</c:v>
                </c:pt>
                <c:pt idx="73">
                  <c:v>2862.5</c:v>
                </c:pt>
                <c:pt idx="74">
                  <c:v>3933.3333333332998</c:v>
                </c:pt>
                <c:pt idx="75">
                  <c:v>3933.3333333332998</c:v>
                </c:pt>
                <c:pt idx="76">
                  <c:v>3933.3333333332998</c:v>
                </c:pt>
                <c:pt idx="77">
                  <c:v>3858.3333333332998</c:v>
                </c:pt>
                <c:pt idx="78">
                  <c:v>3825</c:v>
                </c:pt>
                <c:pt idx="79">
                  <c:v>3808.3333333332998</c:v>
                </c:pt>
                <c:pt idx="80">
                  <c:v>3525</c:v>
                </c:pt>
                <c:pt idx="81">
                  <c:v>3816.7083333332998</c:v>
                </c:pt>
                <c:pt idx="82">
                  <c:v>3933.3333333332998</c:v>
                </c:pt>
                <c:pt idx="83">
                  <c:v>3512.5</c:v>
                </c:pt>
                <c:pt idx="84">
                  <c:v>3627.0833333332998</c:v>
                </c:pt>
                <c:pt idx="85">
                  <c:v>3512.5</c:v>
                </c:pt>
                <c:pt idx="86">
                  <c:v>3512.5</c:v>
                </c:pt>
                <c:pt idx="87">
                  <c:v>3512.5</c:v>
                </c:pt>
                <c:pt idx="88">
                  <c:v>3512.5</c:v>
                </c:pt>
                <c:pt idx="89">
                  <c:v>3512.5</c:v>
                </c:pt>
                <c:pt idx="90">
                  <c:v>3633.3333333332998</c:v>
                </c:pt>
                <c:pt idx="91">
                  <c:v>3670.8333333332998</c:v>
                </c:pt>
                <c:pt idx="92">
                  <c:v>3633.3333333332998</c:v>
                </c:pt>
                <c:pt idx="93">
                  <c:v>3633.3333333332998</c:v>
                </c:pt>
                <c:pt idx="94">
                  <c:v>3633.3333333332998</c:v>
                </c:pt>
                <c:pt idx="95">
                  <c:v>3633.3333333332998</c:v>
                </c:pt>
                <c:pt idx="96">
                  <c:v>3557.0833333332998</c:v>
                </c:pt>
                <c:pt idx="97">
                  <c:v>3433.3333333332998</c:v>
                </c:pt>
                <c:pt idx="98">
                  <c:v>3358.3333333332998</c:v>
                </c:pt>
                <c:pt idx="99">
                  <c:v>2756.25</c:v>
                </c:pt>
                <c:pt idx="100">
                  <c:v>3066.6666666667002</c:v>
                </c:pt>
                <c:pt idx="101">
                  <c:v>3433.3333333332998</c:v>
                </c:pt>
                <c:pt idx="102">
                  <c:v>3433.3333333332998</c:v>
                </c:pt>
                <c:pt idx="103">
                  <c:v>3232.4166666667002</c:v>
                </c:pt>
                <c:pt idx="104">
                  <c:v>3100</c:v>
                </c:pt>
                <c:pt idx="105">
                  <c:v>3579.1666666667002</c:v>
                </c:pt>
                <c:pt idx="106">
                  <c:v>3100</c:v>
                </c:pt>
                <c:pt idx="107">
                  <c:v>3000.75</c:v>
                </c:pt>
                <c:pt idx="108">
                  <c:v>3100</c:v>
                </c:pt>
                <c:pt idx="109">
                  <c:v>3100</c:v>
                </c:pt>
                <c:pt idx="110">
                  <c:v>3100</c:v>
                </c:pt>
                <c:pt idx="111">
                  <c:v>3712.9166666667002</c:v>
                </c:pt>
                <c:pt idx="112">
                  <c:v>3527.0833333332998</c:v>
                </c:pt>
                <c:pt idx="113">
                  <c:v>3866.6666666667002</c:v>
                </c:pt>
                <c:pt idx="114">
                  <c:v>3866.6666666667002</c:v>
                </c:pt>
                <c:pt idx="115">
                  <c:v>3716.6666666667002</c:v>
                </c:pt>
                <c:pt idx="116">
                  <c:v>3616.6666666667002</c:v>
                </c:pt>
                <c:pt idx="117">
                  <c:v>3866.6666666667002</c:v>
                </c:pt>
                <c:pt idx="118">
                  <c:v>3466.6666666667002</c:v>
                </c:pt>
                <c:pt idx="119">
                  <c:v>3316.6666666667002</c:v>
                </c:pt>
                <c:pt idx="120">
                  <c:v>3466.6666666667002</c:v>
                </c:pt>
                <c:pt idx="121">
                  <c:v>3466.6666666667002</c:v>
                </c:pt>
                <c:pt idx="122">
                  <c:v>3316.6666666667002</c:v>
                </c:pt>
                <c:pt idx="123">
                  <c:v>3082.1666666667002</c:v>
                </c:pt>
                <c:pt idx="124">
                  <c:v>2687.5</c:v>
                </c:pt>
                <c:pt idx="125">
                  <c:v>3400</c:v>
                </c:pt>
                <c:pt idx="126">
                  <c:v>2520.8333333332998</c:v>
                </c:pt>
                <c:pt idx="127">
                  <c:v>2614.5833333332998</c:v>
                </c:pt>
                <c:pt idx="128">
                  <c:v>2591.25</c:v>
                </c:pt>
                <c:pt idx="129">
                  <c:v>2932.0833333332998</c:v>
                </c:pt>
                <c:pt idx="130">
                  <c:v>3318.75</c:v>
                </c:pt>
                <c:pt idx="131">
                  <c:v>3262.5</c:v>
                </c:pt>
                <c:pt idx="132">
                  <c:v>3139.5833333332998</c:v>
                </c:pt>
                <c:pt idx="133">
                  <c:v>2912.5</c:v>
                </c:pt>
                <c:pt idx="134">
                  <c:v>3366.6666666667002</c:v>
                </c:pt>
                <c:pt idx="135">
                  <c:v>3366.6666666667002</c:v>
                </c:pt>
                <c:pt idx="136">
                  <c:v>3366.6666666667002</c:v>
                </c:pt>
                <c:pt idx="137">
                  <c:v>3366.6666666667002</c:v>
                </c:pt>
                <c:pt idx="138">
                  <c:v>3139.5833333332998</c:v>
                </c:pt>
                <c:pt idx="139">
                  <c:v>3108.3333333332998</c:v>
                </c:pt>
                <c:pt idx="140">
                  <c:v>3100</c:v>
                </c:pt>
                <c:pt idx="141">
                  <c:v>3108.3333333332998</c:v>
                </c:pt>
                <c:pt idx="142">
                  <c:v>3108.3333333332998</c:v>
                </c:pt>
                <c:pt idx="143">
                  <c:v>3108.3333333332998</c:v>
                </c:pt>
                <c:pt idx="144">
                  <c:v>3108.3333333332998</c:v>
                </c:pt>
                <c:pt idx="145">
                  <c:v>3108.3333333332998</c:v>
                </c:pt>
                <c:pt idx="146">
                  <c:v>3822.9166666667002</c:v>
                </c:pt>
                <c:pt idx="147">
                  <c:v>4239.5833333333003</c:v>
                </c:pt>
                <c:pt idx="148">
                  <c:v>3979.1666666667002</c:v>
                </c:pt>
                <c:pt idx="149">
                  <c:v>3841.6666666667002</c:v>
                </c:pt>
                <c:pt idx="150">
                  <c:v>3414.375</c:v>
                </c:pt>
                <c:pt idx="151">
                  <c:v>3652.5</c:v>
                </c:pt>
                <c:pt idx="152">
                  <c:v>3633.75</c:v>
                </c:pt>
                <c:pt idx="153">
                  <c:v>3431.25</c:v>
                </c:pt>
                <c:pt idx="154">
                  <c:v>3442.5</c:v>
                </c:pt>
                <c:pt idx="155">
                  <c:v>2908.125</c:v>
                </c:pt>
                <c:pt idx="156">
                  <c:v>3318.75</c:v>
                </c:pt>
                <c:pt idx="157">
                  <c:v>3401.25</c:v>
                </c:pt>
                <c:pt idx="158">
                  <c:v>3519.375</c:v>
                </c:pt>
                <c:pt idx="159">
                  <c:v>3392.5</c:v>
                </c:pt>
                <c:pt idx="160">
                  <c:v>3856.875</c:v>
                </c:pt>
                <c:pt idx="161">
                  <c:v>3356.25</c:v>
                </c:pt>
                <c:pt idx="162">
                  <c:v>3727.5</c:v>
                </c:pt>
                <c:pt idx="163">
                  <c:v>3372.5</c:v>
                </c:pt>
                <c:pt idx="164">
                  <c:v>3000.2083333332998</c:v>
                </c:pt>
                <c:pt idx="165">
                  <c:v>3522.0833333332998</c:v>
                </c:pt>
                <c:pt idx="166">
                  <c:v>3371.6666666667002</c:v>
                </c:pt>
                <c:pt idx="167">
                  <c:v>3412.5</c:v>
                </c:pt>
                <c:pt idx="168">
                  <c:v>2653.125</c:v>
                </c:pt>
                <c:pt idx="169">
                  <c:v>2615</c:v>
                </c:pt>
                <c:pt idx="170">
                  <c:v>3110.625</c:v>
                </c:pt>
                <c:pt idx="171">
                  <c:v>2861.7916666667002</c:v>
                </c:pt>
                <c:pt idx="172">
                  <c:v>2726.0416666667002</c:v>
                </c:pt>
                <c:pt idx="173">
                  <c:v>2799.5833333332998</c:v>
                </c:pt>
                <c:pt idx="174">
                  <c:v>2936.25</c:v>
                </c:pt>
                <c:pt idx="175">
                  <c:v>2938.125</c:v>
                </c:pt>
                <c:pt idx="176">
                  <c:v>2925</c:v>
                </c:pt>
                <c:pt idx="177">
                  <c:v>3136.875</c:v>
                </c:pt>
                <c:pt idx="178">
                  <c:v>3195.2083333332998</c:v>
                </c:pt>
                <c:pt idx="179">
                  <c:v>2702.0833333332998</c:v>
                </c:pt>
                <c:pt idx="180">
                  <c:v>2556.0416666667002</c:v>
                </c:pt>
                <c:pt idx="181">
                  <c:v>2748.75</c:v>
                </c:pt>
                <c:pt idx="182">
                  <c:v>2825.625</c:v>
                </c:pt>
                <c:pt idx="183">
                  <c:v>3204.375</c:v>
                </c:pt>
                <c:pt idx="184">
                  <c:v>3223.3333333332998</c:v>
                </c:pt>
                <c:pt idx="185">
                  <c:v>3440.625</c:v>
                </c:pt>
                <c:pt idx="186">
                  <c:v>3180</c:v>
                </c:pt>
                <c:pt idx="187">
                  <c:v>3016.875</c:v>
                </c:pt>
                <c:pt idx="188">
                  <c:v>2777.2916666667002</c:v>
                </c:pt>
                <c:pt idx="189">
                  <c:v>3084.375</c:v>
                </c:pt>
                <c:pt idx="190">
                  <c:v>3130.8333333332998</c:v>
                </c:pt>
                <c:pt idx="191">
                  <c:v>3418.75</c:v>
                </c:pt>
                <c:pt idx="192">
                  <c:v>3277.9166666667002</c:v>
                </c:pt>
                <c:pt idx="193">
                  <c:v>3390.8333333332998</c:v>
                </c:pt>
                <c:pt idx="194">
                  <c:v>3326.25</c:v>
                </c:pt>
                <c:pt idx="195">
                  <c:v>3180</c:v>
                </c:pt>
                <c:pt idx="196">
                  <c:v>3320.625</c:v>
                </c:pt>
                <c:pt idx="197">
                  <c:v>3457.5</c:v>
                </c:pt>
                <c:pt idx="198">
                  <c:v>3158.75</c:v>
                </c:pt>
                <c:pt idx="199">
                  <c:v>2836.25</c:v>
                </c:pt>
                <c:pt idx="200">
                  <c:v>2879.1666666667002</c:v>
                </c:pt>
                <c:pt idx="201">
                  <c:v>3254.1666666667002</c:v>
                </c:pt>
                <c:pt idx="202">
                  <c:v>3214.1666666667002</c:v>
                </c:pt>
                <c:pt idx="203">
                  <c:v>3335.625</c:v>
                </c:pt>
                <c:pt idx="204">
                  <c:v>3429.375</c:v>
                </c:pt>
                <c:pt idx="205">
                  <c:v>3663.75</c:v>
                </c:pt>
                <c:pt idx="206">
                  <c:v>3577.5833333332998</c:v>
                </c:pt>
                <c:pt idx="207">
                  <c:v>3586.875</c:v>
                </c:pt>
                <c:pt idx="208">
                  <c:v>3721.875</c:v>
                </c:pt>
                <c:pt idx="209">
                  <c:v>2977.5</c:v>
                </c:pt>
                <c:pt idx="210">
                  <c:v>3058.0434782609</c:v>
                </c:pt>
                <c:pt idx="211">
                  <c:v>3294.375</c:v>
                </c:pt>
                <c:pt idx="212">
                  <c:v>3223.125</c:v>
                </c:pt>
                <c:pt idx="213">
                  <c:v>3506.25</c:v>
                </c:pt>
                <c:pt idx="214">
                  <c:v>3770.625</c:v>
                </c:pt>
                <c:pt idx="215">
                  <c:v>3346.875</c:v>
                </c:pt>
                <c:pt idx="216">
                  <c:v>2898.75</c:v>
                </c:pt>
                <c:pt idx="217">
                  <c:v>2966.25</c:v>
                </c:pt>
                <c:pt idx="218">
                  <c:v>2745.4166666667002</c:v>
                </c:pt>
                <c:pt idx="219">
                  <c:v>2951.25</c:v>
                </c:pt>
                <c:pt idx="220">
                  <c:v>2955</c:v>
                </c:pt>
                <c:pt idx="221">
                  <c:v>2788.125</c:v>
                </c:pt>
                <c:pt idx="222">
                  <c:v>2587.5</c:v>
                </c:pt>
                <c:pt idx="223">
                  <c:v>2745</c:v>
                </c:pt>
                <c:pt idx="224">
                  <c:v>2645.625</c:v>
                </c:pt>
                <c:pt idx="225">
                  <c:v>3116.25</c:v>
                </c:pt>
                <c:pt idx="226">
                  <c:v>3084.375</c:v>
                </c:pt>
                <c:pt idx="227">
                  <c:v>3247.5</c:v>
                </c:pt>
                <c:pt idx="228">
                  <c:v>3208.125</c:v>
                </c:pt>
                <c:pt idx="229">
                  <c:v>2782.7083333332998</c:v>
                </c:pt>
                <c:pt idx="230">
                  <c:v>3697.5</c:v>
                </c:pt>
                <c:pt idx="231">
                  <c:v>3103.125</c:v>
                </c:pt>
                <c:pt idx="232">
                  <c:v>2351.6666666667002</c:v>
                </c:pt>
                <c:pt idx="233">
                  <c:v>2876.25</c:v>
                </c:pt>
                <c:pt idx="234">
                  <c:v>2613.75</c:v>
                </c:pt>
                <c:pt idx="235">
                  <c:v>2422.5</c:v>
                </c:pt>
                <c:pt idx="236">
                  <c:v>1945.5</c:v>
                </c:pt>
                <c:pt idx="237">
                  <c:v>2981.25</c:v>
                </c:pt>
                <c:pt idx="238">
                  <c:v>2567.9166666667002</c:v>
                </c:pt>
                <c:pt idx="239">
                  <c:v>2658.5416666667002</c:v>
                </c:pt>
                <c:pt idx="240">
                  <c:v>2829.375</c:v>
                </c:pt>
                <c:pt idx="241">
                  <c:v>2951.25</c:v>
                </c:pt>
                <c:pt idx="242">
                  <c:v>2701.875</c:v>
                </c:pt>
                <c:pt idx="243">
                  <c:v>2356.875</c:v>
                </c:pt>
                <c:pt idx="244">
                  <c:v>2381.875</c:v>
                </c:pt>
                <c:pt idx="245">
                  <c:v>2578.125</c:v>
                </c:pt>
                <c:pt idx="246">
                  <c:v>2666.25</c:v>
                </c:pt>
                <c:pt idx="247">
                  <c:v>2439.5833333332998</c:v>
                </c:pt>
                <c:pt idx="248">
                  <c:v>2546.6666666667002</c:v>
                </c:pt>
                <c:pt idx="249">
                  <c:v>2503.125</c:v>
                </c:pt>
                <c:pt idx="250">
                  <c:v>2418.75</c:v>
                </c:pt>
                <c:pt idx="251">
                  <c:v>2711.25</c:v>
                </c:pt>
                <c:pt idx="252">
                  <c:v>2490</c:v>
                </c:pt>
                <c:pt idx="253">
                  <c:v>2538.75</c:v>
                </c:pt>
                <c:pt idx="254">
                  <c:v>2367.7083333332998</c:v>
                </c:pt>
                <c:pt idx="255">
                  <c:v>2476.875</c:v>
                </c:pt>
                <c:pt idx="256">
                  <c:v>2754.375</c:v>
                </c:pt>
                <c:pt idx="257">
                  <c:v>2620.8333333332998</c:v>
                </c:pt>
                <c:pt idx="258">
                  <c:v>2916.875</c:v>
                </c:pt>
                <c:pt idx="259">
                  <c:v>3082.5</c:v>
                </c:pt>
                <c:pt idx="260">
                  <c:v>2553.75</c:v>
                </c:pt>
                <c:pt idx="261">
                  <c:v>2671.875</c:v>
                </c:pt>
                <c:pt idx="262">
                  <c:v>2716.875</c:v>
                </c:pt>
                <c:pt idx="263">
                  <c:v>2568.75</c:v>
                </c:pt>
                <c:pt idx="264">
                  <c:v>2540.625</c:v>
                </c:pt>
                <c:pt idx="265">
                  <c:v>2938.125</c:v>
                </c:pt>
                <c:pt idx="266">
                  <c:v>3066.6666666667002</c:v>
                </c:pt>
                <c:pt idx="267">
                  <c:v>2218.125</c:v>
                </c:pt>
                <c:pt idx="268">
                  <c:v>2411.25</c:v>
                </c:pt>
                <c:pt idx="269">
                  <c:v>2443.125</c:v>
                </c:pt>
                <c:pt idx="270">
                  <c:v>2729.1666666667002</c:v>
                </c:pt>
                <c:pt idx="271">
                  <c:v>2471.25</c:v>
                </c:pt>
                <c:pt idx="272">
                  <c:v>2561.875</c:v>
                </c:pt>
                <c:pt idx="273">
                  <c:v>2778.75</c:v>
                </c:pt>
                <c:pt idx="274">
                  <c:v>2992.5</c:v>
                </c:pt>
                <c:pt idx="275">
                  <c:v>2221.875</c:v>
                </c:pt>
                <c:pt idx="276">
                  <c:v>2505</c:v>
                </c:pt>
                <c:pt idx="277">
                  <c:v>2187.5</c:v>
                </c:pt>
                <c:pt idx="278">
                  <c:v>2711.75</c:v>
                </c:pt>
                <c:pt idx="279">
                  <c:v>2723.125</c:v>
                </c:pt>
                <c:pt idx="280">
                  <c:v>2956.125</c:v>
                </c:pt>
                <c:pt idx="281">
                  <c:v>2855.625</c:v>
                </c:pt>
                <c:pt idx="282">
                  <c:v>3033.3333333332998</c:v>
                </c:pt>
                <c:pt idx="283">
                  <c:v>2771.25</c:v>
                </c:pt>
                <c:pt idx="284">
                  <c:v>2832.375</c:v>
                </c:pt>
                <c:pt idx="285">
                  <c:v>2887.5</c:v>
                </c:pt>
                <c:pt idx="286">
                  <c:v>3015</c:v>
                </c:pt>
                <c:pt idx="287">
                  <c:v>2893.125</c:v>
                </c:pt>
                <c:pt idx="288">
                  <c:v>2486.25</c:v>
                </c:pt>
                <c:pt idx="289">
                  <c:v>2529.375</c:v>
                </c:pt>
                <c:pt idx="290">
                  <c:v>2643.75</c:v>
                </c:pt>
                <c:pt idx="291">
                  <c:v>2831.6666666667002</c:v>
                </c:pt>
                <c:pt idx="292">
                  <c:v>2662.25</c:v>
                </c:pt>
                <c:pt idx="293">
                  <c:v>2606.25</c:v>
                </c:pt>
                <c:pt idx="294">
                  <c:v>2823.75</c:v>
                </c:pt>
                <c:pt idx="295">
                  <c:v>2608.125</c:v>
                </c:pt>
                <c:pt idx="296">
                  <c:v>1721.4583333333001</c:v>
                </c:pt>
                <c:pt idx="297">
                  <c:v>1429.7916666666999</c:v>
                </c:pt>
                <c:pt idx="298">
                  <c:v>2611.875</c:v>
                </c:pt>
                <c:pt idx="299">
                  <c:v>2683.125</c:v>
                </c:pt>
                <c:pt idx="300">
                  <c:v>2941.875</c:v>
                </c:pt>
                <c:pt idx="301">
                  <c:v>2701.0416666667002</c:v>
                </c:pt>
                <c:pt idx="302">
                  <c:v>2664.375</c:v>
                </c:pt>
                <c:pt idx="303">
                  <c:v>2900.625</c:v>
                </c:pt>
                <c:pt idx="304">
                  <c:v>2951.25</c:v>
                </c:pt>
                <c:pt idx="305">
                  <c:v>2295</c:v>
                </c:pt>
                <c:pt idx="306">
                  <c:v>2445</c:v>
                </c:pt>
                <c:pt idx="307">
                  <c:v>2535</c:v>
                </c:pt>
                <c:pt idx="308">
                  <c:v>2364.375</c:v>
                </c:pt>
                <c:pt idx="309">
                  <c:v>3033.3333333332998</c:v>
                </c:pt>
                <c:pt idx="310">
                  <c:v>3033.3333333332998</c:v>
                </c:pt>
                <c:pt idx="311">
                  <c:v>3033.3333333332998</c:v>
                </c:pt>
                <c:pt idx="312">
                  <c:v>2508.75</c:v>
                </c:pt>
                <c:pt idx="313">
                  <c:v>2735.625</c:v>
                </c:pt>
                <c:pt idx="314">
                  <c:v>2628.75</c:v>
                </c:pt>
                <c:pt idx="315">
                  <c:v>2392.5</c:v>
                </c:pt>
                <c:pt idx="316">
                  <c:v>2835</c:v>
                </c:pt>
                <c:pt idx="317">
                  <c:v>2812.5</c:v>
                </c:pt>
                <c:pt idx="318">
                  <c:v>2880</c:v>
                </c:pt>
                <c:pt idx="319">
                  <c:v>2803.125</c:v>
                </c:pt>
                <c:pt idx="320">
                  <c:v>2964.375</c:v>
                </c:pt>
                <c:pt idx="321">
                  <c:v>2690.625</c:v>
                </c:pt>
                <c:pt idx="322">
                  <c:v>2715</c:v>
                </c:pt>
                <c:pt idx="323">
                  <c:v>2711.25</c:v>
                </c:pt>
                <c:pt idx="324">
                  <c:v>2998.125</c:v>
                </c:pt>
                <c:pt idx="325">
                  <c:v>2660.625</c:v>
                </c:pt>
                <c:pt idx="326">
                  <c:v>2253.75</c:v>
                </c:pt>
                <c:pt idx="327">
                  <c:v>2760</c:v>
                </c:pt>
                <c:pt idx="328">
                  <c:v>2808.75</c:v>
                </c:pt>
                <c:pt idx="329">
                  <c:v>2580</c:v>
                </c:pt>
                <c:pt idx="330">
                  <c:v>2499.375</c:v>
                </c:pt>
                <c:pt idx="331">
                  <c:v>3028.125</c:v>
                </c:pt>
                <c:pt idx="332">
                  <c:v>3001.875</c:v>
                </c:pt>
                <c:pt idx="333">
                  <c:v>2511.25</c:v>
                </c:pt>
                <c:pt idx="334">
                  <c:v>2326.875</c:v>
                </c:pt>
                <c:pt idx="335">
                  <c:v>2491.875</c:v>
                </c:pt>
                <c:pt idx="336">
                  <c:v>2710.2083333332998</c:v>
                </c:pt>
                <c:pt idx="337">
                  <c:v>2535</c:v>
                </c:pt>
                <c:pt idx="338">
                  <c:v>2401.875</c:v>
                </c:pt>
                <c:pt idx="339">
                  <c:v>1831.875</c:v>
                </c:pt>
                <c:pt idx="340">
                  <c:v>1995</c:v>
                </c:pt>
                <c:pt idx="341">
                  <c:v>2006.875</c:v>
                </c:pt>
                <c:pt idx="342">
                  <c:v>2244.375</c:v>
                </c:pt>
                <c:pt idx="343">
                  <c:v>2118.75</c:v>
                </c:pt>
                <c:pt idx="344">
                  <c:v>2437.5</c:v>
                </c:pt>
                <c:pt idx="345">
                  <c:v>2728.125</c:v>
                </c:pt>
                <c:pt idx="346">
                  <c:v>2403.75</c:v>
                </c:pt>
                <c:pt idx="347">
                  <c:v>2454.375</c:v>
                </c:pt>
                <c:pt idx="348">
                  <c:v>2071.875</c:v>
                </c:pt>
                <c:pt idx="349">
                  <c:v>2201.125</c:v>
                </c:pt>
                <c:pt idx="350">
                  <c:v>2582.9583333332998</c:v>
                </c:pt>
                <c:pt idx="351">
                  <c:v>2493.625</c:v>
                </c:pt>
                <c:pt idx="352">
                  <c:v>2270.5</c:v>
                </c:pt>
                <c:pt idx="353">
                  <c:v>2587.5</c:v>
                </c:pt>
                <c:pt idx="354">
                  <c:v>2581.875</c:v>
                </c:pt>
                <c:pt idx="355">
                  <c:v>2651.25</c:v>
                </c:pt>
                <c:pt idx="356">
                  <c:v>2784.375</c:v>
                </c:pt>
                <c:pt idx="357">
                  <c:v>2733.75</c:v>
                </c:pt>
                <c:pt idx="358">
                  <c:v>2030.625</c:v>
                </c:pt>
                <c:pt idx="359">
                  <c:v>1787.25</c:v>
                </c:pt>
                <c:pt idx="360">
                  <c:v>2040.625</c:v>
                </c:pt>
                <c:pt idx="361">
                  <c:v>2251.875</c:v>
                </c:pt>
                <c:pt idx="362">
                  <c:v>2977.5</c:v>
                </c:pt>
                <c:pt idx="363">
                  <c:v>3129.375</c:v>
                </c:pt>
                <c:pt idx="364">
                  <c:v>2844.375</c:v>
                </c:pt>
                <c:pt idx="365">
                  <c:v>2467.5</c:v>
                </c:pt>
                <c:pt idx="366">
                  <c:v>2793.75</c:v>
                </c:pt>
                <c:pt idx="367">
                  <c:v>2786.25</c:v>
                </c:pt>
                <c:pt idx="368">
                  <c:v>2626.875</c:v>
                </c:pt>
                <c:pt idx="369">
                  <c:v>2870.625</c:v>
                </c:pt>
                <c:pt idx="370">
                  <c:v>3183.75</c:v>
                </c:pt>
                <c:pt idx="371">
                  <c:v>2926.875</c:v>
                </c:pt>
                <c:pt idx="372">
                  <c:v>2979.375</c:v>
                </c:pt>
                <c:pt idx="373">
                  <c:v>2814.375</c:v>
                </c:pt>
                <c:pt idx="374">
                  <c:v>2737.5</c:v>
                </c:pt>
                <c:pt idx="375">
                  <c:v>3352.5</c:v>
                </c:pt>
                <c:pt idx="376">
                  <c:v>3078.75</c:v>
                </c:pt>
                <c:pt idx="377">
                  <c:v>2983.125</c:v>
                </c:pt>
                <c:pt idx="378">
                  <c:v>3018.75</c:v>
                </c:pt>
                <c:pt idx="379">
                  <c:v>3114.375</c:v>
                </c:pt>
                <c:pt idx="380">
                  <c:v>2520</c:v>
                </c:pt>
                <c:pt idx="381">
                  <c:v>2523.75</c:v>
                </c:pt>
                <c:pt idx="382">
                  <c:v>2658.5416666667002</c:v>
                </c:pt>
                <c:pt idx="383">
                  <c:v>2986.875</c:v>
                </c:pt>
                <c:pt idx="384">
                  <c:v>3273.625</c:v>
                </c:pt>
                <c:pt idx="385">
                  <c:v>3348.75</c:v>
                </c:pt>
                <c:pt idx="386">
                  <c:v>2390.625</c:v>
                </c:pt>
                <c:pt idx="387">
                  <c:v>2265</c:v>
                </c:pt>
                <c:pt idx="388">
                  <c:v>2675.625</c:v>
                </c:pt>
                <c:pt idx="389">
                  <c:v>2724.375</c:v>
                </c:pt>
                <c:pt idx="390">
                  <c:v>2571.875</c:v>
                </c:pt>
                <c:pt idx="391">
                  <c:v>2527.5</c:v>
                </c:pt>
                <c:pt idx="392">
                  <c:v>2244.375</c:v>
                </c:pt>
                <c:pt idx="393">
                  <c:v>2059.3333333332998</c:v>
                </c:pt>
                <c:pt idx="394">
                  <c:v>2244.375</c:v>
                </c:pt>
                <c:pt idx="395">
                  <c:v>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-3320.8333333332998</c:v>
                </c:pt>
                <c:pt idx="1">
                  <c:v>-2608.3333333332998</c:v>
                </c:pt>
                <c:pt idx="2">
                  <c:v>-2808.3333333332998</c:v>
                </c:pt>
                <c:pt idx="3">
                  <c:v>-2670.8333333332998</c:v>
                </c:pt>
                <c:pt idx="4">
                  <c:v>-2575</c:v>
                </c:pt>
                <c:pt idx="5">
                  <c:v>-2575</c:v>
                </c:pt>
                <c:pt idx="6">
                  <c:v>-2633.3333333332998</c:v>
                </c:pt>
                <c:pt idx="7">
                  <c:v>-3008.3333333332998</c:v>
                </c:pt>
                <c:pt idx="8">
                  <c:v>-2633.3333333332998</c:v>
                </c:pt>
                <c:pt idx="9">
                  <c:v>-2633.3333333332998</c:v>
                </c:pt>
                <c:pt idx="10">
                  <c:v>-2633.3333333332998</c:v>
                </c:pt>
                <c:pt idx="11">
                  <c:v>-2633.3333333332998</c:v>
                </c:pt>
                <c:pt idx="12">
                  <c:v>-2633.3333333332998</c:v>
                </c:pt>
                <c:pt idx="13">
                  <c:v>-2500</c:v>
                </c:pt>
                <c:pt idx="14">
                  <c:v>-2725</c:v>
                </c:pt>
                <c:pt idx="15">
                  <c:v>-2500</c:v>
                </c:pt>
                <c:pt idx="16">
                  <c:v>-2500</c:v>
                </c:pt>
                <c:pt idx="17">
                  <c:v>-2500</c:v>
                </c:pt>
                <c:pt idx="18">
                  <c:v>-2500</c:v>
                </c:pt>
                <c:pt idx="19">
                  <c:v>-2575</c:v>
                </c:pt>
                <c:pt idx="20">
                  <c:v>-3766.6666666667002</c:v>
                </c:pt>
                <c:pt idx="21">
                  <c:v>-3672.9166666667002</c:v>
                </c:pt>
                <c:pt idx="22">
                  <c:v>-3360.4166666667002</c:v>
                </c:pt>
                <c:pt idx="23">
                  <c:v>-3333.3333333332998</c:v>
                </c:pt>
                <c:pt idx="24">
                  <c:v>-3333.3333333332998</c:v>
                </c:pt>
                <c:pt idx="25">
                  <c:v>-3333.3333333332998</c:v>
                </c:pt>
                <c:pt idx="26">
                  <c:v>-3266.6666666667002</c:v>
                </c:pt>
                <c:pt idx="27">
                  <c:v>-3466.6666666667002</c:v>
                </c:pt>
                <c:pt idx="28">
                  <c:v>-3429.1666666667002</c:v>
                </c:pt>
                <c:pt idx="29">
                  <c:v>-3466.6666666667002</c:v>
                </c:pt>
                <c:pt idx="30">
                  <c:v>-3466.6666666667002</c:v>
                </c:pt>
                <c:pt idx="31">
                  <c:v>-3466.6666666667002</c:v>
                </c:pt>
                <c:pt idx="32">
                  <c:v>-3466.6666666667002</c:v>
                </c:pt>
                <c:pt idx="33">
                  <c:v>-3654.1666666667002</c:v>
                </c:pt>
                <c:pt idx="34">
                  <c:v>-2816.6666666667002</c:v>
                </c:pt>
                <c:pt idx="35">
                  <c:v>-2816.6666666667002</c:v>
                </c:pt>
                <c:pt idx="36">
                  <c:v>-2833.3333333332998</c:v>
                </c:pt>
                <c:pt idx="37">
                  <c:v>-2766.6666666667002</c:v>
                </c:pt>
                <c:pt idx="38">
                  <c:v>-2766.6666666667002</c:v>
                </c:pt>
                <c:pt idx="39">
                  <c:v>-2641.6666666667002</c:v>
                </c:pt>
                <c:pt idx="40">
                  <c:v>-2833.3333333332998</c:v>
                </c:pt>
                <c:pt idx="41">
                  <c:v>-3443.75</c:v>
                </c:pt>
                <c:pt idx="42">
                  <c:v>-3122.9166666667002</c:v>
                </c:pt>
                <c:pt idx="43">
                  <c:v>-3179.1666666667002</c:v>
                </c:pt>
                <c:pt idx="44">
                  <c:v>-3225</c:v>
                </c:pt>
                <c:pt idx="45">
                  <c:v>-3300</c:v>
                </c:pt>
                <c:pt idx="46">
                  <c:v>-3300</c:v>
                </c:pt>
                <c:pt idx="47">
                  <c:v>-3300</c:v>
                </c:pt>
                <c:pt idx="48">
                  <c:v>-2866.6666666667002</c:v>
                </c:pt>
                <c:pt idx="49">
                  <c:v>-2672.5</c:v>
                </c:pt>
                <c:pt idx="50">
                  <c:v>-2487.5</c:v>
                </c:pt>
                <c:pt idx="51">
                  <c:v>-2433.3333333332998</c:v>
                </c:pt>
                <c:pt idx="52">
                  <c:v>-2433.3333333332998</c:v>
                </c:pt>
                <c:pt idx="53">
                  <c:v>-2433.3333333332998</c:v>
                </c:pt>
                <c:pt idx="54">
                  <c:v>-2491.6666666667002</c:v>
                </c:pt>
                <c:pt idx="55">
                  <c:v>-3633.3333333332998</c:v>
                </c:pt>
                <c:pt idx="56">
                  <c:v>-3440</c:v>
                </c:pt>
                <c:pt idx="57">
                  <c:v>-3633.3333333332998</c:v>
                </c:pt>
                <c:pt idx="58">
                  <c:v>-3633.3333333332998</c:v>
                </c:pt>
                <c:pt idx="59">
                  <c:v>-3633.3333333332998</c:v>
                </c:pt>
                <c:pt idx="60">
                  <c:v>-3633.3333333332998</c:v>
                </c:pt>
                <c:pt idx="61">
                  <c:v>-3445.8333333332998</c:v>
                </c:pt>
                <c:pt idx="62">
                  <c:v>-2849.25</c:v>
                </c:pt>
                <c:pt idx="63">
                  <c:v>-2929.1666666667002</c:v>
                </c:pt>
                <c:pt idx="64">
                  <c:v>-2966.6666666667002</c:v>
                </c:pt>
                <c:pt idx="65">
                  <c:v>-2900</c:v>
                </c:pt>
                <c:pt idx="66">
                  <c:v>-2966.6666666667002</c:v>
                </c:pt>
                <c:pt idx="67">
                  <c:v>-2966.6666666667002</c:v>
                </c:pt>
                <c:pt idx="68">
                  <c:v>-2966.6666666667002</c:v>
                </c:pt>
                <c:pt idx="69">
                  <c:v>-3133.3333333332998</c:v>
                </c:pt>
                <c:pt idx="70">
                  <c:v>-3058.3333333332998</c:v>
                </c:pt>
                <c:pt idx="71">
                  <c:v>-3133.3333333332998</c:v>
                </c:pt>
                <c:pt idx="72">
                  <c:v>-2483.3333333332998</c:v>
                </c:pt>
                <c:pt idx="73">
                  <c:v>-2475</c:v>
                </c:pt>
                <c:pt idx="74">
                  <c:v>-3133.3333333332998</c:v>
                </c:pt>
                <c:pt idx="75">
                  <c:v>-3133.3333333332998</c:v>
                </c:pt>
                <c:pt idx="76">
                  <c:v>-3133.3333333332998</c:v>
                </c:pt>
                <c:pt idx="77">
                  <c:v>-3058.3333333332998</c:v>
                </c:pt>
                <c:pt idx="78">
                  <c:v>-3133.3333333332998</c:v>
                </c:pt>
                <c:pt idx="79">
                  <c:v>-3133.3333333332998</c:v>
                </c:pt>
                <c:pt idx="80">
                  <c:v>-3133.3333333332998</c:v>
                </c:pt>
                <c:pt idx="81">
                  <c:v>-3133.3333333332998</c:v>
                </c:pt>
                <c:pt idx="82">
                  <c:v>-3133.3333333332998</c:v>
                </c:pt>
                <c:pt idx="83">
                  <c:v>-2775</c:v>
                </c:pt>
                <c:pt idx="84">
                  <c:v>-3095.8333333332998</c:v>
                </c:pt>
                <c:pt idx="85">
                  <c:v>-2775</c:v>
                </c:pt>
                <c:pt idx="86">
                  <c:v>-2775</c:v>
                </c:pt>
                <c:pt idx="87">
                  <c:v>-2775</c:v>
                </c:pt>
                <c:pt idx="88">
                  <c:v>-2775</c:v>
                </c:pt>
                <c:pt idx="89">
                  <c:v>-2775</c:v>
                </c:pt>
                <c:pt idx="90">
                  <c:v>-2666.6666666667002</c:v>
                </c:pt>
                <c:pt idx="91">
                  <c:v>-2741.6666666667002</c:v>
                </c:pt>
                <c:pt idx="92">
                  <c:v>-2666.6666666667002</c:v>
                </c:pt>
                <c:pt idx="93">
                  <c:v>-2666.6666666667002</c:v>
                </c:pt>
                <c:pt idx="94">
                  <c:v>-2666.6666666667002</c:v>
                </c:pt>
                <c:pt idx="95">
                  <c:v>-2666.6666666667002</c:v>
                </c:pt>
                <c:pt idx="96">
                  <c:v>-2666.6666666667002</c:v>
                </c:pt>
                <c:pt idx="97">
                  <c:v>-3200</c:v>
                </c:pt>
                <c:pt idx="98">
                  <c:v>-3087.5</c:v>
                </c:pt>
                <c:pt idx="99">
                  <c:v>-3200</c:v>
                </c:pt>
                <c:pt idx="100">
                  <c:v>-3200</c:v>
                </c:pt>
                <c:pt idx="101">
                  <c:v>-3200</c:v>
                </c:pt>
                <c:pt idx="102">
                  <c:v>-3200</c:v>
                </c:pt>
                <c:pt idx="103">
                  <c:v>-3200</c:v>
                </c:pt>
                <c:pt idx="104">
                  <c:v>-2600</c:v>
                </c:pt>
                <c:pt idx="105">
                  <c:v>-2712.5</c:v>
                </c:pt>
                <c:pt idx="106">
                  <c:v>-2600</c:v>
                </c:pt>
                <c:pt idx="107">
                  <c:v>-2600</c:v>
                </c:pt>
                <c:pt idx="108">
                  <c:v>-2600</c:v>
                </c:pt>
                <c:pt idx="109">
                  <c:v>-2600</c:v>
                </c:pt>
                <c:pt idx="110">
                  <c:v>-2600</c:v>
                </c:pt>
                <c:pt idx="111">
                  <c:v>-2066.6666666667002</c:v>
                </c:pt>
                <c:pt idx="112">
                  <c:v>-2141.6666666667002</c:v>
                </c:pt>
                <c:pt idx="113">
                  <c:v>-2066.6666666667002</c:v>
                </c:pt>
                <c:pt idx="114">
                  <c:v>-2066.6666666667002</c:v>
                </c:pt>
                <c:pt idx="115">
                  <c:v>-2141.6666666667002</c:v>
                </c:pt>
                <c:pt idx="116">
                  <c:v>-2066.6666666667002</c:v>
                </c:pt>
                <c:pt idx="117">
                  <c:v>-2066.6666666667002</c:v>
                </c:pt>
                <c:pt idx="118">
                  <c:v>-2550</c:v>
                </c:pt>
                <c:pt idx="119">
                  <c:v>-2795.8333333332998</c:v>
                </c:pt>
                <c:pt idx="120">
                  <c:v>-2550</c:v>
                </c:pt>
                <c:pt idx="121">
                  <c:v>-2550</c:v>
                </c:pt>
                <c:pt idx="122">
                  <c:v>-2795.8333333332998</c:v>
                </c:pt>
                <c:pt idx="123">
                  <c:v>-2550</c:v>
                </c:pt>
                <c:pt idx="124">
                  <c:v>-2550</c:v>
                </c:pt>
                <c:pt idx="125">
                  <c:v>-2100</c:v>
                </c:pt>
                <c:pt idx="126">
                  <c:v>-2100</c:v>
                </c:pt>
                <c:pt idx="127">
                  <c:v>-2100</c:v>
                </c:pt>
                <c:pt idx="128">
                  <c:v>-2100</c:v>
                </c:pt>
                <c:pt idx="129">
                  <c:v>-2100</c:v>
                </c:pt>
                <c:pt idx="130">
                  <c:v>-2100</c:v>
                </c:pt>
                <c:pt idx="131">
                  <c:v>-2100</c:v>
                </c:pt>
                <c:pt idx="132">
                  <c:v>-2400</c:v>
                </c:pt>
                <c:pt idx="133">
                  <c:v>-2512.5</c:v>
                </c:pt>
                <c:pt idx="134">
                  <c:v>-2400</c:v>
                </c:pt>
                <c:pt idx="135">
                  <c:v>-2400</c:v>
                </c:pt>
                <c:pt idx="136">
                  <c:v>-2400</c:v>
                </c:pt>
                <c:pt idx="137">
                  <c:v>-2400</c:v>
                </c:pt>
                <c:pt idx="138">
                  <c:v>-2400</c:v>
                </c:pt>
                <c:pt idx="139">
                  <c:v>-2633.3333333332998</c:v>
                </c:pt>
                <c:pt idx="140">
                  <c:v>-2445.8333333332998</c:v>
                </c:pt>
                <c:pt idx="141">
                  <c:v>-2633.3333333332998</c:v>
                </c:pt>
                <c:pt idx="142">
                  <c:v>-2633.3333333332998</c:v>
                </c:pt>
                <c:pt idx="143">
                  <c:v>-2633.3333333332998</c:v>
                </c:pt>
                <c:pt idx="144">
                  <c:v>-2633.3333333332998</c:v>
                </c:pt>
                <c:pt idx="145">
                  <c:v>-2633.3333333332998</c:v>
                </c:pt>
                <c:pt idx="146">
                  <c:v>-2766.6666666667002</c:v>
                </c:pt>
                <c:pt idx="147">
                  <c:v>-2729.1666666667002</c:v>
                </c:pt>
                <c:pt idx="148">
                  <c:v>-2833.3333333332998</c:v>
                </c:pt>
                <c:pt idx="149">
                  <c:v>-2833.3333333332998</c:v>
                </c:pt>
                <c:pt idx="150">
                  <c:v>-2634.375</c:v>
                </c:pt>
                <c:pt idx="151">
                  <c:v>-2392.5</c:v>
                </c:pt>
                <c:pt idx="152">
                  <c:v>-2364.375</c:v>
                </c:pt>
                <c:pt idx="153">
                  <c:v>-2212.5</c:v>
                </c:pt>
                <c:pt idx="154">
                  <c:v>-1876.875</c:v>
                </c:pt>
                <c:pt idx="155">
                  <c:v>-2420.625</c:v>
                </c:pt>
                <c:pt idx="156">
                  <c:v>-3009.375</c:v>
                </c:pt>
                <c:pt idx="157">
                  <c:v>-2096.25</c:v>
                </c:pt>
                <c:pt idx="158">
                  <c:v>-2876.25</c:v>
                </c:pt>
                <c:pt idx="159">
                  <c:v>-2430</c:v>
                </c:pt>
                <c:pt idx="160">
                  <c:v>-2512.5</c:v>
                </c:pt>
                <c:pt idx="161">
                  <c:v>-2221.875</c:v>
                </c:pt>
                <c:pt idx="162">
                  <c:v>-2516.25</c:v>
                </c:pt>
                <c:pt idx="163">
                  <c:v>-3157.5</c:v>
                </c:pt>
                <c:pt idx="164">
                  <c:v>-3195</c:v>
                </c:pt>
                <c:pt idx="165">
                  <c:v>-2079.375</c:v>
                </c:pt>
                <c:pt idx="166">
                  <c:v>-2122.5</c:v>
                </c:pt>
                <c:pt idx="167">
                  <c:v>-2291.25</c:v>
                </c:pt>
                <c:pt idx="168">
                  <c:v>-1464.375</c:v>
                </c:pt>
                <c:pt idx="169">
                  <c:v>-2298.75</c:v>
                </c:pt>
                <c:pt idx="170">
                  <c:v>-3018.75</c:v>
                </c:pt>
                <c:pt idx="171">
                  <c:v>-2062.5</c:v>
                </c:pt>
                <c:pt idx="172">
                  <c:v>-2823.75</c:v>
                </c:pt>
                <c:pt idx="173">
                  <c:v>-3397.5</c:v>
                </c:pt>
                <c:pt idx="174">
                  <c:v>-3273.75</c:v>
                </c:pt>
                <c:pt idx="175">
                  <c:v>-3091.875</c:v>
                </c:pt>
                <c:pt idx="176">
                  <c:v>-3101.25</c:v>
                </c:pt>
                <c:pt idx="177">
                  <c:v>-2413.125</c:v>
                </c:pt>
                <c:pt idx="178">
                  <c:v>-2666.25</c:v>
                </c:pt>
                <c:pt idx="179">
                  <c:v>-2053.125</c:v>
                </c:pt>
                <c:pt idx="180">
                  <c:v>-2621.25</c:v>
                </c:pt>
                <c:pt idx="181">
                  <c:v>-2355</c:v>
                </c:pt>
                <c:pt idx="182">
                  <c:v>-2448.75</c:v>
                </c:pt>
                <c:pt idx="183">
                  <c:v>-2034.375</c:v>
                </c:pt>
                <c:pt idx="184">
                  <c:v>-2188.125</c:v>
                </c:pt>
                <c:pt idx="185">
                  <c:v>-2092.5</c:v>
                </c:pt>
                <c:pt idx="186">
                  <c:v>-2100</c:v>
                </c:pt>
                <c:pt idx="187">
                  <c:v>-2368.125</c:v>
                </c:pt>
                <c:pt idx="188">
                  <c:v>-2722.5</c:v>
                </c:pt>
                <c:pt idx="189">
                  <c:v>-2008.125</c:v>
                </c:pt>
                <c:pt idx="190">
                  <c:v>-2720.625</c:v>
                </c:pt>
                <c:pt idx="191">
                  <c:v>-2671.875</c:v>
                </c:pt>
                <c:pt idx="192">
                  <c:v>-3046.875</c:v>
                </c:pt>
                <c:pt idx="193">
                  <c:v>-2735.625</c:v>
                </c:pt>
                <c:pt idx="194">
                  <c:v>-2407.5</c:v>
                </c:pt>
                <c:pt idx="195">
                  <c:v>-2921.25</c:v>
                </c:pt>
                <c:pt idx="196">
                  <c:v>-2262.7083333332998</c:v>
                </c:pt>
                <c:pt idx="197">
                  <c:v>-2488.125</c:v>
                </c:pt>
                <c:pt idx="198">
                  <c:v>-2557.5</c:v>
                </c:pt>
                <c:pt idx="199">
                  <c:v>-3393.75</c:v>
                </c:pt>
                <c:pt idx="200">
                  <c:v>-3365.625</c:v>
                </c:pt>
                <c:pt idx="201">
                  <c:v>-3384.375</c:v>
                </c:pt>
                <c:pt idx="202">
                  <c:v>-3018.75</c:v>
                </c:pt>
                <c:pt idx="203">
                  <c:v>-2460</c:v>
                </c:pt>
                <c:pt idx="204">
                  <c:v>-2818.125</c:v>
                </c:pt>
                <c:pt idx="205">
                  <c:v>-3258.75</c:v>
                </c:pt>
                <c:pt idx="206">
                  <c:v>-3268.125</c:v>
                </c:pt>
                <c:pt idx="207">
                  <c:v>-2801.25</c:v>
                </c:pt>
                <c:pt idx="208">
                  <c:v>-2831.25</c:v>
                </c:pt>
                <c:pt idx="209">
                  <c:v>-2542.5</c:v>
                </c:pt>
                <c:pt idx="210">
                  <c:v>-2379.1304347825999</c:v>
                </c:pt>
                <c:pt idx="211">
                  <c:v>-2013.75</c:v>
                </c:pt>
                <c:pt idx="212">
                  <c:v>-2388.75</c:v>
                </c:pt>
                <c:pt idx="213">
                  <c:v>-3005.625</c:v>
                </c:pt>
                <c:pt idx="214">
                  <c:v>-2718.75</c:v>
                </c:pt>
                <c:pt idx="215">
                  <c:v>-3153.75</c:v>
                </c:pt>
                <c:pt idx="216">
                  <c:v>-3009.375</c:v>
                </c:pt>
                <c:pt idx="217">
                  <c:v>-2556.7083333332998</c:v>
                </c:pt>
                <c:pt idx="218">
                  <c:v>-2786.25</c:v>
                </c:pt>
                <c:pt idx="219">
                  <c:v>-3112.0833333332998</c:v>
                </c:pt>
                <c:pt idx="220">
                  <c:v>-3401.25</c:v>
                </c:pt>
                <c:pt idx="221">
                  <c:v>-3553.125</c:v>
                </c:pt>
                <c:pt idx="222">
                  <c:v>-3033.75</c:v>
                </c:pt>
                <c:pt idx="223">
                  <c:v>-3200.625</c:v>
                </c:pt>
                <c:pt idx="224">
                  <c:v>-3195</c:v>
                </c:pt>
                <c:pt idx="225">
                  <c:v>-2932.5</c:v>
                </c:pt>
                <c:pt idx="226">
                  <c:v>-2598.75</c:v>
                </c:pt>
                <c:pt idx="227">
                  <c:v>-2520</c:v>
                </c:pt>
                <c:pt idx="228">
                  <c:v>-2272.5</c:v>
                </c:pt>
                <c:pt idx="229">
                  <c:v>-2238.75</c:v>
                </c:pt>
                <c:pt idx="230">
                  <c:v>-2418.75</c:v>
                </c:pt>
                <c:pt idx="231">
                  <c:v>-2514.375</c:v>
                </c:pt>
                <c:pt idx="232">
                  <c:v>-2662.5</c:v>
                </c:pt>
                <c:pt idx="233">
                  <c:v>-2268.75</c:v>
                </c:pt>
                <c:pt idx="234">
                  <c:v>-2287.5</c:v>
                </c:pt>
                <c:pt idx="235">
                  <c:v>-2499.375</c:v>
                </c:pt>
                <c:pt idx="236">
                  <c:v>-2625</c:v>
                </c:pt>
                <c:pt idx="237">
                  <c:v>-2341.875</c:v>
                </c:pt>
                <c:pt idx="238">
                  <c:v>-2775</c:v>
                </c:pt>
                <c:pt idx="239">
                  <c:v>-2977.5</c:v>
                </c:pt>
                <c:pt idx="240">
                  <c:v>-2626.875</c:v>
                </c:pt>
                <c:pt idx="241">
                  <c:v>-2420.625</c:v>
                </c:pt>
                <c:pt idx="242">
                  <c:v>-2257.5</c:v>
                </c:pt>
                <c:pt idx="243">
                  <c:v>-2804.7916666667002</c:v>
                </c:pt>
                <c:pt idx="244">
                  <c:v>-2527.5</c:v>
                </c:pt>
                <c:pt idx="245">
                  <c:v>-3035.625</c:v>
                </c:pt>
                <c:pt idx="246">
                  <c:v>-2621.0416666667002</c:v>
                </c:pt>
                <c:pt idx="247">
                  <c:v>-2431.875</c:v>
                </c:pt>
                <c:pt idx="248">
                  <c:v>-2835</c:v>
                </c:pt>
                <c:pt idx="249">
                  <c:v>-3253.125</c:v>
                </c:pt>
                <c:pt idx="250">
                  <c:v>-2985</c:v>
                </c:pt>
                <c:pt idx="251">
                  <c:v>-2516.25</c:v>
                </c:pt>
                <c:pt idx="252">
                  <c:v>-2932.5</c:v>
                </c:pt>
                <c:pt idx="253">
                  <c:v>-3144.375</c:v>
                </c:pt>
                <c:pt idx="254">
                  <c:v>-2306.25</c:v>
                </c:pt>
                <c:pt idx="255">
                  <c:v>-2730</c:v>
                </c:pt>
                <c:pt idx="256">
                  <c:v>-2460</c:v>
                </c:pt>
                <c:pt idx="257">
                  <c:v>-3533.3333333332998</c:v>
                </c:pt>
                <c:pt idx="258">
                  <c:v>-2297.5</c:v>
                </c:pt>
                <c:pt idx="259">
                  <c:v>-3063.75</c:v>
                </c:pt>
                <c:pt idx="260">
                  <c:v>-3120</c:v>
                </c:pt>
                <c:pt idx="261">
                  <c:v>-3043.125</c:v>
                </c:pt>
                <c:pt idx="262">
                  <c:v>-2722.5</c:v>
                </c:pt>
                <c:pt idx="263">
                  <c:v>-2724.375</c:v>
                </c:pt>
                <c:pt idx="264">
                  <c:v>-2896.875</c:v>
                </c:pt>
                <c:pt idx="265">
                  <c:v>-2677.5</c:v>
                </c:pt>
                <c:pt idx="266">
                  <c:v>-2979.1666666667002</c:v>
                </c:pt>
                <c:pt idx="267">
                  <c:v>-2926.875</c:v>
                </c:pt>
                <c:pt idx="268">
                  <c:v>-2701.875</c:v>
                </c:pt>
                <c:pt idx="269">
                  <c:v>-3125.625</c:v>
                </c:pt>
                <c:pt idx="270">
                  <c:v>-3466.6666666667002</c:v>
                </c:pt>
                <c:pt idx="271">
                  <c:v>-3315</c:v>
                </c:pt>
                <c:pt idx="272">
                  <c:v>-3127.375</c:v>
                </c:pt>
                <c:pt idx="273">
                  <c:v>-2917.5</c:v>
                </c:pt>
                <c:pt idx="274">
                  <c:v>-2861.25</c:v>
                </c:pt>
                <c:pt idx="275">
                  <c:v>-2981.25</c:v>
                </c:pt>
                <c:pt idx="276">
                  <c:v>-2900.625</c:v>
                </c:pt>
                <c:pt idx="277">
                  <c:v>-3000</c:v>
                </c:pt>
                <c:pt idx="278">
                  <c:v>-3007.5</c:v>
                </c:pt>
                <c:pt idx="279">
                  <c:v>-2684.4166666667002</c:v>
                </c:pt>
                <c:pt idx="280">
                  <c:v>-2899.25</c:v>
                </c:pt>
                <c:pt idx="281">
                  <c:v>-3256.875</c:v>
                </c:pt>
                <c:pt idx="282">
                  <c:v>-3366.6666666667002</c:v>
                </c:pt>
                <c:pt idx="283">
                  <c:v>-3262.5</c:v>
                </c:pt>
                <c:pt idx="284">
                  <c:v>-2842.5</c:v>
                </c:pt>
                <c:pt idx="285">
                  <c:v>-2711.0416666667002</c:v>
                </c:pt>
                <c:pt idx="286">
                  <c:v>-2735.625</c:v>
                </c:pt>
                <c:pt idx="287">
                  <c:v>-3015</c:v>
                </c:pt>
                <c:pt idx="288">
                  <c:v>-3135</c:v>
                </c:pt>
                <c:pt idx="289">
                  <c:v>-2958.75</c:v>
                </c:pt>
                <c:pt idx="290">
                  <c:v>-3226.875</c:v>
                </c:pt>
                <c:pt idx="291">
                  <c:v>-3261.75</c:v>
                </c:pt>
                <c:pt idx="292">
                  <c:v>-3262.25</c:v>
                </c:pt>
                <c:pt idx="293">
                  <c:v>-2627.7916666667002</c:v>
                </c:pt>
                <c:pt idx="294">
                  <c:v>-3316.875</c:v>
                </c:pt>
                <c:pt idx="295">
                  <c:v>-3622.5</c:v>
                </c:pt>
                <c:pt idx="296">
                  <c:v>-2778.75</c:v>
                </c:pt>
                <c:pt idx="297">
                  <c:v>-2700</c:v>
                </c:pt>
                <c:pt idx="298">
                  <c:v>-3654.375</c:v>
                </c:pt>
                <c:pt idx="299">
                  <c:v>-3478.125</c:v>
                </c:pt>
                <c:pt idx="300">
                  <c:v>-3088.125</c:v>
                </c:pt>
                <c:pt idx="301">
                  <c:v>-3549.1666666667002</c:v>
                </c:pt>
                <c:pt idx="302">
                  <c:v>-3423.75</c:v>
                </c:pt>
                <c:pt idx="303">
                  <c:v>-3487.5</c:v>
                </c:pt>
                <c:pt idx="304">
                  <c:v>-3455.625</c:v>
                </c:pt>
                <c:pt idx="305">
                  <c:v>-3562.5</c:v>
                </c:pt>
                <c:pt idx="306">
                  <c:v>-3930</c:v>
                </c:pt>
                <c:pt idx="307">
                  <c:v>-3798.75</c:v>
                </c:pt>
                <c:pt idx="308">
                  <c:v>-3654.375</c:v>
                </c:pt>
                <c:pt idx="309">
                  <c:v>-3933.3333333332998</c:v>
                </c:pt>
                <c:pt idx="310">
                  <c:v>-3933.3333333332998</c:v>
                </c:pt>
                <c:pt idx="311">
                  <c:v>-3933.3333333332998</c:v>
                </c:pt>
                <c:pt idx="312">
                  <c:v>-3703.125</c:v>
                </c:pt>
                <c:pt idx="313">
                  <c:v>-3838.125</c:v>
                </c:pt>
                <c:pt idx="314">
                  <c:v>-3326.25</c:v>
                </c:pt>
                <c:pt idx="315">
                  <c:v>-3918.75</c:v>
                </c:pt>
                <c:pt idx="316">
                  <c:v>-3440.625</c:v>
                </c:pt>
                <c:pt idx="317">
                  <c:v>-3438.75</c:v>
                </c:pt>
                <c:pt idx="318">
                  <c:v>-3420</c:v>
                </c:pt>
                <c:pt idx="319">
                  <c:v>-3481.875</c:v>
                </c:pt>
                <c:pt idx="320">
                  <c:v>-3691.875</c:v>
                </c:pt>
                <c:pt idx="321">
                  <c:v>-3386.25</c:v>
                </c:pt>
                <c:pt idx="322">
                  <c:v>-3656.25</c:v>
                </c:pt>
                <c:pt idx="323">
                  <c:v>-3804.375</c:v>
                </c:pt>
                <c:pt idx="324">
                  <c:v>-3720</c:v>
                </c:pt>
                <c:pt idx="325">
                  <c:v>-3978.75</c:v>
                </c:pt>
                <c:pt idx="326">
                  <c:v>-3907.5</c:v>
                </c:pt>
                <c:pt idx="327">
                  <c:v>-3751.875</c:v>
                </c:pt>
                <c:pt idx="328">
                  <c:v>-3796.875</c:v>
                </c:pt>
                <c:pt idx="329">
                  <c:v>-3828.75</c:v>
                </c:pt>
                <c:pt idx="330">
                  <c:v>-3907.5</c:v>
                </c:pt>
                <c:pt idx="331">
                  <c:v>-3577.5</c:v>
                </c:pt>
                <c:pt idx="332">
                  <c:v>-3226.875</c:v>
                </c:pt>
                <c:pt idx="333">
                  <c:v>-3976.875</c:v>
                </c:pt>
                <c:pt idx="334">
                  <c:v>-3840</c:v>
                </c:pt>
                <c:pt idx="335">
                  <c:v>-3684.375</c:v>
                </c:pt>
                <c:pt idx="336">
                  <c:v>-3515.4166666667002</c:v>
                </c:pt>
                <c:pt idx="337">
                  <c:v>-2956.875</c:v>
                </c:pt>
                <c:pt idx="338">
                  <c:v>-2535</c:v>
                </c:pt>
                <c:pt idx="339">
                  <c:v>-3056.25</c:v>
                </c:pt>
                <c:pt idx="340">
                  <c:v>-3086.25</c:v>
                </c:pt>
                <c:pt idx="341">
                  <c:v>-3037.5</c:v>
                </c:pt>
                <c:pt idx="342">
                  <c:v>-2777.5</c:v>
                </c:pt>
                <c:pt idx="343">
                  <c:v>-2619.375</c:v>
                </c:pt>
                <c:pt idx="344">
                  <c:v>-2673.75</c:v>
                </c:pt>
                <c:pt idx="345">
                  <c:v>-2634.375</c:v>
                </c:pt>
                <c:pt idx="346">
                  <c:v>-2986.875</c:v>
                </c:pt>
                <c:pt idx="347">
                  <c:v>-3099.375</c:v>
                </c:pt>
                <c:pt idx="348">
                  <c:v>-3285</c:v>
                </c:pt>
                <c:pt idx="349">
                  <c:v>-3208.125</c:v>
                </c:pt>
                <c:pt idx="350">
                  <c:v>-2621.4583333332998</c:v>
                </c:pt>
                <c:pt idx="351">
                  <c:v>-2943.125</c:v>
                </c:pt>
                <c:pt idx="352">
                  <c:v>-3218.75</c:v>
                </c:pt>
                <c:pt idx="353">
                  <c:v>-2803.125</c:v>
                </c:pt>
                <c:pt idx="354">
                  <c:v>-3030</c:v>
                </c:pt>
                <c:pt idx="355">
                  <c:v>-2895</c:v>
                </c:pt>
                <c:pt idx="356">
                  <c:v>-2583.75</c:v>
                </c:pt>
                <c:pt idx="357">
                  <c:v>-3084.375</c:v>
                </c:pt>
                <c:pt idx="358">
                  <c:v>-3314.375</c:v>
                </c:pt>
                <c:pt idx="359">
                  <c:v>-2849.375</c:v>
                </c:pt>
                <c:pt idx="360">
                  <c:v>-3583.6666666667002</c:v>
                </c:pt>
                <c:pt idx="361">
                  <c:v>-3525</c:v>
                </c:pt>
                <c:pt idx="362">
                  <c:v>-3429.375</c:v>
                </c:pt>
                <c:pt idx="363">
                  <c:v>-3594.5833333332998</c:v>
                </c:pt>
                <c:pt idx="364">
                  <c:v>-3877.5</c:v>
                </c:pt>
                <c:pt idx="365">
                  <c:v>-3956.25</c:v>
                </c:pt>
                <c:pt idx="366">
                  <c:v>-2904.375</c:v>
                </c:pt>
                <c:pt idx="367">
                  <c:v>-3382.5</c:v>
                </c:pt>
                <c:pt idx="368">
                  <c:v>-3703.125</c:v>
                </c:pt>
                <c:pt idx="369">
                  <c:v>-3871.875</c:v>
                </c:pt>
                <c:pt idx="370">
                  <c:v>-3431.25</c:v>
                </c:pt>
                <c:pt idx="371">
                  <c:v>-3403.125</c:v>
                </c:pt>
                <c:pt idx="372">
                  <c:v>-2951.25</c:v>
                </c:pt>
                <c:pt idx="373">
                  <c:v>-2887.5</c:v>
                </c:pt>
                <c:pt idx="374">
                  <c:v>-3208.125</c:v>
                </c:pt>
                <c:pt idx="375">
                  <c:v>-3671.25</c:v>
                </c:pt>
                <c:pt idx="376">
                  <c:v>-3808.125</c:v>
                </c:pt>
                <c:pt idx="377">
                  <c:v>-3926.25</c:v>
                </c:pt>
                <c:pt idx="378">
                  <c:v>-3738.75</c:v>
                </c:pt>
                <c:pt idx="379">
                  <c:v>-3751.875</c:v>
                </c:pt>
                <c:pt idx="380">
                  <c:v>-3813.75</c:v>
                </c:pt>
                <c:pt idx="381">
                  <c:v>-3697.2916666667002</c:v>
                </c:pt>
                <c:pt idx="382">
                  <c:v>-3615</c:v>
                </c:pt>
                <c:pt idx="383">
                  <c:v>-3575.625</c:v>
                </c:pt>
                <c:pt idx="384">
                  <c:v>-3505.8333333332998</c:v>
                </c:pt>
                <c:pt idx="385">
                  <c:v>-3519.375</c:v>
                </c:pt>
                <c:pt idx="386">
                  <c:v>-3592.5</c:v>
                </c:pt>
                <c:pt idx="387">
                  <c:v>-3631.875</c:v>
                </c:pt>
                <c:pt idx="388">
                  <c:v>-3346.875</c:v>
                </c:pt>
                <c:pt idx="389">
                  <c:v>-2973.75</c:v>
                </c:pt>
                <c:pt idx="390">
                  <c:v>-2923.125</c:v>
                </c:pt>
                <c:pt idx="391">
                  <c:v>-2930.0416666667002</c:v>
                </c:pt>
                <c:pt idx="392">
                  <c:v>-2888.7083333332998</c:v>
                </c:pt>
                <c:pt idx="393">
                  <c:v>-3626.25</c:v>
                </c:pt>
                <c:pt idx="394">
                  <c:v>-3570</c:v>
                </c:pt>
                <c:pt idx="395">
                  <c:v>-2900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-0.12327581841658865"/>
                  <c:y val="-0.181678700668253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0.14469453376205788"/>
                  <c:y val="-0.1772589710332901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0.13888888890000001</c:v>
                </c:pt>
                <c:pt idx="1">
                  <c:v>3.0555555555999998</c:v>
                </c:pt>
                <c:pt idx="2">
                  <c:v>96.805555555599994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301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-1.055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-1.546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920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-626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-424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584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35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A2" sqref="A2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Septiembre 2020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B399" sqref="B399:E401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61</v>
      </c>
      <c r="C2"/>
      <c r="D2"/>
      <c r="E2"/>
    </row>
    <row r="3" spans="1:5">
      <c r="B3" s="107"/>
      <c r="C3" s="107"/>
      <c r="D3" s="131" t="s">
        <v>62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01/09/2019</v>
      </c>
      <c r="C5" s="119">
        <f>Dat_02!N5</f>
        <v>2259.4291666667</v>
      </c>
      <c r="D5" s="119">
        <f>Dat_02!B5</f>
        <v>2375</v>
      </c>
      <c r="E5" s="119">
        <f>Dat_02!F5</f>
        <v>-2341.6666666667002</v>
      </c>
    </row>
    <row r="6" spans="1:5">
      <c r="A6" s="83"/>
      <c r="B6" s="118" t="str">
        <f>Dat_02!A6</f>
        <v>02/09/2019</v>
      </c>
      <c r="C6" s="119">
        <f>Dat_02!N6</f>
        <v>751.68749999999989</v>
      </c>
      <c r="D6" s="119">
        <f>Dat_02!B6</f>
        <v>2400</v>
      </c>
      <c r="E6" s="119">
        <f>Dat_02!F6</f>
        <v>-2250</v>
      </c>
    </row>
    <row r="7" spans="1:5">
      <c r="A7" s="83"/>
      <c r="B7" s="118" t="str">
        <f>Dat_02!A7</f>
        <v>03/09/2019</v>
      </c>
      <c r="C7" s="119">
        <f>Dat_02!N7</f>
        <v>1820.1291666666</v>
      </c>
      <c r="D7" s="119">
        <f>Dat_02!B7</f>
        <v>2400</v>
      </c>
      <c r="E7" s="119">
        <f>Dat_02!F7</f>
        <v>-2250</v>
      </c>
    </row>
    <row r="8" spans="1:5">
      <c r="A8" s="83"/>
      <c r="B8" s="118" t="str">
        <f>Dat_02!A8</f>
        <v>04/09/2019</v>
      </c>
      <c r="C8" s="119">
        <f>Dat_02!N8</f>
        <v>1233.2125000000001</v>
      </c>
      <c r="D8" s="119">
        <f>Dat_02!B8</f>
        <v>2400</v>
      </c>
      <c r="E8" s="119">
        <f>Dat_02!F8</f>
        <v>-2250</v>
      </c>
    </row>
    <row r="9" spans="1:5">
      <c r="A9" s="83"/>
      <c r="B9" s="118" t="str">
        <f>Dat_02!A9</f>
        <v>05/09/2019</v>
      </c>
      <c r="C9" s="119">
        <f>Dat_02!N9</f>
        <v>2319.5791666666996</v>
      </c>
      <c r="D9" s="119">
        <f>Dat_02!B9</f>
        <v>2400</v>
      </c>
      <c r="E9" s="119">
        <f>Dat_02!F9</f>
        <v>-2250</v>
      </c>
    </row>
    <row r="10" spans="1:5">
      <c r="A10" s="83"/>
      <c r="B10" s="118" t="str">
        <f>Dat_02!A10</f>
        <v>06/09/2019</v>
      </c>
      <c r="C10" s="119">
        <f>Dat_02!N10</f>
        <v>1774.2471153846</v>
      </c>
      <c r="D10" s="119">
        <f>Dat_02!B10</f>
        <v>2400</v>
      </c>
      <c r="E10" s="119">
        <f>Dat_02!F10</f>
        <v>-2250</v>
      </c>
    </row>
    <row r="11" spans="1:5">
      <c r="A11" s="83"/>
      <c r="B11" s="118" t="str">
        <f>Dat_02!A11</f>
        <v>07/09/2019</v>
      </c>
      <c r="C11" s="119">
        <f>Dat_02!N11</f>
        <v>831.71461538459994</v>
      </c>
      <c r="D11" s="119">
        <f>Dat_02!B11</f>
        <v>2387.5</v>
      </c>
      <c r="E11" s="119">
        <f>Dat_02!F11</f>
        <v>-1750</v>
      </c>
    </row>
    <row r="12" spans="1:5">
      <c r="A12" s="83"/>
      <c r="B12" s="118" t="str">
        <f>Dat_02!A12</f>
        <v>08/09/2019</v>
      </c>
      <c r="C12" s="119">
        <f>Dat_02!N12</f>
        <v>2030.25</v>
      </c>
      <c r="D12" s="119">
        <f>Dat_02!B12</f>
        <v>2364.5833333332998</v>
      </c>
      <c r="E12" s="119">
        <f>Dat_02!F12</f>
        <v>-2208.3333333332998</v>
      </c>
    </row>
    <row r="13" spans="1:5">
      <c r="A13" s="83"/>
      <c r="B13" s="118" t="str">
        <f>Dat_02!A13</f>
        <v>09/09/2019</v>
      </c>
      <c r="C13" s="119">
        <f>Dat_02!N13</f>
        <v>212.04689440999994</v>
      </c>
      <c r="D13" s="119">
        <f>Dat_02!B13</f>
        <v>2364.5833333332998</v>
      </c>
      <c r="E13" s="119">
        <f>Dat_02!F13</f>
        <v>-1745.8333333333001</v>
      </c>
    </row>
    <row r="14" spans="1:5">
      <c r="A14" s="83"/>
      <c r="B14" s="118" t="str">
        <f>Dat_02!A14</f>
        <v>10/09/2019</v>
      </c>
      <c r="C14" s="119">
        <f>Dat_02!N14</f>
        <v>1.3243421053000475</v>
      </c>
      <c r="D14" s="119">
        <f>Dat_02!B14</f>
        <v>2360.4166666667002</v>
      </c>
      <c r="E14" s="119">
        <f>Dat_02!F14</f>
        <v>-1745.8333333333001</v>
      </c>
    </row>
    <row r="15" spans="1:5">
      <c r="A15" s="83"/>
      <c r="B15" s="118" t="str">
        <f>Dat_02!A15</f>
        <v>11/09/2019</v>
      </c>
      <c r="C15" s="119">
        <f>Dat_02!N15</f>
        <v>972.24210526310014</v>
      </c>
      <c r="D15" s="119">
        <f>Dat_02!B15</f>
        <v>2358.3333333332998</v>
      </c>
      <c r="E15" s="119">
        <f>Dat_02!F15</f>
        <v>-1745.8333333333001</v>
      </c>
    </row>
    <row r="16" spans="1:5">
      <c r="A16" s="83"/>
      <c r="B16" s="118" t="str">
        <f>Dat_02!A16</f>
        <v>12/09/2019</v>
      </c>
      <c r="C16" s="119">
        <f>Dat_02!N16</f>
        <v>1037.8953781512</v>
      </c>
      <c r="D16" s="119">
        <f>Dat_02!B16</f>
        <v>2387.5</v>
      </c>
      <c r="E16" s="119">
        <f>Dat_02!F16</f>
        <v>-1745.8333333333001</v>
      </c>
    </row>
    <row r="17" spans="1:5">
      <c r="A17" s="83"/>
      <c r="B17" s="118" t="str">
        <f>Dat_02!A17</f>
        <v>13/09/2019</v>
      </c>
      <c r="C17" s="119">
        <f>Dat_02!N17</f>
        <v>775.31764705889998</v>
      </c>
      <c r="D17" s="119">
        <f>Dat_02!B17</f>
        <v>2387.5</v>
      </c>
      <c r="E17" s="119">
        <f>Dat_02!F17</f>
        <v>-1745.8333333333001</v>
      </c>
    </row>
    <row r="18" spans="1:5">
      <c r="A18" s="83"/>
      <c r="B18" s="118" t="str">
        <f>Dat_02!A18</f>
        <v>14/09/2019</v>
      </c>
      <c r="C18" s="119">
        <f>Dat_02!N18</f>
        <v>1423.8416666666001</v>
      </c>
      <c r="D18" s="119">
        <f>Dat_02!B18</f>
        <v>2362.5</v>
      </c>
      <c r="E18" s="119">
        <f>Dat_02!F18</f>
        <v>-2100</v>
      </c>
    </row>
    <row r="19" spans="1:5">
      <c r="A19" s="83"/>
      <c r="B19" s="118" t="str">
        <f>Dat_02!A19</f>
        <v>15/09/2019</v>
      </c>
      <c r="C19" s="119">
        <f>Dat_02!N19</f>
        <v>1889.2374999999997</v>
      </c>
      <c r="D19" s="119">
        <f>Dat_02!B19</f>
        <v>2335.4166666667002</v>
      </c>
      <c r="E19" s="119">
        <f>Dat_02!F19</f>
        <v>-2283.3333333332998</v>
      </c>
    </row>
    <row r="20" spans="1:5">
      <c r="A20" s="83"/>
      <c r="B20" s="118" t="str">
        <f>Dat_02!A20</f>
        <v>16/09/2019</v>
      </c>
      <c r="C20" s="119">
        <f>Dat_02!N20</f>
        <v>266.36000000000013</v>
      </c>
      <c r="D20" s="119">
        <f>Dat_02!B20</f>
        <v>2181.25</v>
      </c>
      <c r="E20" s="119">
        <f>Dat_02!F20</f>
        <v>-2187.5</v>
      </c>
    </row>
    <row r="21" spans="1:5">
      <c r="A21" s="83"/>
      <c r="B21" s="118" t="str">
        <f>Dat_02!A21</f>
        <v>17/09/2019</v>
      </c>
      <c r="C21" s="119">
        <f>Dat_02!N21</f>
        <v>860.74710144930009</v>
      </c>
      <c r="D21" s="119">
        <f>Dat_02!B21</f>
        <v>1408.3333333333001</v>
      </c>
      <c r="E21" s="119">
        <f>Dat_02!F21</f>
        <v>-2456.25</v>
      </c>
    </row>
    <row r="22" spans="1:5">
      <c r="A22" s="83"/>
      <c r="B22" s="118" t="str">
        <f>Dat_02!A22</f>
        <v>18/09/2019</v>
      </c>
      <c r="C22" s="119">
        <f>Dat_02!N22</f>
        <v>1080.9333333333</v>
      </c>
      <c r="D22" s="119">
        <f>Dat_02!B22</f>
        <v>1395.8333333333001</v>
      </c>
      <c r="E22" s="119">
        <f>Dat_02!F22</f>
        <v>-1820.8333333333001</v>
      </c>
    </row>
    <row r="23" spans="1:5">
      <c r="A23" s="83"/>
      <c r="B23" s="118" t="str">
        <f>Dat_02!A23</f>
        <v>19/09/2019</v>
      </c>
      <c r="C23" s="119">
        <f>Dat_02!N23</f>
        <v>405.59300699310006</v>
      </c>
      <c r="D23" s="119">
        <f>Dat_02!B23</f>
        <v>1433.3333333333001</v>
      </c>
      <c r="E23" s="119">
        <f>Dat_02!F23</f>
        <v>-1737.5</v>
      </c>
    </row>
    <row r="24" spans="1:5">
      <c r="A24" s="83"/>
      <c r="B24" s="118" t="str">
        <f>Dat_02!A24</f>
        <v>20/09/2019</v>
      </c>
      <c r="C24" s="119">
        <f>Dat_02!N24</f>
        <v>613.41309523810003</v>
      </c>
      <c r="D24" s="119">
        <f>Dat_02!B24</f>
        <v>1345.8333333333001</v>
      </c>
      <c r="E24" s="119">
        <f>Dat_02!F24</f>
        <v>-2037.5</v>
      </c>
    </row>
    <row r="25" spans="1:5">
      <c r="A25" s="83"/>
      <c r="B25" s="118" t="str">
        <f>Dat_02!A25</f>
        <v>21/09/2019</v>
      </c>
      <c r="C25" s="119">
        <f>Dat_02!N25</f>
        <v>1089.7041666666998</v>
      </c>
      <c r="D25" s="119">
        <f>Dat_02!B25</f>
        <v>1400</v>
      </c>
      <c r="E25" s="119">
        <f>Dat_02!F25</f>
        <v>-2400</v>
      </c>
    </row>
    <row r="26" spans="1:5">
      <c r="A26" s="83"/>
      <c r="B26" s="118" t="str">
        <f>Dat_02!A26</f>
        <v>22/09/2019</v>
      </c>
      <c r="C26" s="119">
        <f>Dat_02!N26</f>
        <v>1152.0444444443999</v>
      </c>
      <c r="D26" s="119">
        <f>Dat_02!B26</f>
        <v>1341.6666666666999</v>
      </c>
      <c r="E26" s="119">
        <f>Dat_02!F26</f>
        <v>-2400</v>
      </c>
    </row>
    <row r="27" spans="1:5">
      <c r="A27" s="83"/>
      <c r="B27" s="118" t="str">
        <f>Dat_02!A27</f>
        <v>23/09/2019</v>
      </c>
      <c r="C27" s="119">
        <f>Dat_02!N27</f>
        <v>-91.794047619000025</v>
      </c>
      <c r="D27" s="119">
        <f>Dat_02!B27</f>
        <v>1383.3333333333001</v>
      </c>
      <c r="E27" s="119">
        <f>Dat_02!F27</f>
        <v>-2345.8333333332998</v>
      </c>
    </row>
    <row r="28" spans="1:5">
      <c r="A28" s="83"/>
      <c r="B28" s="118" t="str">
        <f>Dat_02!A28</f>
        <v>24/09/2019</v>
      </c>
      <c r="C28" s="119">
        <f>Dat_02!N28</f>
        <v>-833.31578947369997</v>
      </c>
      <c r="D28" s="119">
        <f>Dat_02!B28</f>
        <v>1400</v>
      </c>
      <c r="E28" s="119">
        <f>Dat_02!F28</f>
        <v>-2087.5</v>
      </c>
    </row>
    <row r="29" spans="1:5">
      <c r="A29" s="83"/>
      <c r="B29" s="118" t="str">
        <f>Dat_02!A29</f>
        <v>25/09/2019</v>
      </c>
      <c r="C29" s="119">
        <f>Dat_02!N29</f>
        <v>293.42189542489996</v>
      </c>
      <c r="D29" s="119">
        <f>Dat_02!B29</f>
        <v>1400</v>
      </c>
      <c r="E29" s="119">
        <f>Dat_02!F29</f>
        <v>-2370.8333333332998</v>
      </c>
    </row>
    <row r="30" spans="1:5">
      <c r="A30" s="83"/>
      <c r="B30" s="118" t="str">
        <f>Dat_02!A30</f>
        <v>26/09/2019</v>
      </c>
      <c r="C30" s="119">
        <f>Dat_02!N30</f>
        <v>902.19464285710001</v>
      </c>
      <c r="D30" s="119">
        <f>Dat_02!B30</f>
        <v>1400</v>
      </c>
      <c r="E30" s="119">
        <f>Dat_02!F30</f>
        <v>-2327.0833333332998</v>
      </c>
    </row>
    <row r="31" spans="1:5">
      <c r="A31" s="83"/>
      <c r="B31" s="118" t="str">
        <f>Dat_02!A31</f>
        <v>27/09/2019</v>
      </c>
      <c r="C31" s="119">
        <f>Dat_02!N31</f>
        <v>1078.7083333333001</v>
      </c>
      <c r="D31" s="119">
        <f>Dat_02!B31</f>
        <v>1400</v>
      </c>
      <c r="E31" s="119">
        <f>Dat_02!F31</f>
        <v>-2400</v>
      </c>
    </row>
    <row r="32" spans="1:5">
      <c r="A32" s="83"/>
      <c r="B32" s="118" t="str">
        <f>Dat_02!A32</f>
        <v>28/09/2019</v>
      </c>
      <c r="C32" s="119">
        <f>Dat_02!N32</f>
        <v>1487.5</v>
      </c>
      <c r="D32" s="119">
        <f>Dat_02!B32</f>
        <v>1487.5</v>
      </c>
      <c r="E32" s="119">
        <f>Dat_02!F32</f>
        <v>-2300</v>
      </c>
    </row>
    <row r="33" spans="1:5">
      <c r="A33" s="83"/>
      <c r="B33" s="118" t="str">
        <f>Dat_02!A33</f>
        <v>29/09/2019</v>
      </c>
      <c r="C33" s="119">
        <f>Dat_02!N33</f>
        <v>1337.5</v>
      </c>
      <c r="D33" s="119">
        <f>Dat_02!B33</f>
        <v>1337.5</v>
      </c>
      <c r="E33" s="119">
        <f>Dat_02!F33</f>
        <v>-2445.8333333332998</v>
      </c>
    </row>
    <row r="34" spans="1:5">
      <c r="A34" s="83"/>
      <c r="B34" s="118" t="str">
        <f>Dat_02!A34</f>
        <v>30/09/2019</v>
      </c>
      <c r="C34" s="119">
        <f>Dat_02!N34</f>
        <v>66.12916666670003</v>
      </c>
      <c r="D34" s="119">
        <f>Dat_02!B34</f>
        <v>1500</v>
      </c>
      <c r="E34" s="119">
        <f>Dat_02!F34</f>
        <v>-2266.6666666667002</v>
      </c>
    </row>
    <row r="35" spans="1:5">
      <c r="A35" s="83"/>
      <c r="B35" s="118" t="str">
        <f>Dat_02!A35</f>
        <v>01/10/2019</v>
      </c>
      <c r="C35" s="119">
        <f>Dat_02!N35</f>
        <v>347.24750000000017</v>
      </c>
      <c r="D35" s="119">
        <f>Dat_02!B35</f>
        <v>1958.3333333333001</v>
      </c>
      <c r="E35" s="119">
        <f>Dat_02!F35</f>
        <v>-2750</v>
      </c>
    </row>
    <row r="36" spans="1:5">
      <c r="A36" s="83" t="s">
        <v>53</v>
      </c>
      <c r="B36" s="118" t="str">
        <f>Dat_02!A36</f>
        <v>02/10/2019</v>
      </c>
      <c r="C36" s="119">
        <f>Dat_02!N36</f>
        <v>1265.2958333332999</v>
      </c>
      <c r="D36" s="119">
        <f>Dat_02!B36</f>
        <v>2000</v>
      </c>
      <c r="E36" s="119">
        <f>Dat_02!F36</f>
        <v>-2850</v>
      </c>
    </row>
    <row r="37" spans="1:5">
      <c r="A37" s="83"/>
      <c r="B37" s="118" t="str">
        <f>Dat_02!A37</f>
        <v>03/10/2019</v>
      </c>
      <c r="C37" s="119">
        <f>Dat_02!N37</f>
        <v>1223.7791666666999</v>
      </c>
      <c r="D37" s="119">
        <f>Dat_02!B37</f>
        <v>1941.6666666666999</v>
      </c>
      <c r="E37" s="119">
        <f>Dat_02!F37</f>
        <v>-2812.5</v>
      </c>
    </row>
    <row r="38" spans="1:5">
      <c r="A38" s="83"/>
      <c r="B38" s="118" t="str">
        <f>Dat_02!A38</f>
        <v>04/10/2019</v>
      </c>
      <c r="C38" s="119">
        <f>Dat_02!N38</f>
        <v>1783.3333333333001</v>
      </c>
      <c r="D38" s="119">
        <f>Dat_02!B38</f>
        <v>1975</v>
      </c>
      <c r="E38" s="119">
        <f>Dat_02!F38</f>
        <v>-2850</v>
      </c>
    </row>
    <row r="39" spans="1:5">
      <c r="A39" s="83"/>
      <c r="B39" s="118" t="str">
        <f>Dat_02!A39</f>
        <v>05/10/2019</v>
      </c>
      <c r="C39" s="119">
        <f>Dat_02!N39</f>
        <v>1520.4458333334001</v>
      </c>
      <c r="D39" s="119">
        <f>Dat_02!B39</f>
        <v>1920.8333333333001</v>
      </c>
      <c r="E39" s="119">
        <f>Dat_02!F39</f>
        <v>-2762.5</v>
      </c>
    </row>
    <row r="40" spans="1:5">
      <c r="A40" s="83"/>
      <c r="B40" s="118" t="str">
        <f>Dat_02!A40</f>
        <v>06/10/2019</v>
      </c>
      <c r="C40" s="119">
        <f>Dat_02!N40</f>
        <v>1408.3125</v>
      </c>
      <c r="D40" s="119">
        <f>Dat_02!B40</f>
        <v>1654.1666666666999</v>
      </c>
      <c r="E40" s="119">
        <f>Dat_02!F40</f>
        <v>-2968.75</v>
      </c>
    </row>
    <row r="41" spans="1:5">
      <c r="A41" s="83"/>
      <c r="B41" s="118" t="str">
        <f>Dat_02!A41</f>
        <v>07/10/2019</v>
      </c>
      <c r="C41" s="119">
        <f>Dat_02!N41</f>
        <v>75.949758454099992</v>
      </c>
      <c r="D41" s="119">
        <f>Dat_02!B41</f>
        <v>1808.3333333333001</v>
      </c>
      <c r="E41" s="119">
        <f>Dat_02!F41</f>
        <v>-2639.5833333332998</v>
      </c>
    </row>
    <row r="42" spans="1:5">
      <c r="A42" s="83"/>
      <c r="B42" s="118" t="str">
        <f>Dat_02!A42</f>
        <v>08/10/2019</v>
      </c>
      <c r="C42" s="119">
        <f>Dat_02!N42</f>
        <v>1848.95</v>
      </c>
      <c r="D42" s="119">
        <f>Dat_02!B42</f>
        <v>1900</v>
      </c>
      <c r="E42" s="119">
        <f>Dat_02!F42</f>
        <v>-2500</v>
      </c>
    </row>
    <row r="43" spans="1:5">
      <c r="A43" s="83"/>
      <c r="B43" s="118" t="str">
        <f>Dat_02!A43</f>
        <v>09/10/2019</v>
      </c>
      <c r="C43" s="119">
        <f>Dat_02!N43</f>
        <v>1740.9</v>
      </c>
      <c r="D43" s="119">
        <f>Dat_02!B43</f>
        <v>1900</v>
      </c>
      <c r="E43" s="119">
        <f>Dat_02!F43</f>
        <v>-2500</v>
      </c>
    </row>
    <row r="44" spans="1:5">
      <c r="A44" s="83"/>
      <c r="B44" s="118" t="str">
        <f>Dat_02!A44</f>
        <v>10/10/2019</v>
      </c>
      <c r="C44" s="119">
        <f>Dat_02!N44</f>
        <v>1538.825</v>
      </c>
      <c r="D44" s="119">
        <f>Dat_02!B44</f>
        <v>1900</v>
      </c>
      <c r="E44" s="119">
        <f>Dat_02!F44</f>
        <v>-2500</v>
      </c>
    </row>
    <row r="45" spans="1:5">
      <c r="A45" s="83"/>
      <c r="B45" s="118" t="str">
        <f>Dat_02!A45</f>
        <v>11/10/2019</v>
      </c>
      <c r="C45" s="119">
        <f>Dat_02!N45</f>
        <v>1450</v>
      </c>
      <c r="D45" s="119">
        <f>Dat_02!B45</f>
        <v>1950</v>
      </c>
      <c r="E45" s="119">
        <f>Dat_02!F45</f>
        <v>-2525</v>
      </c>
    </row>
    <row r="46" spans="1:5">
      <c r="A46" s="83"/>
      <c r="B46" s="118" t="str">
        <f>Dat_02!A46</f>
        <v>12/10/2019</v>
      </c>
      <c r="C46" s="119">
        <f>Dat_02!N46</f>
        <v>1717.3583333333002</v>
      </c>
      <c r="D46" s="119">
        <f>Dat_02!B46</f>
        <v>1866.6666666666999</v>
      </c>
      <c r="E46" s="119">
        <f>Dat_02!F46</f>
        <v>-2727.0833333332998</v>
      </c>
    </row>
    <row r="47" spans="1:5">
      <c r="A47" s="83"/>
      <c r="B47" s="118" t="str">
        <f>Dat_02!A47</f>
        <v>13/10/2019</v>
      </c>
      <c r="C47" s="119">
        <f>Dat_02!N47</f>
        <v>1548.28</v>
      </c>
      <c r="D47" s="119">
        <f>Dat_02!B47</f>
        <v>1775</v>
      </c>
      <c r="E47" s="119">
        <f>Dat_02!F47</f>
        <v>-2877.0833333332998</v>
      </c>
    </row>
    <row r="48" spans="1:5">
      <c r="A48" s="83"/>
      <c r="B48" s="118" t="str">
        <f>Dat_02!A48</f>
        <v>14/10/2019</v>
      </c>
      <c r="C48" s="119">
        <f>Dat_02!N48</f>
        <v>-104.97545454550004</v>
      </c>
      <c r="D48" s="119">
        <f>Dat_02!B48</f>
        <v>1966.6666666666999</v>
      </c>
      <c r="E48" s="119">
        <f>Dat_02!F48</f>
        <v>-2462.5</v>
      </c>
    </row>
    <row r="49" spans="1:5">
      <c r="A49" s="83"/>
      <c r="B49" s="118" t="str">
        <f>Dat_02!A49</f>
        <v>15/10/2019</v>
      </c>
      <c r="C49" s="119">
        <f>Dat_02!N49</f>
        <v>-768.01625000000013</v>
      </c>
      <c r="D49" s="119">
        <f>Dat_02!B49</f>
        <v>1966.6666666666999</v>
      </c>
      <c r="E49" s="119">
        <f>Dat_02!F49</f>
        <v>-2400</v>
      </c>
    </row>
    <row r="50" spans="1:5">
      <c r="A50" s="83"/>
      <c r="B50" s="118" t="str">
        <f>Dat_02!A50</f>
        <v>16/10/2019</v>
      </c>
      <c r="C50" s="119">
        <f>Dat_02!N50</f>
        <v>787.81477272730012</v>
      </c>
      <c r="D50" s="119">
        <f>Dat_02!B50</f>
        <v>1966.6666666666999</v>
      </c>
      <c r="E50" s="119">
        <f>Dat_02!F50</f>
        <v>-2525</v>
      </c>
    </row>
    <row r="51" spans="1:5">
      <c r="A51" s="83"/>
      <c r="B51" s="118" t="str">
        <f>Dat_02!A51</f>
        <v>17/10/2019</v>
      </c>
      <c r="C51" s="119">
        <f>Dat_02!N51</f>
        <v>-236.18636363640007</v>
      </c>
      <c r="D51" s="119">
        <f>Dat_02!B51</f>
        <v>1966.6666666666999</v>
      </c>
      <c r="E51" s="119">
        <f>Dat_02!F51</f>
        <v>-2483.3333333332998</v>
      </c>
    </row>
    <row r="52" spans="1:5">
      <c r="A52" s="83"/>
      <c r="B52" s="118" t="str">
        <f>Dat_02!A52</f>
        <v>18/10/2019</v>
      </c>
      <c r="C52" s="119">
        <f>Dat_02!N52</f>
        <v>1298.25</v>
      </c>
      <c r="D52" s="119">
        <f>Dat_02!B52</f>
        <v>2016.6666666666999</v>
      </c>
      <c r="E52" s="119">
        <f>Dat_02!F52</f>
        <v>-2583.3333333332998</v>
      </c>
    </row>
    <row r="53" spans="1:5">
      <c r="A53" s="83"/>
      <c r="B53" s="118" t="str">
        <f>Dat_02!A53</f>
        <v>19/10/2019</v>
      </c>
      <c r="C53" s="119">
        <f>Dat_02!N53</f>
        <v>1466.7095238096001</v>
      </c>
      <c r="D53" s="119">
        <f>Dat_02!B53</f>
        <v>1900</v>
      </c>
      <c r="E53" s="119">
        <f>Dat_02!F53</f>
        <v>-2837.5</v>
      </c>
    </row>
    <row r="54" spans="1:5">
      <c r="A54" s="83"/>
      <c r="B54" s="118" t="str">
        <f>Dat_02!A54</f>
        <v>20/10/2019</v>
      </c>
      <c r="C54" s="119">
        <f>Dat_02!N54</f>
        <v>1326.0260869565</v>
      </c>
      <c r="D54" s="119">
        <f>Dat_02!B54</f>
        <v>1675</v>
      </c>
      <c r="E54" s="119">
        <f>Dat_02!F54</f>
        <v>-2887.5</v>
      </c>
    </row>
    <row r="55" spans="1:5">
      <c r="A55" s="83"/>
      <c r="B55" s="118" t="str">
        <f>Dat_02!A55</f>
        <v>21/10/2019</v>
      </c>
      <c r="C55" s="119">
        <f>Dat_02!N55</f>
        <v>568.83630952379986</v>
      </c>
      <c r="D55" s="119">
        <f>Dat_02!B55</f>
        <v>2091.6666666667002</v>
      </c>
      <c r="E55" s="119">
        <f>Dat_02!F55</f>
        <v>-2477.0833333332998</v>
      </c>
    </row>
    <row r="56" spans="1:5">
      <c r="A56" s="83"/>
      <c r="B56" s="118" t="str">
        <f>Dat_02!A56</f>
        <v>22/10/2019</v>
      </c>
      <c r="C56" s="119">
        <f>Dat_02!N56</f>
        <v>-519.12212121209996</v>
      </c>
      <c r="D56" s="119">
        <f>Dat_02!B56</f>
        <v>2154.1666666667002</v>
      </c>
      <c r="E56" s="119">
        <f>Dat_02!F56</f>
        <v>-2325</v>
      </c>
    </row>
    <row r="57" spans="1:5">
      <c r="A57" s="83"/>
      <c r="B57" s="118" t="str">
        <f>Dat_02!A57</f>
        <v>23/10/2019</v>
      </c>
      <c r="C57" s="119">
        <f>Dat_02!N57</f>
        <v>502.57666666659998</v>
      </c>
      <c r="D57" s="119">
        <f>Dat_02!B57</f>
        <v>1962.5</v>
      </c>
      <c r="E57" s="119">
        <f>Dat_02!F57</f>
        <v>-2162.5</v>
      </c>
    </row>
    <row r="58" spans="1:5">
      <c r="A58" s="83"/>
      <c r="B58" s="118" t="str">
        <f>Dat_02!A58</f>
        <v>24/10/2019</v>
      </c>
      <c r="C58" s="119">
        <f>Dat_02!N58</f>
        <v>1507.8541666667002</v>
      </c>
      <c r="D58" s="119">
        <f>Dat_02!B58</f>
        <v>2029.1666666666999</v>
      </c>
      <c r="E58" s="119">
        <f>Dat_02!F58</f>
        <v>-2387.5</v>
      </c>
    </row>
    <row r="59" spans="1:5">
      <c r="A59" s="83"/>
      <c r="B59" s="118" t="str">
        <f>Dat_02!A59</f>
        <v>25/10/2019</v>
      </c>
      <c r="C59" s="119">
        <f>Dat_02!N59</f>
        <v>1950.5666666667003</v>
      </c>
      <c r="D59" s="119">
        <f>Dat_02!B59</f>
        <v>2137.5</v>
      </c>
      <c r="E59" s="119">
        <f>Dat_02!F59</f>
        <v>-2387.5</v>
      </c>
    </row>
    <row r="60" spans="1:5">
      <c r="A60" s="83"/>
      <c r="B60" s="118" t="str">
        <f>Dat_02!A60</f>
        <v>26/10/2019</v>
      </c>
      <c r="C60" s="119">
        <f>Dat_02!N60</f>
        <v>2164.5</v>
      </c>
      <c r="D60" s="119">
        <f>Dat_02!B60</f>
        <v>2175</v>
      </c>
      <c r="E60" s="119">
        <f>Dat_02!F60</f>
        <v>-2387.5</v>
      </c>
    </row>
    <row r="61" spans="1:5">
      <c r="A61" s="83"/>
      <c r="B61" s="118" t="str">
        <f>Dat_02!A61</f>
        <v>27/10/2019</v>
      </c>
      <c r="C61" s="119">
        <f>Dat_02!N61</f>
        <v>1747.3034285714</v>
      </c>
      <c r="D61" s="119">
        <f>Dat_02!B61</f>
        <v>2010</v>
      </c>
      <c r="E61" s="119">
        <f>Dat_02!F61</f>
        <v>-1886</v>
      </c>
    </row>
    <row r="62" spans="1:5">
      <c r="A62" s="83"/>
      <c r="B62" s="118" t="str">
        <f>Dat_02!A62</f>
        <v>28/10/2019</v>
      </c>
      <c r="C62" s="119">
        <f>Dat_02!N62</f>
        <v>717.50916666670014</v>
      </c>
      <c r="D62" s="119">
        <f>Dat_02!B62</f>
        <v>2170.8333333332998</v>
      </c>
      <c r="E62" s="119">
        <f>Dat_02!F62</f>
        <v>-2383.3333333332998</v>
      </c>
    </row>
    <row r="63" spans="1:5">
      <c r="A63" s="83"/>
      <c r="B63" s="118" t="str">
        <f>Dat_02!A63</f>
        <v>29/10/2019</v>
      </c>
      <c r="C63" s="119">
        <f>Dat_02!N63</f>
        <v>1221.5950000000003</v>
      </c>
      <c r="D63" s="119">
        <f>Dat_02!B63</f>
        <v>2170.8333333332998</v>
      </c>
      <c r="E63" s="119">
        <f>Dat_02!F63</f>
        <v>-2383.3333333332998</v>
      </c>
    </row>
    <row r="64" spans="1:5">
      <c r="A64" s="83"/>
      <c r="B64" s="118" t="str">
        <f>Dat_02!A64</f>
        <v>30/10/2019</v>
      </c>
      <c r="C64" s="119">
        <f>Dat_02!N64</f>
        <v>608.93188405800004</v>
      </c>
      <c r="D64" s="119">
        <f>Dat_02!B64</f>
        <v>2170.8333333332998</v>
      </c>
      <c r="E64" s="119">
        <f>Dat_02!F64</f>
        <v>-2383.3333333332998</v>
      </c>
    </row>
    <row r="65" spans="1:5">
      <c r="A65" s="83"/>
      <c r="B65" s="118" t="str">
        <f>Dat_02!A65</f>
        <v>31/10/2019</v>
      </c>
      <c r="C65" s="119">
        <f>Dat_02!N65</f>
        <v>1147.7760869565</v>
      </c>
      <c r="D65" s="119">
        <f>Dat_02!B65</f>
        <v>2170.8333333332998</v>
      </c>
      <c r="E65" s="119">
        <f>Dat_02!F65</f>
        <v>-2383.3333333332998</v>
      </c>
    </row>
    <row r="66" spans="1:5">
      <c r="A66" s="83"/>
      <c r="B66" s="118" t="str">
        <f>Dat_02!A66</f>
        <v>01/11/2019</v>
      </c>
      <c r="C66" s="119">
        <f>Dat_02!N66</f>
        <v>667.48823529410004</v>
      </c>
      <c r="D66" s="119">
        <f>Dat_02!B66</f>
        <v>2300</v>
      </c>
      <c r="E66" s="119">
        <f>Dat_02!F66</f>
        <v>-2579.1666666667002</v>
      </c>
    </row>
    <row r="67" spans="1:5">
      <c r="A67" s="83" t="s">
        <v>54</v>
      </c>
      <c r="B67" s="118" t="str">
        <f>Dat_02!A67</f>
        <v>02/11/2019</v>
      </c>
      <c r="C67" s="119">
        <f>Dat_02!N67</f>
        <v>647.18771929829995</v>
      </c>
      <c r="D67" s="119">
        <f>Dat_02!B67</f>
        <v>2331.25</v>
      </c>
      <c r="E67" s="119">
        <f>Dat_02!F67</f>
        <v>-2131.25</v>
      </c>
    </row>
    <row r="68" spans="1:5">
      <c r="A68" s="83"/>
      <c r="B68" s="118" t="str">
        <f>Dat_02!A68</f>
        <v>03/11/2019</v>
      </c>
      <c r="C68" s="119">
        <f>Dat_02!N68</f>
        <v>-1066.3416666666999</v>
      </c>
      <c r="D68" s="119">
        <f>Dat_02!B68</f>
        <v>2379.1666666667002</v>
      </c>
      <c r="E68" s="119">
        <f>Dat_02!F68</f>
        <v>-1758.3333333333001</v>
      </c>
    </row>
    <row r="69" spans="1:5">
      <c r="A69" s="83"/>
      <c r="B69" s="118" t="str">
        <f>Dat_02!A69</f>
        <v>04/11/2019</v>
      </c>
      <c r="C69" s="119">
        <f>Dat_02!N69</f>
        <v>-1597.8166666667</v>
      </c>
      <c r="D69" s="119">
        <f>Dat_02!B69</f>
        <v>2329.1666666667002</v>
      </c>
      <c r="E69" s="119">
        <f>Dat_02!F69</f>
        <v>-1960.4166666666999</v>
      </c>
    </row>
    <row r="70" spans="1:5">
      <c r="A70" s="83"/>
      <c r="B70" s="118" t="str">
        <f>Dat_02!A70</f>
        <v>05/11/2019</v>
      </c>
      <c r="C70" s="119">
        <f>Dat_02!N70</f>
        <v>-1829.6291666667</v>
      </c>
      <c r="D70" s="119">
        <f>Dat_02!B70</f>
        <v>2329.1666666667002</v>
      </c>
      <c r="E70" s="119">
        <f>Dat_02!F70</f>
        <v>-1916.6666666666999</v>
      </c>
    </row>
    <row r="71" spans="1:5">
      <c r="A71" s="83"/>
      <c r="B71" s="118" t="str">
        <f>Dat_02!A71</f>
        <v>06/11/2019</v>
      </c>
      <c r="C71" s="119">
        <f>Dat_02!N71</f>
        <v>-1577.6041666666001</v>
      </c>
      <c r="D71" s="119">
        <f>Dat_02!B71</f>
        <v>2329.1666666667002</v>
      </c>
      <c r="E71" s="119">
        <f>Dat_02!F71</f>
        <v>-1916.6666666666999</v>
      </c>
    </row>
    <row r="72" spans="1:5">
      <c r="A72" s="83"/>
      <c r="B72" s="118" t="str">
        <f>Dat_02!A72</f>
        <v>07/11/2019</v>
      </c>
      <c r="C72" s="119">
        <f>Dat_02!N72</f>
        <v>-1323.0695652173999</v>
      </c>
      <c r="D72" s="119">
        <f>Dat_02!B72</f>
        <v>2329.1666666667002</v>
      </c>
      <c r="E72" s="119">
        <f>Dat_02!F72</f>
        <v>-1916.6666666666999</v>
      </c>
    </row>
    <row r="73" spans="1:5">
      <c r="A73" s="83"/>
      <c r="B73" s="118" t="str">
        <f>Dat_02!A73</f>
        <v>08/11/2019</v>
      </c>
      <c r="C73" s="119">
        <f>Dat_02!N73</f>
        <v>-1428.6833333334</v>
      </c>
      <c r="D73" s="119">
        <f>Dat_02!B73</f>
        <v>2329.1666666667002</v>
      </c>
      <c r="E73" s="119">
        <f>Dat_02!F73</f>
        <v>-1918.75</v>
      </c>
    </row>
    <row r="74" spans="1:5">
      <c r="A74" s="83"/>
      <c r="B74" s="118" t="str">
        <f>Dat_02!A74</f>
        <v>09/11/2019</v>
      </c>
      <c r="C74" s="119">
        <f>Dat_02!N74</f>
        <v>-985.49500000000012</v>
      </c>
      <c r="D74" s="119">
        <f>Dat_02!B74</f>
        <v>2300</v>
      </c>
      <c r="E74" s="119">
        <f>Dat_02!F74</f>
        <v>-2131.25</v>
      </c>
    </row>
    <row r="75" spans="1:5">
      <c r="A75" s="83"/>
      <c r="B75" s="118" t="str">
        <f>Dat_02!A75</f>
        <v>10/11/2019</v>
      </c>
      <c r="C75" s="119">
        <f>Dat_02!N75</f>
        <v>-1392.76125</v>
      </c>
      <c r="D75" s="119">
        <f>Dat_02!B75</f>
        <v>2300</v>
      </c>
      <c r="E75" s="119">
        <f>Dat_02!F75</f>
        <v>-2325</v>
      </c>
    </row>
    <row r="76" spans="1:5">
      <c r="A76" s="83"/>
      <c r="B76" s="118" t="str">
        <f>Dat_02!A76</f>
        <v>11/11/2019</v>
      </c>
      <c r="C76" s="119">
        <f>Dat_02!N76</f>
        <v>1553.5152173913</v>
      </c>
      <c r="D76" s="119">
        <f>Dat_02!B76</f>
        <v>2250</v>
      </c>
      <c r="E76" s="119">
        <f>Dat_02!F76</f>
        <v>-2256.25</v>
      </c>
    </row>
    <row r="77" spans="1:5">
      <c r="A77" s="83"/>
      <c r="B77" s="118" t="str">
        <f>Dat_02!A77</f>
        <v>12/11/2019</v>
      </c>
      <c r="C77" s="119">
        <f>Dat_02!N77</f>
        <v>-317.80333333330009</v>
      </c>
      <c r="D77" s="119">
        <f>Dat_02!B77</f>
        <v>2300</v>
      </c>
      <c r="E77" s="119">
        <f>Dat_02!F77</f>
        <v>-2104.1666666667002</v>
      </c>
    </row>
    <row r="78" spans="1:5">
      <c r="A78" s="83"/>
      <c r="B78" s="118" t="str">
        <f>Dat_02!A78</f>
        <v>13/11/2019</v>
      </c>
      <c r="C78" s="119">
        <f>Dat_02!N78</f>
        <v>-1398.8791666667</v>
      </c>
      <c r="D78" s="119">
        <f>Dat_02!B78</f>
        <v>2300</v>
      </c>
      <c r="E78" s="119">
        <f>Dat_02!F78</f>
        <v>-2104.1666666667002</v>
      </c>
    </row>
    <row r="79" spans="1:5">
      <c r="A79" s="83"/>
      <c r="B79" s="118" t="str">
        <f>Dat_02!A79</f>
        <v>14/11/2019</v>
      </c>
      <c r="C79" s="119">
        <f>Dat_02!N79</f>
        <v>-1847.0250000000001</v>
      </c>
      <c r="D79" s="119">
        <f>Dat_02!B79</f>
        <v>2300</v>
      </c>
      <c r="E79" s="119">
        <f>Dat_02!F79</f>
        <v>-2104.1666666667002</v>
      </c>
    </row>
    <row r="80" spans="1:5">
      <c r="A80" s="83"/>
      <c r="B80" s="118" t="str">
        <f>Dat_02!A80</f>
        <v>15/11/2019</v>
      </c>
      <c r="C80" s="119">
        <f>Dat_02!N80</f>
        <v>-667.25271739129994</v>
      </c>
      <c r="D80" s="119">
        <f>Dat_02!B80</f>
        <v>2475</v>
      </c>
      <c r="E80" s="119">
        <f>Dat_02!F80</f>
        <v>-2043.75</v>
      </c>
    </row>
    <row r="81" spans="1:5">
      <c r="A81" s="83"/>
      <c r="B81" s="118" t="str">
        <f>Dat_02!A81</f>
        <v>16/11/2019</v>
      </c>
      <c r="C81" s="119">
        <f>Dat_02!N81</f>
        <v>307.32181818180015</v>
      </c>
      <c r="D81" s="119">
        <f>Dat_02!B81</f>
        <v>2887.5</v>
      </c>
      <c r="E81" s="119">
        <f>Dat_02!F81</f>
        <v>-2150</v>
      </c>
    </row>
    <row r="82" spans="1:5">
      <c r="A82" s="83"/>
      <c r="B82" s="118" t="str">
        <f>Dat_02!A82</f>
        <v>17/11/2019</v>
      </c>
      <c r="C82" s="119">
        <f>Dat_02!N82</f>
        <v>-130.47309941520007</v>
      </c>
      <c r="D82" s="119">
        <f>Dat_02!B82</f>
        <v>2737.5</v>
      </c>
      <c r="E82" s="119">
        <f>Dat_02!F82</f>
        <v>-2335.4166666667002</v>
      </c>
    </row>
    <row r="83" spans="1:5">
      <c r="A83" s="83"/>
      <c r="B83" s="118" t="str">
        <f>Dat_02!A83</f>
        <v>18/11/2019</v>
      </c>
      <c r="C83" s="119">
        <f>Dat_02!N83</f>
        <v>-762.18119658120008</v>
      </c>
      <c r="D83" s="119">
        <f>Dat_02!B83</f>
        <v>2829.1666666667002</v>
      </c>
      <c r="E83" s="119">
        <f>Dat_02!F83</f>
        <v>-2106.25</v>
      </c>
    </row>
    <row r="84" spans="1:5">
      <c r="A84" s="83"/>
      <c r="B84" s="118" t="str">
        <f>Dat_02!A84</f>
        <v>19/11/2019</v>
      </c>
      <c r="C84" s="119">
        <f>Dat_02!N84</f>
        <v>-402.84821428579994</v>
      </c>
      <c r="D84" s="119">
        <f>Dat_02!B84</f>
        <v>2732.25</v>
      </c>
      <c r="E84" s="119">
        <f>Dat_02!F84</f>
        <v>-1787</v>
      </c>
    </row>
    <row r="85" spans="1:5">
      <c r="A85" s="83"/>
      <c r="B85" s="118" t="str">
        <f>Dat_02!A85</f>
        <v>20/11/2019</v>
      </c>
      <c r="C85" s="119">
        <f>Dat_02!N85</f>
        <v>-0.95995423340013986</v>
      </c>
      <c r="D85" s="119">
        <f>Dat_02!B85</f>
        <v>2775</v>
      </c>
      <c r="E85" s="119">
        <f>Dat_02!F85</f>
        <v>-1691.6666666666999</v>
      </c>
    </row>
    <row r="86" spans="1:5">
      <c r="A86" s="83"/>
      <c r="B86" s="118" t="str">
        <f>Dat_02!A86</f>
        <v>21/11/2019</v>
      </c>
      <c r="C86" s="119">
        <f>Dat_02!N86</f>
        <v>-327.34034090909995</v>
      </c>
      <c r="D86" s="119">
        <f>Dat_02!B86</f>
        <v>2820.8333333332998</v>
      </c>
      <c r="E86" s="119">
        <f>Dat_02!F86</f>
        <v>-2106.25</v>
      </c>
    </row>
    <row r="87" spans="1:5">
      <c r="A87" s="83"/>
      <c r="B87" s="118" t="str">
        <f>Dat_02!A87</f>
        <v>22/11/2019</v>
      </c>
      <c r="C87" s="119">
        <f>Dat_02!N87</f>
        <v>-390.22608695650001</v>
      </c>
      <c r="D87" s="119">
        <f>Dat_02!B87</f>
        <v>2900</v>
      </c>
      <c r="E87" s="119">
        <f>Dat_02!F87</f>
        <v>-1845.8333333333001</v>
      </c>
    </row>
    <row r="88" spans="1:5">
      <c r="A88" s="83"/>
      <c r="B88" s="118" t="str">
        <f>Dat_02!A88</f>
        <v>23/11/2019</v>
      </c>
      <c r="C88" s="119">
        <f>Dat_02!N88</f>
        <v>-1497.4011363636</v>
      </c>
      <c r="D88" s="119">
        <f>Dat_02!B88</f>
        <v>3125</v>
      </c>
      <c r="E88" s="119">
        <f>Dat_02!F88</f>
        <v>-2520.8333333332998</v>
      </c>
    </row>
    <row r="89" spans="1:5">
      <c r="A89" s="83"/>
      <c r="B89" s="118" t="str">
        <f>Dat_02!A89</f>
        <v>24/11/2019</v>
      </c>
      <c r="C89" s="119">
        <f>Dat_02!N89</f>
        <v>-754.47619047620014</v>
      </c>
      <c r="D89" s="119">
        <f>Dat_02!B89</f>
        <v>3025</v>
      </c>
      <c r="E89" s="119">
        <f>Dat_02!F89</f>
        <v>-3033.3333333332998</v>
      </c>
    </row>
    <row r="90" spans="1:5">
      <c r="A90" s="83"/>
      <c r="B90" s="118" t="str">
        <f>Dat_02!A90</f>
        <v>25/11/2019</v>
      </c>
      <c r="C90" s="119">
        <f>Dat_02!N90</f>
        <v>-1731.9013888888999</v>
      </c>
      <c r="D90" s="119">
        <f>Dat_02!B90</f>
        <v>2956.25</v>
      </c>
      <c r="E90" s="119">
        <f>Dat_02!F90</f>
        <v>-2250</v>
      </c>
    </row>
    <row r="91" spans="1:5">
      <c r="A91" s="83"/>
      <c r="B91" s="118" t="str">
        <f>Dat_02!A91</f>
        <v>26/11/2019</v>
      </c>
      <c r="C91" s="119">
        <f>Dat_02!N91</f>
        <v>-1063.7460784314001</v>
      </c>
      <c r="D91" s="119">
        <f>Dat_02!B91</f>
        <v>3133.3333333332998</v>
      </c>
      <c r="E91" s="119">
        <f>Dat_02!F91</f>
        <v>-1987.5</v>
      </c>
    </row>
    <row r="92" spans="1:5">
      <c r="A92" s="83"/>
      <c r="B92" s="118" t="str">
        <f>Dat_02!A92</f>
        <v>27/11/2019</v>
      </c>
      <c r="C92" s="119">
        <f>Dat_02!N92</f>
        <v>-713.61666666660005</v>
      </c>
      <c r="D92" s="119">
        <f>Dat_02!B92</f>
        <v>3045.8333333332998</v>
      </c>
      <c r="E92" s="119">
        <f>Dat_02!F92</f>
        <v>-2425</v>
      </c>
    </row>
    <row r="93" spans="1:5">
      <c r="A93" s="83"/>
      <c r="B93" s="118" t="str">
        <f>Dat_02!A93</f>
        <v>28/11/2019</v>
      </c>
      <c r="C93" s="119">
        <f>Dat_02!N93</f>
        <v>950.1850649349999</v>
      </c>
      <c r="D93" s="119">
        <f>Dat_02!B93</f>
        <v>2941.6666666667002</v>
      </c>
      <c r="E93" s="119">
        <f>Dat_02!F93</f>
        <v>-2485.4166666667002</v>
      </c>
    </row>
    <row r="94" spans="1:5">
      <c r="A94" s="83"/>
      <c r="B94" s="118" t="str">
        <f>Dat_02!A94</f>
        <v>29/11/2019</v>
      </c>
      <c r="C94" s="119">
        <f>Dat_02!N94</f>
        <v>164.22521739130002</v>
      </c>
      <c r="D94" s="119">
        <f>Dat_02!B94</f>
        <v>3058.3333333332998</v>
      </c>
      <c r="E94" s="119">
        <f>Dat_02!F94</f>
        <v>-2483.3333333332998</v>
      </c>
    </row>
    <row r="95" spans="1:5">
      <c r="A95" s="83"/>
      <c r="B95" s="118" t="str">
        <f>Dat_02!A95</f>
        <v>30/11/2019</v>
      </c>
      <c r="C95" s="119">
        <f>Dat_02!N95</f>
        <v>-247.50614035090007</v>
      </c>
      <c r="D95" s="119">
        <f>Dat_02!B95</f>
        <v>2925</v>
      </c>
      <c r="E95" s="119">
        <f>Dat_02!F95</f>
        <v>-1975</v>
      </c>
    </row>
    <row r="96" spans="1:5">
      <c r="A96" s="83"/>
      <c r="B96" s="118" t="str">
        <f>Dat_02!A96</f>
        <v>01/12/2019</v>
      </c>
      <c r="C96" s="119">
        <f>Dat_02!N96</f>
        <v>340.97261904760012</v>
      </c>
      <c r="D96" s="119">
        <f>Dat_02!B96</f>
        <v>2825</v>
      </c>
      <c r="E96" s="119">
        <f>Dat_02!F96</f>
        <v>-2662.5</v>
      </c>
    </row>
    <row r="97" spans="1:5">
      <c r="A97" s="83" t="s">
        <v>55</v>
      </c>
      <c r="B97" s="118" t="str">
        <f>Dat_02!A97</f>
        <v>02/12/2019</v>
      </c>
      <c r="C97" s="119">
        <f>Dat_02!N97</f>
        <v>-1036.8466666667</v>
      </c>
      <c r="D97" s="119">
        <f>Dat_02!B97</f>
        <v>2933.3333333332998</v>
      </c>
      <c r="E97" s="119">
        <f>Dat_02!F97</f>
        <v>-1658.3333333333001</v>
      </c>
    </row>
    <row r="98" spans="1:5">
      <c r="A98" s="83"/>
      <c r="B98" s="118" t="str">
        <f>Dat_02!A98</f>
        <v>03/12/2019</v>
      </c>
      <c r="C98" s="119">
        <f>Dat_02!N98</f>
        <v>-898.81250000000011</v>
      </c>
      <c r="D98" s="119">
        <f>Dat_02!B98</f>
        <v>2312.5</v>
      </c>
      <c r="E98" s="119">
        <f>Dat_02!F98</f>
        <v>-1195.8333333333001</v>
      </c>
    </row>
    <row r="99" spans="1:5">
      <c r="A99" s="83"/>
      <c r="B99" s="118" t="str">
        <f>Dat_02!A99</f>
        <v>04/12/2019</v>
      </c>
      <c r="C99" s="119">
        <f>Dat_02!N99</f>
        <v>-299.68224637679998</v>
      </c>
      <c r="D99" s="119">
        <f>Dat_02!B99</f>
        <v>2412.5</v>
      </c>
      <c r="E99" s="119">
        <f>Dat_02!F99</f>
        <v>-1375</v>
      </c>
    </row>
    <row r="100" spans="1:5">
      <c r="A100" s="83"/>
      <c r="B100" s="118" t="str">
        <f>Dat_02!A100</f>
        <v>05/12/2019</v>
      </c>
      <c r="C100" s="119">
        <f>Dat_02!N100</f>
        <v>-1312.0375000000001</v>
      </c>
      <c r="D100" s="119">
        <f>Dat_02!B100</f>
        <v>2933.3333333332998</v>
      </c>
      <c r="E100" s="119">
        <f>Dat_02!F100</f>
        <v>-1483.3333333333001</v>
      </c>
    </row>
    <row r="101" spans="1:5">
      <c r="A101" s="83"/>
      <c r="B101" s="118" t="str">
        <f>Dat_02!A101</f>
        <v>06/12/2019</v>
      </c>
      <c r="C101" s="119">
        <f>Dat_02!N101</f>
        <v>675.14285714290008</v>
      </c>
      <c r="D101" s="119">
        <f>Dat_02!B101</f>
        <v>2910.4166666667002</v>
      </c>
      <c r="E101" s="119">
        <f>Dat_02!F101</f>
        <v>-1912.5</v>
      </c>
    </row>
    <row r="102" spans="1:5">
      <c r="A102" s="83"/>
      <c r="B102" s="118" t="str">
        <f>Dat_02!A102</f>
        <v>07/12/2019</v>
      </c>
      <c r="C102" s="119">
        <f>Dat_02!N102</f>
        <v>1475.2664031621</v>
      </c>
      <c r="D102" s="119">
        <f>Dat_02!B102</f>
        <v>2850</v>
      </c>
      <c r="E102" s="119">
        <f>Dat_02!F102</f>
        <v>-2300</v>
      </c>
    </row>
    <row r="103" spans="1:5">
      <c r="A103" s="83"/>
      <c r="B103" s="118" t="str">
        <f>Dat_02!A103</f>
        <v>08/12/2019</v>
      </c>
      <c r="C103" s="119">
        <f>Dat_02!N103</f>
        <v>2561.4</v>
      </c>
      <c r="D103" s="119">
        <f>Dat_02!B103</f>
        <v>2650</v>
      </c>
      <c r="E103" s="119">
        <f>Dat_02!F103</f>
        <v>-2483.3333333332998</v>
      </c>
    </row>
    <row r="104" spans="1:5">
      <c r="A104" s="83"/>
      <c r="B104" s="118" t="str">
        <f>Dat_02!A104</f>
        <v>09/12/2019</v>
      </c>
      <c r="C104" s="119">
        <f>Dat_02!N104</f>
        <v>163.11000000000013</v>
      </c>
      <c r="D104" s="119">
        <f>Dat_02!B104</f>
        <v>2866.6666666667002</v>
      </c>
      <c r="E104" s="119">
        <f>Dat_02!F104</f>
        <v>-2283.3333333332998</v>
      </c>
    </row>
    <row r="105" spans="1:5">
      <c r="A105" s="83"/>
      <c r="B105" s="118" t="str">
        <f>Dat_02!A105</f>
        <v>10/12/2019</v>
      </c>
      <c r="C105" s="119">
        <f>Dat_02!N105</f>
        <v>40.583333333399878</v>
      </c>
      <c r="D105" s="119">
        <f>Dat_02!B105</f>
        <v>2658.3333333332998</v>
      </c>
      <c r="E105" s="119">
        <f>Dat_02!F105</f>
        <v>-2283.3333333332998</v>
      </c>
    </row>
    <row r="106" spans="1:5">
      <c r="A106" s="83"/>
      <c r="B106" s="118" t="str">
        <f>Dat_02!A106</f>
        <v>11/12/2019</v>
      </c>
      <c r="C106" s="119">
        <f>Dat_02!N106</f>
        <v>-683.09885583520008</v>
      </c>
      <c r="D106" s="119">
        <f>Dat_02!B106</f>
        <v>2866.6666666667002</v>
      </c>
      <c r="E106" s="119">
        <f>Dat_02!F106</f>
        <v>-2162.5</v>
      </c>
    </row>
    <row r="107" spans="1:5">
      <c r="A107" s="83"/>
      <c r="B107" s="118" t="str">
        <f>Dat_02!A107</f>
        <v>12/12/2019</v>
      </c>
      <c r="C107" s="119">
        <f>Dat_02!N107</f>
        <v>-1734.7397058824001</v>
      </c>
      <c r="D107" s="119">
        <f>Dat_02!B107</f>
        <v>2866.6666666667002</v>
      </c>
      <c r="E107" s="119">
        <f>Dat_02!F107</f>
        <v>-2066.6666666667002</v>
      </c>
    </row>
    <row r="108" spans="1:5">
      <c r="A108" s="83"/>
      <c r="B108" s="118" t="str">
        <f>Dat_02!A108</f>
        <v>13/12/2019</v>
      </c>
      <c r="C108" s="119">
        <f>Dat_02!N108</f>
        <v>-2061.4583333332998</v>
      </c>
      <c r="D108" s="119">
        <f>Dat_02!B108</f>
        <v>2866.6666666667002</v>
      </c>
      <c r="E108" s="119">
        <f>Dat_02!F108</f>
        <v>-2129.1666666667002</v>
      </c>
    </row>
    <row r="109" spans="1:5">
      <c r="A109" s="83"/>
      <c r="B109" s="118" t="str">
        <f>Dat_02!A109</f>
        <v>14/12/2019</v>
      </c>
      <c r="C109" s="119">
        <f>Dat_02!N109</f>
        <v>-839.03788819869987</v>
      </c>
      <c r="D109" s="119">
        <f>Dat_02!B109</f>
        <v>3456.25</v>
      </c>
      <c r="E109" s="119">
        <f>Dat_02!F109</f>
        <v>-2204.1666666667002</v>
      </c>
    </row>
    <row r="110" spans="1:5">
      <c r="A110" s="83"/>
      <c r="B110" s="118" t="str">
        <f>Dat_02!A110</f>
        <v>15/12/2019</v>
      </c>
      <c r="C110" s="119">
        <f>Dat_02!N110</f>
        <v>1466.7897058824001</v>
      </c>
      <c r="D110" s="119">
        <f>Dat_02!B110</f>
        <v>3550</v>
      </c>
      <c r="E110" s="119">
        <f>Dat_02!F110</f>
        <v>-2837.5</v>
      </c>
    </row>
    <row r="111" spans="1:5">
      <c r="A111" s="83"/>
      <c r="B111" s="118" t="str">
        <f>Dat_02!A111</f>
        <v>16/12/2019</v>
      </c>
      <c r="C111" s="119">
        <f>Dat_02!N111</f>
        <v>-1050.0101731601999</v>
      </c>
      <c r="D111" s="119">
        <f>Dat_02!B111</f>
        <v>3454.1666666667002</v>
      </c>
      <c r="E111" s="119">
        <f>Dat_02!F111</f>
        <v>-2041.6666666666999</v>
      </c>
    </row>
    <row r="112" spans="1:5">
      <c r="A112" s="83"/>
      <c r="B112" s="118" t="str">
        <f>Dat_02!A112</f>
        <v>17/12/2019</v>
      </c>
      <c r="C112" s="119">
        <f>Dat_02!N112</f>
        <v>1162.3359683795002</v>
      </c>
      <c r="D112" s="119">
        <f>Dat_02!B112</f>
        <v>3454.1666666667002</v>
      </c>
      <c r="E112" s="119">
        <f>Dat_02!F112</f>
        <v>-2179.1666666667002</v>
      </c>
    </row>
    <row r="113" spans="1:5">
      <c r="A113" s="83"/>
      <c r="B113" s="118" t="str">
        <f>Dat_02!A113</f>
        <v>18/12/2019</v>
      </c>
      <c r="C113" s="119">
        <f>Dat_02!N113</f>
        <v>-1259.4004385965</v>
      </c>
      <c r="D113" s="119">
        <f>Dat_02!B113</f>
        <v>3454.1666666667002</v>
      </c>
      <c r="E113" s="119">
        <f>Dat_02!F113</f>
        <v>-1808.3333333333001</v>
      </c>
    </row>
    <row r="114" spans="1:5">
      <c r="A114" s="83"/>
      <c r="B114" s="118" t="str">
        <f>Dat_02!A114</f>
        <v>19/12/2019</v>
      </c>
      <c r="C114" s="119">
        <f>Dat_02!N114</f>
        <v>-1602.3375000000001</v>
      </c>
      <c r="D114" s="119">
        <f>Dat_02!B114</f>
        <v>3454.1666666667002</v>
      </c>
      <c r="E114" s="119">
        <f>Dat_02!F114</f>
        <v>-1938.75</v>
      </c>
    </row>
    <row r="115" spans="1:5">
      <c r="A115" s="83"/>
      <c r="B115" s="118" t="str">
        <f>Dat_02!A115</f>
        <v>20/12/2019</v>
      </c>
      <c r="C115" s="119">
        <f>Dat_02!N115</f>
        <v>-1425</v>
      </c>
      <c r="D115" s="119">
        <f>Dat_02!B115</f>
        <v>3454.1666666667002</v>
      </c>
      <c r="E115" s="119">
        <f>Dat_02!F115</f>
        <v>-2029.1666666666999</v>
      </c>
    </row>
    <row r="116" spans="1:5">
      <c r="A116" s="83"/>
      <c r="B116" s="118" t="str">
        <f>Dat_02!A116</f>
        <v>21/12/2019</v>
      </c>
      <c r="C116" s="119">
        <f>Dat_02!N116</f>
        <v>-1728.8666666667002</v>
      </c>
      <c r="D116" s="119">
        <f>Dat_02!B116</f>
        <v>3487.5</v>
      </c>
      <c r="E116" s="119">
        <f>Dat_02!F116</f>
        <v>-2175</v>
      </c>
    </row>
    <row r="117" spans="1:5">
      <c r="A117" s="83"/>
      <c r="B117" s="118" t="str">
        <f>Dat_02!A117</f>
        <v>22/12/2019</v>
      </c>
      <c r="C117" s="119">
        <f>Dat_02!N117</f>
        <v>-2852.6055555556004</v>
      </c>
      <c r="D117" s="119">
        <f>Dat_02!B117</f>
        <v>3337.5</v>
      </c>
      <c r="E117" s="119">
        <f>Dat_02!F117</f>
        <v>-2983.3333333332998</v>
      </c>
    </row>
    <row r="118" spans="1:5">
      <c r="A118" s="83"/>
      <c r="B118" s="118" t="str">
        <f>Dat_02!A118</f>
        <v>23/12/2019</v>
      </c>
      <c r="C118" s="119">
        <f>Dat_02!N118</f>
        <v>-1707.4958333332997</v>
      </c>
      <c r="D118" s="119">
        <f>Dat_02!B118</f>
        <v>3500</v>
      </c>
      <c r="E118" s="119">
        <f>Dat_02!F118</f>
        <v>-2791.6666666667002</v>
      </c>
    </row>
    <row r="119" spans="1:5">
      <c r="A119" s="83"/>
      <c r="B119" s="118" t="str">
        <f>Dat_02!A119</f>
        <v>24/12/2019</v>
      </c>
      <c r="C119" s="119">
        <f>Dat_02!N119</f>
        <v>682.10476190479994</v>
      </c>
      <c r="D119" s="119">
        <f>Dat_02!B119</f>
        <v>3500</v>
      </c>
      <c r="E119" s="119">
        <f>Dat_02!F119</f>
        <v>-2833.3333333332998</v>
      </c>
    </row>
    <row r="120" spans="1:5">
      <c r="A120" s="83"/>
      <c r="B120" s="118" t="str">
        <f>Dat_02!A120</f>
        <v>25/12/2019</v>
      </c>
      <c r="C120" s="119">
        <f>Dat_02!N120</f>
        <v>-1765.3916666667001</v>
      </c>
      <c r="D120" s="119">
        <f>Dat_02!B120</f>
        <v>3337.5</v>
      </c>
      <c r="E120" s="119">
        <f>Dat_02!F120</f>
        <v>-3379.1666666667002</v>
      </c>
    </row>
    <row r="121" spans="1:5">
      <c r="A121" s="83"/>
      <c r="B121" s="118" t="str">
        <f>Dat_02!A121</f>
        <v>26/12/2019</v>
      </c>
      <c r="C121" s="119">
        <f>Dat_02!N121</f>
        <v>-1203.6642857142001</v>
      </c>
      <c r="D121" s="119">
        <f>Dat_02!B121</f>
        <v>3500</v>
      </c>
      <c r="E121" s="119">
        <f>Dat_02!F121</f>
        <v>-2812.5</v>
      </c>
    </row>
    <row r="122" spans="1:5">
      <c r="A122" s="83"/>
      <c r="B122" s="118" t="str">
        <f>Dat_02!A122</f>
        <v>27/12/2019</v>
      </c>
      <c r="C122" s="119">
        <f>Dat_02!N122</f>
        <v>-208.12575757579998</v>
      </c>
      <c r="D122" s="119">
        <f>Dat_02!B122</f>
        <v>3500</v>
      </c>
      <c r="E122" s="119">
        <f>Dat_02!F122</f>
        <v>-2833.3333333332998</v>
      </c>
    </row>
    <row r="123" spans="1:5">
      <c r="A123" s="83"/>
      <c r="B123" s="118" t="str">
        <f>Dat_02!A123</f>
        <v>28/12/2019</v>
      </c>
      <c r="C123" s="119">
        <f>Dat_02!N123</f>
        <v>-1177.6848861284002</v>
      </c>
      <c r="D123" s="119">
        <f>Dat_02!B123</f>
        <v>3250</v>
      </c>
      <c r="E123" s="119">
        <f>Dat_02!F123</f>
        <v>-2837.5</v>
      </c>
    </row>
    <row r="124" spans="1:5">
      <c r="A124" s="83"/>
      <c r="B124" s="118" t="str">
        <f>Dat_02!A124</f>
        <v>29/12/2019</v>
      </c>
      <c r="C124" s="119">
        <f>Dat_02!N124</f>
        <v>308.3472222222</v>
      </c>
      <c r="D124" s="119">
        <f>Dat_02!B124</f>
        <v>3028.25</v>
      </c>
      <c r="E124" s="119">
        <f>Dat_02!F124</f>
        <v>-3181.25</v>
      </c>
    </row>
    <row r="125" spans="1:5">
      <c r="A125" s="83"/>
      <c r="B125" s="118" t="str">
        <f>Dat_02!A125</f>
        <v>30/12/2019</v>
      </c>
      <c r="C125" s="119">
        <f>Dat_02!N125</f>
        <v>2678.0733333334001</v>
      </c>
      <c r="D125" s="119">
        <f>Dat_02!B125</f>
        <v>3266.6666666667002</v>
      </c>
      <c r="E125" s="119">
        <f>Dat_02!F125</f>
        <v>-2808.3333333332998</v>
      </c>
    </row>
    <row r="126" spans="1:5">
      <c r="A126" s="83"/>
      <c r="B126" s="118" t="str">
        <f>Dat_02!A126</f>
        <v>31/12/2019</v>
      </c>
      <c r="C126" s="119">
        <f>Dat_02!N126</f>
        <v>267.43861892589985</v>
      </c>
      <c r="D126" s="119">
        <f>Dat_02!B126</f>
        <v>3266.6666666667002</v>
      </c>
      <c r="E126" s="119">
        <f>Dat_02!F126</f>
        <v>-2808.3333333332998</v>
      </c>
    </row>
    <row r="127" spans="1:5">
      <c r="A127" s="83"/>
      <c r="B127" s="118" t="str">
        <f>Dat_02!A127</f>
        <v>01/01/2020</v>
      </c>
      <c r="C127" s="119">
        <f>Dat_02!N127</f>
        <v>5.4365914786999383</v>
      </c>
      <c r="D127" s="119">
        <f>Dat_02!B127</f>
        <v>3050</v>
      </c>
      <c r="E127" s="119">
        <f>Dat_02!F127</f>
        <v>-3181.25</v>
      </c>
    </row>
    <row r="128" spans="1:5">
      <c r="A128" s="83" t="s">
        <v>56</v>
      </c>
      <c r="B128" s="118" t="str">
        <f>Dat_02!A128</f>
        <v>02/01/2020</v>
      </c>
      <c r="C128" s="119">
        <f>Dat_02!N128</f>
        <v>-8.9600000000000364</v>
      </c>
      <c r="D128" s="119">
        <f>Dat_02!B128</f>
        <v>3266.6666666667002</v>
      </c>
      <c r="E128" s="119">
        <f>Dat_02!F128</f>
        <v>-2808.3333333332998</v>
      </c>
    </row>
    <row r="129" spans="1:5">
      <c r="A129" s="83"/>
      <c r="B129" s="118" t="str">
        <f>Dat_02!A129</f>
        <v>03/01/2020</v>
      </c>
      <c r="C129" s="119">
        <f>Dat_02!N129</f>
        <v>3024.0583333333002</v>
      </c>
      <c r="D129" s="119">
        <f>Dat_02!B129</f>
        <v>3233.3333333332998</v>
      </c>
      <c r="E129" s="119">
        <f>Dat_02!F129</f>
        <v>-2808.3333333332998</v>
      </c>
    </row>
    <row r="130" spans="1:5">
      <c r="A130" s="83"/>
      <c r="B130" s="118" t="str">
        <f>Dat_02!A130</f>
        <v>04/01/2020</v>
      </c>
      <c r="C130" s="119">
        <f>Dat_02!N130</f>
        <v>2593.6744047619004</v>
      </c>
      <c r="D130" s="119">
        <f>Dat_02!B130</f>
        <v>3275</v>
      </c>
      <c r="E130" s="119">
        <f>Dat_02!F130</f>
        <v>-2543.75</v>
      </c>
    </row>
    <row r="131" spans="1:5">
      <c r="A131" s="83"/>
      <c r="B131" s="118" t="str">
        <f>Dat_02!A131</f>
        <v>05/01/2020</v>
      </c>
      <c r="C131" s="119">
        <f>Dat_02!N131</f>
        <v>2288.8541666667002</v>
      </c>
      <c r="D131" s="119">
        <f>Dat_02!B131</f>
        <v>3320.8333333332998</v>
      </c>
      <c r="E131" s="119">
        <f>Dat_02!F131</f>
        <v>-2779.1666666667002</v>
      </c>
    </row>
    <row r="132" spans="1:5">
      <c r="A132" s="83"/>
      <c r="B132" s="118" t="str">
        <f>Dat_02!A132</f>
        <v>06/01/2020</v>
      </c>
      <c r="C132" s="119">
        <f>Dat_02!N132</f>
        <v>1314.0590909091</v>
      </c>
      <c r="D132" s="119">
        <f>Dat_02!B132</f>
        <v>3320.8333333332998</v>
      </c>
      <c r="E132" s="119">
        <f>Dat_02!F132</f>
        <v>-2516.6666666667002</v>
      </c>
    </row>
    <row r="133" spans="1:5">
      <c r="A133" s="83"/>
      <c r="B133" s="118" t="str">
        <f>Dat_02!A133</f>
        <v>07/01/2020</v>
      </c>
      <c r="C133" s="119">
        <f>Dat_02!N133</f>
        <v>1568.6852941176001</v>
      </c>
      <c r="D133" s="119">
        <f>Dat_02!B133</f>
        <v>3195.8333333332998</v>
      </c>
      <c r="E133" s="119">
        <f>Dat_02!F133</f>
        <v>-2516.6666666667002</v>
      </c>
    </row>
    <row r="134" spans="1:5">
      <c r="A134" s="83"/>
      <c r="B134" s="118" t="str">
        <f>Dat_02!A134</f>
        <v>08/01/2020</v>
      </c>
      <c r="C134" s="119">
        <f>Dat_02!N134</f>
        <v>2623.0124999999998</v>
      </c>
      <c r="D134" s="119">
        <f>Dat_02!B134</f>
        <v>3108.3333333332998</v>
      </c>
      <c r="E134" s="119">
        <f>Dat_02!F134</f>
        <v>-2516.6666666667002</v>
      </c>
    </row>
    <row r="135" spans="1:5">
      <c r="A135" s="83"/>
      <c r="B135" s="118" t="str">
        <f>Dat_02!A135</f>
        <v>09/01/2020</v>
      </c>
      <c r="C135" s="119">
        <f>Dat_02!N135</f>
        <v>2118.6454545453998</v>
      </c>
      <c r="D135" s="119">
        <f>Dat_02!B135</f>
        <v>3241.6666666667002</v>
      </c>
      <c r="E135" s="119">
        <f>Dat_02!F135</f>
        <v>-2516.6666666667002</v>
      </c>
    </row>
    <row r="136" spans="1:5">
      <c r="A136" s="83"/>
      <c r="B136" s="118" t="str">
        <f>Dat_02!A136</f>
        <v>10/01/2020</v>
      </c>
      <c r="C136" s="119">
        <f>Dat_02!N136</f>
        <v>1165.0750000000003</v>
      </c>
      <c r="D136" s="119">
        <f>Dat_02!B136</f>
        <v>3212.5</v>
      </c>
      <c r="E136" s="119">
        <f>Dat_02!F136</f>
        <v>-2516.6666666667002</v>
      </c>
    </row>
    <row r="137" spans="1:5">
      <c r="A137" s="83"/>
      <c r="B137" s="118" t="str">
        <f>Dat_02!A137</f>
        <v>11/01/2020</v>
      </c>
      <c r="C137" s="119">
        <f>Dat_02!N137</f>
        <v>3036.3590909090999</v>
      </c>
      <c r="D137" s="119">
        <f>Dat_02!B137</f>
        <v>3054.1666666667002</v>
      </c>
      <c r="E137" s="119">
        <f>Dat_02!F137</f>
        <v>-2775</v>
      </c>
    </row>
    <row r="138" spans="1:5">
      <c r="A138" s="83"/>
      <c r="B138" s="118" t="str">
        <f>Dat_02!A138</f>
        <v>12/01/2020</v>
      </c>
      <c r="C138" s="119">
        <f>Dat_02!N138</f>
        <v>2865.7608695651998</v>
      </c>
      <c r="D138" s="119">
        <f>Dat_02!B138</f>
        <v>2862.5</v>
      </c>
      <c r="E138" s="119">
        <f>Dat_02!F138</f>
        <v>-3058.3333333332998</v>
      </c>
    </row>
    <row r="139" spans="1:5">
      <c r="A139" s="83"/>
      <c r="B139" s="118" t="str">
        <f>Dat_02!A139</f>
        <v>13/01/2020</v>
      </c>
      <c r="C139" s="119">
        <f>Dat_02!N139</f>
        <v>2686.3145833333001</v>
      </c>
      <c r="D139" s="119">
        <f>Dat_02!B139</f>
        <v>3162.5</v>
      </c>
      <c r="E139" s="119">
        <f>Dat_02!F139</f>
        <v>-2741.6666666667002</v>
      </c>
    </row>
    <row r="140" spans="1:5">
      <c r="A140" s="83"/>
      <c r="B140" s="118" t="str">
        <f>Dat_02!A140</f>
        <v>14/01/2020</v>
      </c>
      <c r="C140" s="119">
        <f>Dat_02!N140</f>
        <v>2770.3966666667002</v>
      </c>
      <c r="D140" s="119">
        <f>Dat_02!B140</f>
        <v>3366.6666666667002</v>
      </c>
      <c r="E140" s="119">
        <f>Dat_02!F140</f>
        <v>-2741.6666666667002</v>
      </c>
    </row>
    <row r="141" spans="1:5">
      <c r="A141" s="83"/>
      <c r="B141" s="118" t="str">
        <f>Dat_02!A141</f>
        <v>15/01/2020</v>
      </c>
      <c r="C141" s="119">
        <f>Dat_02!N141</f>
        <v>2877.1361111111</v>
      </c>
      <c r="D141" s="119">
        <f>Dat_02!B141</f>
        <v>3366.6666666667002</v>
      </c>
      <c r="E141" s="119">
        <f>Dat_02!F141</f>
        <v>-2741.6666666667002</v>
      </c>
    </row>
    <row r="142" spans="1:5">
      <c r="A142" s="83"/>
      <c r="B142" s="118" t="str">
        <f>Dat_02!A142</f>
        <v>16/01/2020</v>
      </c>
      <c r="C142" s="119">
        <f>Dat_02!N142</f>
        <v>831.93333333329997</v>
      </c>
      <c r="D142" s="119">
        <f>Dat_02!B142</f>
        <v>3366.6666666667002</v>
      </c>
      <c r="E142" s="119">
        <f>Dat_02!F142</f>
        <v>-2741.6666666667002</v>
      </c>
    </row>
    <row r="143" spans="1:5">
      <c r="A143" s="83"/>
      <c r="B143" s="118" t="str">
        <f>Dat_02!A143</f>
        <v>17/01/2020</v>
      </c>
      <c r="C143" s="119">
        <f>Dat_02!N143</f>
        <v>2090.7833333333001</v>
      </c>
      <c r="D143" s="119">
        <f>Dat_02!B143</f>
        <v>3041.6666666667002</v>
      </c>
      <c r="E143" s="119">
        <f>Dat_02!F143</f>
        <v>-2729.1666666667002</v>
      </c>
    </row>
    <row r="144" spans="1:5">
      <c r="A144" s="83"/>
      <c r="B144" s="118" t="str">
        <f>Dat_02!A144</f>
        <v>18/01/2020</v>
      </c>
      <c r="C144" s="119">
        <f>Dat_02!N144</f>
        <v>1247.2772727271999</v>
      </c>
      <c r="D144" s="119">
        <f>Dat_02!B144</f>
        <v>3306.25</v>
      </c>
      <c r="E144" s="119">
        <f>Dat_02!F144</f>
        <v>-2750</v>
      </c>
    </row>
    <row r="145" spans="1:5">
      <c r="A145" s="83"/>
      <c r="B145" s="118" t="str">
        <f>Dat_02!A145</f>
        <v>19/01/2020</v>
      </c>
      <c r="C145" s="119">
        <f>Dat_02!N145</f>
        <v>-2635.8624999999997</v>
      </c>
      <c r="D145" s="119">
        <f>Dat_02!B145</f>
        <v>3306.25</v>
      </c>
      <c r="E145" s="119">
        <f>Dat_02!F145</f>
        <v>-2991.6666666667002</v>
      </c>
    </row>
    <row r="146" spans="1:5">
      <c r="A146" s="83"/>
      <c r="B146" s="118" t="str">
        <f>Dat_02!A146</f>
        <v>20/01/2020</v>
      </c>
      <c r="C146" s="119">
        <f>Dat_02!N146</f>
        <v>-2054.96875</v>
      </c>
      <c r="D146" s="119">
        <f>Dat_02!B146</f>
        <v>3333.3333333332998</v>
      </c>
      <c r="E146" s="119">
        <f>Dat_02!F146</f>
        <v>-2337.5</v>
      </c>
    </row>
    <row r="147" spans="1:5">
      <c r="A147" s="83"/>
      <c r="B147" s="118" t="str">
        <f>Dat_02!A147</f>
        <v>21/01/2020</v>
      </c>
      <c r="C147" s="119">
        <f>Dat_02!N147</f>
        <v>-1102.6541666666999</v>
      </c>
      <c r="D147" s="119">
        <f>Dat_02!B147</f>
        <v>2602.0833333332998</v>
      </c>
      <c r="E147" s="119">
        <f>Dat_02!F147</f>
        <v>-1083.3333333333001</v>
      </c>
    </row>
    <row r="148" spans="1:5">
      <c r="A148" s="83"/>
      <c r="B148" s="118" t="str">
        <f>Dat_02!A148</f>
        <v>22/01/2020</v>
      </c>
      <c r="C148" s="119">
        <f>Dat_02!N148</f>
        <v>-374.51071428570003</v>
      </c>
      <c r="D148" s="119">
        <f>Dat_02!B148</f>
        <v>1950</v>
      </c>
      <c r="E148" s="119">
        <f>Dat_02!F148</f>
        <v>-1125</v>
      </c>
    </row>
    <row r="149" spans="1:5">
      <c r="A149" s="83"/>
      <c r="B149" s="118" t="str">
        <f>Dat_02!A149</f>
        <v>23/01/2020</v>
      </c>
      <c r="C149" s="119">
        <f>Dat_02!N149</f>
        <v>771.46380952380014</v>
      </c>
      <c r="D149" s="119">
        <f>Dat_02!B149</f>
        <v>1850</v>
      </c>
      <c r="E149" s="119">
        <f>Dat_02!F149</f>
        <v>-1125</v>
      </c>
    </row>
    <row r="150" spans="1:5">
      <c r="A150" s="83"/>
      <c r="B150" s="118" t="str">
        <f>Dat_02!A150</f>
        <v>24/01/2020</v>
      </c>
      <c r="C150" s="119">
        <f>Dat_02!N150</f>
        <v>543.54761904759994</v>
      </c>
      <c r="D150" s="119">
        <f>Dat_02!B150</f>
        <v>1866.6666666666999</v>
      </c>
      <c r="E150" s="119">
        <f>Dat_02!F150</f>
        <v>-1125</v>
      </c>
    </row>
    <row r="151" spans="1:5">
      <c r="A151" s="83"/>
      <c r="B151" s="118" t="str">
        <f>Dat_02!A151</f>
        <v>25/01/2020</v>
      </c>
      <c r="C151" s="119">
        <f>Dat_02!N151</f>
        <v>1323.8166666667</v>
      </c>
      <c r="D151" s="119">
        <f>Dat_02!B151</f>
        <v>2000</v>
      </c>
      <c r="E151" s="119">
        <f>Dat_02!F151</f>
        <v>-1537.5</v>
      </c>
    </row>
    <row r="152" spans="1:5">
      <c r="A152" s="83"/>
      <c r="B152" s="118" t="str">
        <f>Dat_02!A152</f>
        <v>26/01/2020</v>
      </c>
      <c r="C152" s="119">
        <f>Dat_02!N152</f>
        <v>1379.3694444444</v>
      </c>
      <c r="D152" s="119">
        <f>Dat_02!B152</f>
        <v>2000</v>
      </c>
      <c r="E152" s="119">
        <f>Dat_02!F152</f>
        <v>-1587.5</v>
      </c>
    </row>
    <row r="153" spans="1:5">
      <c r="A153" s="83"/>
      <c r="B153" s="118" t="str">
        <f>Dat_02!A153</f>
        <v>27/01/2020</v>
      </c>
      <c r="C153" s="119">
        <f>Dat_02!N153</f>
        <v>412.29321266959994</v>
      </c>
      <c r="D153" s="119">
        <f>Dat_02!B153</f>
        <v>2000</v>
      </c>
      <c r="E153" s="119">
        <f>Dat_02!F153</f>
        <v>-1529.1666666666999</v>
      </c>
    </row>
    <row r="154" spans="1:5">
      <c r="A154" s="83"/>
      <c r="B154" s="118" t="str">
        <f>Dat_02!A154</f>
        <v>28/01/2020</v>
      </c>
      <c r="C154" s="119">
        <f>Dat_02!N154</f>
        <v>1268.0430555555999</v>
      </c>
      <c r="D154" s="119">
        <f>Dat_02!B154</f>
        <v>2000</v>
      </c>
      <c r="E154" s="119">
        <f>Dat_02!F154</f>
        <v>-1529.1666666666999</v>
      </c>
    </row>
    <row r="155" spans="1:5">
      <c r="A155" s="83"/>
      <c r="B155" s="118" t="str">
        <f>Dat_02!A155</f>
        <v>29/01/2020</v>
      </c>
      <c r="C155" s="119">
        <f>Dat_02!N155</f>
        <v>579.86403162049987</v>
      </c>
      <c r="D155" s="119">
        <f>Dat_02!B155</f>
        <v>2114.5833333332998</v>
      </c>
      <c r="E155" s="119">
        <f>Dat_02!F155</f>
        <v>-1525</v>
      </c>
    </row>
    <row r="156" spans="1:5">
      <c r="A156" s="83"/>
      <c r="B156" s="118" t="str">
        <f>Dat_02!A156</f>
        <v>30/01/2020</v>
      </c>
      <c r="C156" s="119">
        <f>Dat_02!N156</f>
        <v>1372.6722222222002</v>
      </c>
      <c r="D156" s="119">
        <f>Dat_02!B156</f>
        <v>2154.1666666667002</v>
      </c>
      <c r="E156" s="119">
        <f>Dat_02!F156</f>
        <v>-1512.5</v>
      </c>
    </row>
    <row r="157" spans="1:5">
      <c r="A157" s="83"/>
      <c r="B157" s="118" t="str">
        <f>Dat_02!A157</f>
        <v>31/01/2020</v>
      </c>
      <c r="C157" s="119">
        <f>Dat_02!N157</f>
        <v>1394.825</v>
      </c>
      <c r="D157" s="119">
        <f>Dat_02!B157</f>
        <v>2210.4166666667002</v>
      </c>
      <c r="E157" s="119">
        <f>Dat_02!F157</f>
        <v>-1516.6666666666999</v>
      </c>
    </row>
    <row r="158" spans="1:5">
      <c r="A158" s="83" t="s">
        <v>57</v>
      </c>
      <c r="B158" s="118" t="str">
        <f>Dat_02!A158</f>
        <v>01/02/2020</v>
      </c>
      <c r="C158" s="119">
        <f>Dat_02!N158</f>
        <v>2077.5583333332997</v>
      </c>
      <c r="D158" s="119">
        <f>Dat_02!B158</f>
        <v>2183.3333333332998</v>
      </c>
      <c r="E158" s="119">
        <f>Dat_02!F158</f>
        <v>-1500</v>
      </c>
    </row>
    <row r="159" spans="1:5">
      <c r="A159" s="83"/>
      <c r="B159" s="118" t="str">
        <f>Dat_02!A159</f>
        <v>02/02/2020</v>
      </c>
      <c r="C159" s="119">
        <f>Dat_02!N159</f>
        <v>1934.3636904762</v>
      </c>
      <c r="D159" s="119">
        <f>Dat_02!B159</f>
        <v>2185.4166666667002</v>
      </c>
      <c r="E159" s="119">
        <f>Dat_02!F159</f>
        <v>-1500</v>
      </c>
    </row>
    <row r="160" spans="1:5">
      <c r="A160" s="83"/>
      <c r="B160" s="118" t="str">
        <f>Dat_02!A160</f>
        <v>03/02/2020</v>
      </c>
      <c r="C160" s="119">
        <f>Dat_02!N160</f>
        <v>1857.8125</v>
      </c>
      <c r="D160" s="119">
        <f>Dat_02!B160</f>
        <v>1906.25</v>
      </c>
      <c r="E160" s="119">
        <f>Dat_02!F160</f>
        <v>-1350</v>
      </c>
    </row>
    <row r="161" spans="1:5">
      <c r="A161" s="83"/>
      <c r="B161" s="118" t="str">
        <f>Dat_02!A161</f>
        <v>04/02/2020</v>
      </c>
      <c r="C161" s="119">
        <f>Dat_02!N161</f>
        <v>1597.7184523810001</v>
      </c>
      <c r="D161" s="119">
        <f>Dat_02!B161</f>
        <v>1893.75</v>
      </c>
      <c r="E161" s="119">
        <f>Dat_02!F161</f>
        <v>-1358.3333333333001</v>
      </c>
    </row>
    <row r="162" spans="1:5">
      <c r="A162" s="83"/>
      <c r="B162" s="118" t="str">
        <f>Dat_02!A162</f>
        <v>05/02/2020</v>
      </c>
      <c r="C162" s="119">
        <f>Dat_02!N162</f>
        <v>42.82192982459992</v>
      </c>
      <c r="D162" s="119">
        <f>Dat_02!B162</f>
        <v>2104.1666666667002</v>
      </c>
      <c r="E162" s="119">
        <f>Dat_02!F162</f>
        <v>-1579.1666666666999</v>
      </c>
    </row>
    <row r="163" spans="1:5">
      <c r="A163" s="83"/>
      <c r="B163" s="118" t="str">
        <f>Dat_02!A163</f>
        <v>06/02/2020</v>
      </c>
      <c r="C163" s="119">
        <f>Dat_02!N163</f>
        <v>371.05652173909994</v>
      </c>
      <c r="D163" s="119">
        <f>Dat_02!B163</f>
        <v>2328.375</v>
      </c>
      <c r="E163" s="119">
        <f>Dat_02!F163</f>
        <v>-1804.1666666666999</v>
      </c>
    </row>
    <row r="164" spans="1:5">
      <c r="A164" s="83"/>
      <c r="B164" s="118" t="str">
        <f>Dat_02!A164</f>
        <v>07/02/2020</v>
      </c>
      <c r="C164" s="119">
        <f>Dat_02!N164</f>
        <v>1086.5983333332999</v>
      </c>
      <c r="D164" s="119">
        <f>Dat_02!B164</f>
        <v>2166.6666666667002</v>
      </c>
      <c r="E164" s="119">
        <f>Dat_02!F164</f>
        <v>-1572.9166666666999</v>
      </c>
    </row>
    <row r="165" spans="1:5">
      <c r="A165" s="83"/>
      <c r="B165" s="118" t="str">
        <f>Dat_02!A165</f>
        <v>08/02/2020</v>
      </c>
      <c r="C165" s="119">
        <f>Dat_02!N165</f>
        <v>2250</v>
      </c>
      <c r="D165" s="119">
        <f>Dat_02!B165</f>
        <v>2250</v>
      </c>
      <c r="E165" s="119">
        <f>Dat_02!F165</f>
        <v>-1650</v>
      </c>
    </row>
    <row r="166" spans="1:5">
      <c r="A166" s="83"/>
      <c r="B166" s="118" t="str">
        <f>Dat_02!A166</f>
        <v>09/02/2020</v>
      </c>
      <c r="C166" s="119">
        <f>Dat_02!N166</f>
        <v>2160.3833333333</v>
      </c>
      <c r="D166" s="119">
        <f>Dat_02!B166</f>
        <v>2212.5</v>
      </c>
      <c r="E166" s="119">
        <f>Dat_02!F166</f>
        <v>-1502.0833333333001</v>
      </c>
    </row>
    <row r="167" spans="1:5">
      <c r="A167" s="83"/>
      <c r="B167" s="118" t="str">
        <f>Dat_02!A167</f>
        <v>10/02/2020</v>
      </c>
      <c r="C167" s="119">
        <f>Dat_02!N167</f>
        <v>1948.1066666667002</v>
      </c>
      <c r="D167" s="119">
        <f>Dat_02!B167</f>
        <v>2179.1666666667002</v>
      </c>
      <c r="E167" s="119">
        <f>Dat_02!F167</f>
        <v>-1589.5833333333001</v>
      </c>
    </row>
    <row r="168" spans="1:5">
      <c r="A168" s="83"/>
      <c r="B168" s="118" t="str">
        <f>Dat_02!A168</f>
        <v>11/02/2020</v>
      </c>
      <c r="C168" s="119">
        <f>Dat_02!N168</f>
        <v>1987.5</v>
      </c>
      <c r="D168" s="119">
        <f>Dat_02!B168</f>
        <v>2187.5</v>
      </c>
      <c r="E168" s="119">
        <f>Dat_02!F168</f>
        <v>-1600</v>
      </c>
    </row>
    <row r="169" spans="1:5">
      <c r="A169" s="83"/>
      <c r="B169" s="118" t="str">
        <f>Dat_02!A169</f>
        <v>12/02/2020</v>
      </c>
      <c r="C169" s="119">
        <f>Dat_02!N169</f>
        <v>1987.5</v>
      </c>
      <c r="D169" s="119">
        <f>Dat_02!B169</f>
        <v>1987.5</v>
      </c>
      <c r="E169" s="119">
        <f>Dat_02!F169</f>
        <v>-1612.5</v>
      </c>
    </row>
    <row r="170" spans="1:5">
      <c r="A170" s="83"/>
      <c r="B170" s="118" t="str">
        <f>Dat_02!A170</f>
        <v>13/02/2020</v>
      </c>
      <c r="C170" s="119">
        <f>Dat_02!N170</f>
        <v>1458.6666666667002</v>
      </c>
      <c r="D170" s="119">
        <f>Dat_02!B170</f>
        <v>2091.6666666667002</v>
      </c>
      <c r="E170" s="119">
        <f>Dat_02!F170</f>
        <v>-1581.25</v>
      </c>
    </row>
    <row r="171" spans="1:5">
      <c r="A171" s="83"/>
      <c r="B171" s="118" t="str">
        <f>Dat_02!A171</f>
        <v>14/02/2020</v>
      </c>
      <c r="C171" s="119">
        <f>Dat_02!N171</f>
        <v>1543.1065476190001</v>
      </c>
      <c r="D171" s="119">
        <f>Dat_02!B171</f>
        <v>2147.9166666667002</v>
      </c>
      <c r="E171" s="119">
        <f>Dat_02!F171</f>
        <v>-1581.25</v>
      </c>
    </row>
    <row r="172" spans="1:5">
      <c r="A172" s="83"/>
      <c r="B172" s="118" t="str">
        <f>Dat_02!A172</f>
        <v>15/02/2020</v>
      </c>
      <c r="C172" s="119">
        <f>Dat_02!N172</f>
        <v>2101.1944444443998</v>
      </c>
      <c r="D172" s="119">
        <f>Dat_02!B172</f>
        <v>2208.3333333332998</v>
      </c>
      <c r="E172" s="119">
        <f>Dat_02!F172</f>
        <v>-1635.4166666666999</v>
      </c>
    </row>
    <row r="173" spans="1:5">
      <c r="A173" s="83"/>
      <c r="B173" s="118" t="str">
        <f>Dat_02!A173</f>
        <v>16/02/2020</v>
      </c>
      <c r="C173" s="119">
        <f>Dat_02!N173</f>
        <v>1820.2083333332998</v>
      </c>
      <c r="D173" s="119">
        <f>Dat_02!B173</f>
        <v>2127.0833333332998</v>
      </c>
      <c r="E173" s="119">
        <f>Dat_02!F173</f>
        <v>-1589.5833333333001</v>
      </c>
    </row>
    <row r="174" spans="1:5">
      <c r="A174" s="83"/>
      <c r="B174" s="118" t="str">
        <f>Dat_02!A174</f>
        <v>17/02/2020</v>
      </c>
      <c r="C174" s="119">
        <f>Dat_02!N174</f>
        <v>1954.4666666666999</v>
      </c>
      <c r="D174" s="119">
        <f>Dat_02!B174</f>
        <v>2185.4166666667002</v>
      </c>
      <c r="E174" s="119">
        <f>Dat_02!F174</f>
        <v>-1604.1666666666999</v>
      </c>
    </row>
    <row r="175" spans="1:5">
      <c r="A175" s="83"/>
      <c r="B175" s="118" t="str">
        <f>Dat_02!A175</f>
        <v>18/02/2020</v>
      </c>
      <c r="C175" s="119">
        <f>Dat_02!N175</f>
        <v>2000</v>
      </c>
      <c r="D175" s="119">
        <f>Dat_02!B175</f>
        <v>2200</v>
      </c>
      <c r="E175" s="119">
        <f>Dat_02!F175</f>
        <v>-1597.9166666666999</v>
      </c>
    </row>
    <row r="176" spans="1:5">
      <c r="A176" s="83"/>
      <c r="B176" s="118" t="str">
        <f>Dat_02!A176</f>
        <v>19/02/2020</v>
      </c>
      <c r="C176" s="119">
        <f>Dat_02!N176</f>
        <v>1561.8791666667</v>
      </c>
      <c r="D176" s="119">
        <f>Dat_02!B176</f>
        <v>1966.6666666666999</v>
      </c>
      <c r="E176" s="119">
        <f>Dat_02!F176</f>
        <v>-1500</v>
      </c>
    </row>
    <row r="177" spans="1:5">
      <c r="A177" s="83"/>
      <c r="B177" s="118" t="str">
        <f>Dat_02!A177</f>
        <v>20/02/2020</v>
      </c>
      <c r="C177" s="119">
        <f>Dat_02!N177</f>
        <v>1965.35625</v>
      </c>
      <c r="D177" s="119">
        <f>Dat_02!B177</f>
        <v>2104.1666666667002</v>
      </c>
      <c r="E177" s="119">
        <f>Dat_02!F177</f>
        <v>-1545.8333333333001</v>
      </c>
    </row>
    <row r="178" spans="1:5">
      <c r="A178" s="83"/>
      <c r="B178" s="118" t="str">
        <f>Dat_02!A178</f>
        <v>21/02/2020</v>
      </c>
      <c r="C178" s="119">
        <f>Dat_02!N178</f>
        <v>1936.9666666667001</v>
      </c>
      <c r="D178" s="119">
        <f>Dat_02!B178</f>
        <v>2102.0833333332998</v>
      </c>
      <c r="E178" s="119">
        <f>Dat_02!F178</f>
        <v>-1583.3333333333001</v>
      </c>
    </row>
    <row r="179" spans="1:5">
      <c r="A179" s="83"/>
      <c r="B179" s="118" t="str">
        <f>Dat_02!A179</f>
        <v>22/02/2020</v>
      </c>
      <c r="C179" s="119">
        <f>Dat_02!N179</f>
        <v>2069.1966666667004</v>
      </c>
      <c r="D179" s="119">
        <f>Dat_02!B179</f>
        <v>2089.5833333332998</v>
      </c>
      <c r="E179" s="119">
        <f>Dat_02!F179</f>
        <v>-1581.25</v>
      </c>
    </row>
    <row r="180" spans="1:5">
      <c r="A180" s="83"/>
      <c r="B180" s="118" t="str">
        <f>Dat_02!A180</f>
        <v>23/02/2020</v>
      </c>
      <c r="C180" s="119">
        <f>Dat_02!N180</f>
        <v>2068.7516666667002</v>
      </c>
      <c r="D180" s="119">
        <f>Dat_02!B180</f>
        <v>2085.4166666667002</v>
      </c>
      <c r="E180" s="119">
        <f>Dat_02!F180</f>
        <v>-1627.0833333333001</v>
      </c>
    </row>
    <row r="181" spans="1:5">
      <c r="A181" s="83"/>
      <c r="B181" s="118" t="str">
        <f>Dat_02!A181</f>
        <v>24/02/2020</v>
      </c>
      <c r="C181" s="119">
        <f>Dat_02!N181</f>
        <v>1911.2444444444</v>
      </c>
      <c r="D181" s="119">
        <f>Dat_02!B181</f>
        <v>2075</v>
      </c>
      <c r="E181" s="119">
        <f>Dat_02!F181</f>
        <v>-1554.1666666666999</v>
      </c>
    </row>
    <row r="182" spans="1:5">
      <c r="A182" s="83"/>
      <c r="B182" s="118" t="str">
        <f>Dat_02!A182</f>
        <v>25/02/2020</v>
      </c>
      <c r="C182" s="119">
        <f>Dat_02!N182</f>
        <v>1810.325</v>
      </c>
      <c r="D182" s="119">
        <f>Dat_02!B182</f>
        <v>2122.9166666667002</v>
      </c>
      <c r="E182" s="119">
        <f>Dat_02!F182</f>
        <v>-1562.5</v>
      </c>
    </row>
    <row r="183" spans="1:5">
      <c r="A183" s="83"/>
      <c r="B183" s="118" t="str">
        <f>Dat_02!A183</f>
        <v>26/02/2020</v>
      </c>
      <c r="C183" s="119">
        <f>Dat_02!N183</f>
        <v>409.39791666669998</v>
      </c>
      <c r="D183" s="119">
        <f>Dat_02!B183</f>
        <v>2072.9166666667002</v>
      </c>
      <c r="E183" s="119">
        <f>Dat_02!F183</f>
        <v>-1508.3333333333001</v>
      </c>
    </row>
    <row r="184" spans="1:5">
      <c r="A184" s="83"/>
      <c r="B184" s="118" t="str">
        <f>Dat_02!A184</f>
        <v>27/02/2020</v>
      </c>
      <c r="C184" s="119">
        <f>Dat_02!N184</f>
        <v>49.05353535349991</v>
      </c>
      <c r="D184" s="119">
        <f>Dat_02!B184</f>
        <v>2166.6666666667002</v>
      </c>
      <c r="E184" s="119">
        <f>Dat_02!F184</f>
        <v>-1539.5833333333001</v>
      </c>
    </row>
    <row r="185" spans="1:5">
      <c r="A185" s="83"/>
      <c r="B185" s="118" t="str">
        <f>Dat_02!A185</f>
        <v>28/02/2020</v>
      </c>
      <c r="C185" s="119">
        <f>Dat_02!N185</f>
        <v>1572.216025641</v>
      </c>
      <c r="D185" s="119">
        <f>Dat_02!B185</f>
        <v>2152.0833333332998</v>
      </c>
      <c r="E185" s="119">
        <f>Dat_02!F185</f>
        <v>-1560.4166666666999</v>
      </c>
    </row>
    <row r="186" spans="1:5">
      <c r="A186" s="83"/>
      <c r="B186" s="118" t="str">
        <f>Dat_02!A186</f>
        <v>29/02/2020</v>
      </c>
      <c r="C186" s="119">
        <f>Dat_02!N186</f>
        <v>579.01527777769991</v>
      </c>
      <c r="D186" s="119">
        <f>Dat_02!B186</f>
        <v>1908.3333333333001</v>
      </c>
      <c r="E186" s="119">
        <f>Dat_02!F186</f>
        <v>-1531.25</v>
      </c>
    </row>
    <row r="187" spans="1:5">
      <c r="A187" s="83"/>
      <c r="B187" s="118" t="str">
        <f>Dat_02!A187</f>
        <v>01/03/2020</v>
      </c>
      <c r="C187" s="119">
        <f>Dat_02!N187</f>
        <v>-106.12222222219998</v>
      </c>
      <c r="D187" s="119">
        <f>Dat_02!B187</f>
        <v>2145.8333333332998</v>
      </c>
      <c r="E187" s="119">
        <f>Dat_02!F187</f>
        <v>-1525</v>
      </c>
    </row>
    <row r="188" spans="1:5">
      <c r="A188" s="83"/>
      <c r="B188" s="118" t="str">
        <f>Dat_02!A188</f>
        <v>02/03/2020</v>
      </c>
      <c r="C188" s="119">
        <f>Dat_02!N188</f>
        <v>-867.33749999999986</v>
      </c>
      <c r="D188" s="119">
        <f>Dat_02!B188</f>
        <v>1972.9166666666999</v>
      </c>
      <c r="E188" s="119">
        <f>Dat_02!F188</f>
        <v>-1539.5833333333001</v>
      </c>
    </row>
    <row r="189" spans="1:5">
      <c r="A189" s="83" t="s">
        <v>58</v>
      </c>
      <c r="B189" s="118" t="str">
        <f>Dat_02!A189</f>
        <v>03/03/2020</v>
      </c>
      <c r="C189" s="119">
        <f>Dat_02!N189</f>
        <v>-1304.2666666667001</v>
      </c>
      <c r="D189" s="119">
        <f>Dat_02!B189</f>
        <v>2125</v>
      </c>
      <c r="E189" s="119">
        <f>Dat_02!F189</f>
        <v>-1491.6666666666999</v>
      </c>
    </row>
    <row r="190" spans="1:5">
      <c r="A190" s="83"/>
      <c r="B190" s="118" t="str">
        <f>Dat_02!A190</f>
        <v>04/03/2020</v>
      </c>
      <c r="C190" s="119">
        <f>Dat_02!N190</f>
        <v>-1076.9666666666999</v>
      </c>
      <c r="D190" s="119">
        <f>Dat_02!B190</f>
        <v>2050</v>
      </c>
      <c r="E190" s="119">
        <f>Dat_02!F190</f>
        <v>-1437.5</v>
      </c>
    </row>
    <row r="191" spans="1:5">
      <c r="A191" s="83"/>
      <c r="B191" s="118" t="str">
        <f>Dat_02!A191</f>
        <v>05/03/2020</v>
      </c>
      <c r="C191" s="119">
        <f>Dat_02!N191</f>
        <v>-817.65543478259997</v>
      </c>
      <c r="D191" s="119">
        <f>Dat_02!B191</f>
        <v>2095.8333333332998</v>
      </c>
      <c r="E191" s="119">
        <f>Dat_02!F191</f>
        <v>-1539.5833333333001</v>
      </c>
    </row>
    <row r="192" spans="1:5">
      <c r="A192" s="83"/>
      <c r="B192" s="118" t="str">
        <f>Dat_02!A192</f>
        <v>06/03/2020</v>
      </c>
      <c r="C192" s="119">
        <f>Dat_02!N192</f>
        <v>-1335.7083333333001</v>
      </c>
      <c r="D192" s="119">
        <f>Dat_02!B192</f>
        <v>2062.5</v>
      </c>
      <c r="E192" s="119">
        <f>Dat_02!F192</f>
        <v>-1562.5</v>
      </c>
    </row>
    <row r="193" spans="1:5">
      <c r="A193" s="83"/>
      <c r="B193" s="118" t="str">
        <f>Dat_02!A193</f>
        <v>07/03/2020</v>
      </c>
      <c r="C193" s="119">
        <f>Dat_02!N193</f>
        <v>-252.15047619049994</v>
      </c>
      <c r="D193" s="119">
        <f>Dat_02!B193</f>
        <v>2075</v>
      </c>
      <c r="E193" s="119">
        <f>Dat_02!F193</f>
        <v>-1368.75</v>
      </c>
    </row>
    <row r="194" spans="1:5">
      <c r="A194" s="83"/>
      <c r="B194" s="118" t="str">
        <f>Dat_02!A194</f>
        <v>08/03/2020</v>
      </c>
      <c r="C194" s="119">
        <f>Dat_02!N194</f>
        <v>1556.1335403727001</v>
      </c>
      <c r="D194" s="119">
        <f>Dat_02!B194</f>
        <v>1979.1666666666999</v>
      </c>
      <c r="E194" s="119">
        <f>Dat_02!F194</f>
        <v>-1556.25</v>
      </c>
    </row>
    <row r="195" spans="1:5">
      <c r="A195" s="83"/>
      <c r="B195" s="118" t="str">
        <f>Dat_02!A195</f>
        <v>09/03/2020</v>
      </c>
      <c r="C195" s="119">
        <f>Dat_02!N195</f>
        <v>-73.72061403509997</v>
      </c>
      <c r="D195" s="119">
        <f>Dat_02!B195</f>
        <v>2116.6666666667002</v>
      </c>
      <c r="E195" s="119">
        <f>Dat_02!F195</f>
        <v>-1481.25</v>
      </c>
    </row>
    <row r="196" spans="1:5">
      <c r="A196" s="83"/>
      <c r="B196" s="118" t="str">
        <f>Dat_02!A196</f>
        <v>10/03/2020</v>
      </c>
      <c r="C196" s="119">
        <f>Dat_02!N196</f>
        <v>1950.9749999999999</v>
      </c>
      <c r="D196" s="119">
        <f>Dat_02!B196</f>
        <v>2093.75</v>
      </c>
      <c r="E196" s="119">
        <f>Dat_02!F196</f>
        <v>-1516.6666666666999</v>
      </c>
    </row>
    <row r="197" spans="1:5">
      <c r="A197" s="83"/>
      <c r="B197" s="118" t="str">
        <f>Dat_02!A197</f>
        <v>11/03/2020</v>
      </c>
      <c r="C197" s="119">
        <f>Dat_02!N197</f>
        <v>2059.0333333332997</v>
      </c>
      <c r="D197" s="119">
        <f>Dat_02!B197</f>
        <v>2164.5833333332998</v>
      </c>
      <c r="E197" s="119">
        <f>Dat_02!F197</f>
        <v>-1556.25</v>
      </c>
    </row>
    <row r="198" spans="1:5">
      <c r="A198" s="83"/>
      <c r="B198" s="118" t="str">
        <f>Dat_02!A198</f>
        <v>12/03/2020</v>
      </c>
      <c r="C198" s="119">
        <f>Dat_02!N198</f>
        <v>1937.8791666667003</v>
      </c>
      <c r="D198" s="119">
        <f>Dat_02!B198</f>
        <v>2116.6666666667002</v>
      </c>
      <c r="E198" s="119">
        <f>Dat_02!F198</f>
        <v>-1508.3333333333001</v>
      </c>
    </row>
    <row r="199" spans="1:5">
      <c r="A199" s="83"/>
      <c r="B199" s="118" t="str">
        <f>Dat_02!A199</f>
        <v>13/03/2020</v>
      </c>
      <c r="C199" s="119">
        <f>Dat_02!N199</f>
        <v>1799.1785714286</v>
      </c>
      <c r="D199" s="119">
        <f>Dat_02!B199</f>
        <v>2060.4166666667002</v>
      </c>
      <c r="E199" s="119">
        <f>Dat_02!F199</f>
        <v>-1493.75</v>
      </c>
    </row>
    <row r="200" spans="1:5">
      <c r="A200" s="83"/>
      <c r="B200" s="118" t="str">
        <f>Dat_02!A200</f>
        <v>14/03/2020</v>
      </c>
      <c r="C200" s="119">
        <f>Dat_02!N200</f>
        <v>1868.1166666667</v>
      </c>
      <c r="D200" s="119">
        <f>Dat_02!B200</f>
        <v>2102.0833333332998</v>
      </c>
      <c r="E200" s="119">
        <f>Dat_02!F200</f>
        <v>-1525</v>
      </c>
    </row>
    <row r="201" spans="1:5">
      <c r="A201" s="83"/>
      <c r="B201" s="118" t="str">
        <f>Dat_02!A201</f>
        <v>15/03/2020</v>
      </c>
      <c r="C201" s="119">
        <f>Dat_02!N201</f>
        <v>1804.4811594202997</v>
      </c>
      <c r="D201" s="119">
        <f>Dat_02!B201</f>
        <v>2100</v>
      </c>
      <c r="E201" s="119">
        <f>Dat_02!F201</f>
        <v>-1556.25</v>
      </c>
    </row>
    <row r="202" spans="1:5">
      <c r="A202" s="83"/>
      <c r="B202" s="118" t="str">
        <f>Dat_02!A202</f>
        <v>16/03/2020</v>
      </c>
      <c r="C202" s="119">
        <f>Dat_02!N202</f>
        <v>-659.56499999999994</v>
      </c>
      <c r="D202" s="119">
        <f>Dat_02!B202</f>
        <v>2075</v>
      </c>
      <c r="E202" s="119">
        <f>Dat_02!F202</f>
        <v>-1520.8333333333001</v>
      </c>
    </row>
    <row r="203" spans="1:5">
      <c r="A203" s="83"/>
      <c r="B203" s="118" t="str">
        <f>Dat_02!A203</f>
        <v>17/03/2020</v>
      </c>
      <c r="C203" s="119">
        <f>Dat_02!N203</f>
        <v>64.400334448200056</v>
      </c>
      <c r="D203" s="119">
        <f>Dat_02!B203</f>
        <v>2118.75</v>
      </c>
      <c r="E203" s="119">
        <f>Dat_02!F203</f>
        <v>-1500</v>
      </c>
    </row>
    <row r="204" spans="1:5">
      <c r="A204" s="83"/>
      <c r="B204" s="118" t="str">
        <f>Dat_02!A204</f>
        <v>18/03/2020</v>
      </c>
      <c r="C204" s="119">
        <f>Dat_02!N204</f>
        <v>1857.9333333333</v>
      </c>
      <c r="D204" s="119">
        <f>Dat_02!B204</f>
        <v>2177.0833333332998</v>
      </c>
      <c r="E204" s="119">
        <f>Dat_02!F204</f>
        <v>-1529.1666666666999</v>
      </c>
    </row>
    <row r="205" spans="1:5">
      <c r="A205" s="83"/>
      <c r="B205" s="118" t="str">
        <f>Dat_02!A205</f>
        <v>19/03/2020</v>
      </c>
      <c r="C205" s="119">
        <f>Dat_02!N205</f>
        <v>1618.25</v>
      </c>
      <c r="D205" s="119">
        <f>Dat_02!B205</f>
        <v>2239.5833333332998</v>
      </c>
      <c r="E205" s="119">
        <f>Dat_02!F205</f>
        <v>-1562.5</v>
      </c>
    </row>
    <row r="206" spans="1:5">
      <c r="A206" s="83"/>
      <c r="B206" s="118" t="str">
        <f>Dat_02!A206</f>
        <v>20/03/2020</v>
      </c>
      <c r="C206" s="119">
        <f>Dat_02!N206</f>
        <v>1982.1458333332998</v>
      </c>
      <c r="D206" s="119">
        <f>Dat_02!B206</f>
        <v>2177.0833333332998</v>
      </c>
      <c r="E206" s="119">
        <f>Dat_02!F206</f>
        <v>-1543.75</v>
      </c>
    </row>
    <row r="207" spans="1:5">
      <c r="A207" s="83"/>
      <c r="B207" s="118" t="str">
        <f>Dat_02!A207</f>
        <v>21/03/2020</v>
      </c>
      <c r="C207" s="119">
        <f>Dat_02!N207</f>
        <v>2262.5</v>
      </c>
      <c r="D207" s="119">
        <f>Dat_02!B207</f>
        <v>2262.5</v>
      </c>
      <c r="E207" s="119">
        <f>Dat_02!F207</f>
        <v>-1568.75</v>
      </c>
    </row>
    <row r="208" spans="1:5">
      <c r="A208" s="83"/>
      <c r="B208" s="118" t="str">
        <f>Dat_02!A208</f>
        <v>22/03/2020</v>
      </c>
      <c r="C208" s="119">
        <f>Dat_02!N208</f>
        <v>2260.4166666667002</v>
      </c>
      <c r="D208" s="119">
        <f>Dat_02!B208</f>
        <v>2260.4166666667002</v>
      </c>
      <c r="E208" s="119">
        <f>Dat_02!F208</f>
        <v>-1602.0833333333001</v>
      </c>
    </row>
    <row r="209" spans="1:5">
      <c r="A209" s="83"/>
      <c r="B209" s="118" t="str">
        <f>Dat_02!A209</f>
        <v>23/03/2020</v>
      </c>
      <c r="C209" s="119">
        <f>Dat_02!N209</f>
        <v>1916.1</v>
      </c>
      <c r="D209" s="119">
        <f>Dat_02!B209</f>
        <v>2214.5833333332998</v>
      </c>
      <c r="E209" s="119">
        <f>Dat_02!F209</f>
        <v>-1556.25</v>
      </c>
    </row>
    <row r="210" spans="1:5">
      <c r="A210" s="83"/>
      <c r="B210" s="118" t="str">
        <f>Dat_02!A210</f>
        <v>24/03/2020</v>
      </c>
      <c r="C210" s="119">
        <f>Dat_02!N210</f>
        <v>2059.2527777778</v>
      </c>
      <c r="D210" s="119">
        <f>Dat_02!B210</f>
        <v>2506.25</v>
      </c>
      <c r="E210" s="119">
        <f>Dat_02!F210</f>
        <v>-1879.5833333333001</v>
      </c>
    </row>
    <row r="211" spans="1:5">
      <c r="A211" s="83"/>
      <c r="B211" s="118" t="str">
        <f>Dat_02!A211</f>
        <v>25/03/2020</v>
      </c>
      <c r="C211" s="119">
        <f>Dat_02!N211</f>
        <v>2964.6628623188999</v>
      </c>
      <c r="D211" s="119">
        <f>Dat_02!B211</f>
        <v>3029.0833333332998</v>
      </c>
      <c r="E211" s="119">
        <f>Dat_02!F211</f>
        <v>-3096.6666666667002</v>
      </c>
    </row>
    <row r="212" spans="1:5">
      <c r="A212" s="83"/>
      <c r="B212" s="118" t="str">
        <f>Dat_02!A212</f>
        <v>26/03/2020</v>
      </c>
      <c r="C212" s="119">
        <f>Dat_02!N212</f>
        <v>1771.1033333333</v>
      </c>
      <c r="D212" s="119">
        <f>Dat_02!B212</f>
        <v>2897.0833333332998</v>
      </c>
      <c r="E212" s="119">
        <f>Dat_02!F212</f>
        <v>-3021.2916666667002</v>
      </c>
    </row>
    <row r="213" spans="1:5">
      <c r="A213" s="83"/>
      <c r="B213" s="118" t="str">
        <f>Dat_02!A213</f>
        <v>27/03/2020</v>
      </c>
      <c r="C213" s="119">
        <f>Dat_02!N213</f>
        <v>2908.3966666666997</v>
      </c>
      <c r="D213" s="119">
        <f>Dat_02!B213</f>
        <v>3432.2916666667002</v>
      </c>
      <c r="E213" s="119">
        <f>Dat_02!F213</f>
        <v>-2977.0833333332998</v>
      </c>
    </row>
    <row r="214" spans="1:5">
      <c r="A214" s="83"/>
      <c r="B214" s="118" t="str">
        <f>Dat_02!A214</f>
        <v>28/03/2020</v>
      </c>
      <c r="C214" s="119">
        <f>Dat_02!N214</f>
        <v>2382.4499999999998</v>
      </c>
      <c r="D214" s="119">
        <f>Dat_02!B214</f>
        <v>2507.25</v>
      </c>
      <c r="E214" s="119">
        <f>Dat_02!F214</f>
        <v>-2284.3333333332998</v>
      </c>
    </row>
    <row r="215" spans="1:5">
      <c r="A215" s="83"/>
      <c r="B215" s="118" t="str">
        <f>Dat_02!A215</f>
        <v>29/03/2020</v>
      </c>
      <c r="C215" s="119">
        <f>Dat_02!N215</f>
        <v>1497.3198369565</v>
      </c>
      <c r="D215" s="119">
        <f>Dat_02!B215</f>
        <v>2060.8695652174001</v>
      </c>
      <c r="E215" s="119">
        <f>Dat_02!F215</f>
        <v>-1658.6956521739</v>
      </c>
    </row>
    <row r="216" spans="1:5">
      <c r="A216" s="83"/>
      <c r="B216" s="118" t="str">
        <f>Dat_02!A216</f>
        <v>30/03/2020</v>
      </c>
      <c r="C216" s="119">
        <f>Dat_02!N216</f>
        <v>-562.6020833332999</v>
      </c>
      <c r="D216" s="119">
        <f>Dat_02!B216</f>
        <v>2179.1666666667002</v>
      </c>
      <c r="E216" s="119">
        <f>Dat_02!F216</f>
        <v>-1489.5833333333001</v>
      </c>
    </row>
    <row r="217" spans="1:5">
      <c r="A217" s="83"/>
      <c r="B217" s="118" t="str">
        <f>Dat_02!A217</f>
        <v>31/03/2020</v>
      </c>
      <c r="C217" s="119">
        <f>Dat_02!N217</f>
        <v>983.90000000000009</v>
      </c>
      <c r="D217" s="119">
        <f>Dat_02!B217</f>
        <v>2087.5</v>
      </c>
      <c r="E217" s="119">
        <f>Dat_02!F217</f>
        <v>-1575</v>
      </c>
    </row>
    <row r="218" spans="1:5">
      <c r="A218" s="83"/>
      <c r="B218" s="118" t="str">
        <f>Dat_02!A218</f>
        <v>01/04/2020</v>
      </c>
      <c r="C218" s="119">
        <f>Dat_02!N218</f>
        <v>1424.25</v>
      </c>
      <c r="D218" s="119">
        <f>Dat_02!B218</f>
        <v>2277.4166666667002</v>
      </c>
      <c r="E218" s="119">
        <f>Dat_02!F218</f>
        <v>-1660.4166666666999</v>
      </c>
    </row>
    <row r="219" spans="1:5">
      <c r="A219" s="83"/>
      <c r="B219" s="118" t="str">
        <f>Dat_02!A219</f>
        <v>02/04/2020</v>
      </c>
      <c r="C219" s="119">
        <f>Dat_02!N219</f>
        <v>1228.0825980392001</v>
      </c>
      <c r="D219" s="119">
        <f>Dat_02!B219</f>
        <v>2351.25</v>
      </c>
      <c r="E219" s="119">
        <f>Dat_02!F219</f>
        <v>-2160.4166666667002</v>
      </c>
    </row>
    <row r="220" spans="1:5">
      <c r="A220" s="83" t="s">
        <v>59</v>
      </c>
      <c r="B220" s="118" t="str">
        <f>Dat_02!A220</f>
        <v>03/04/2020</v>
      </c>
      <c r="C220" s="119">
        <f>Dat_02!N220</f>
        <v>859.82575757580014</v>
      </c>
      <c r="D220" s="119">
        <f>Dat_02!B220</f>
        <v>2503.4583333332998</v>
      </c>
      <c r="E220" s="119">
        <f>Dat_02!F220</f>
        <v>-2091.6666666667002</v>
      </c>
    </row>
    <row r="221" spans="1:5">
      <c r="A221" s="83"/>
      <c r="B221" s="118" t="str">
        <f>Dat_02!A221</f>
        <v>04/04/2020</v>
      </c>
      <c r="C221" s="119">
        <f>Dat_02!N221</f>
        <v>-223.11623376620003</v>
      </c>
      <c r="D221" s="119">
        <f>Dat_02!B221</f>
        <v>2550</v>
      </c>
      <c r="E221" s="119">
        <f>Dat_02!F221</f>
        <v>-1920.8333333333001</v>
      </c>
    </row>
    <row r="222" spans="1:5">
      <c r="A222" s="83"/>
      <c r="B222" s="118" t="str">
        <f>Dat_02!A222</f>
        <v>05/04/2020</v>
      </c>
      <c r="C222" s="119">
        <f>Dat_02!N222</f>
        <v>590.10055555559984</v>
      </c>
      <c r="D222" s="119">
        <f>Dat_02!B222</f>
        <v>2281.4583333332998</v>
      </c>
      <c r="E222" s="119">
        <f>Dat_02!F222</f>
        <v>-1791.6666666666999</v>
      </c>
    </row>
    <row r="223" spans="1:5">
      <c r="A223" s="83"/>
      <c r="B223" s="118" t="str">
        <f>Dat_02!A223</f>
        <v>06/04/2020</v>
      </c>
      <c r="C223" s="119">
        <f>Dat_02!N223</f>
        <v>1603.7666666667001</v>
      </c>
      <c r="D223" s="119">
        <f>Dat_02!B223</f>
        <v>1718.75</v>
      </c>
      <c r="E223" s="119">
        <f>Dat_02!F223</f>
        <v>-1920.8333333333001</v>
      </c>
    </row>
    <row r="224" spans="1:5">
      <c r="A224" s="83"/>
      <c r="B224" s="118" t="str">
        <f>Dat_02!A224</f>
        <v>07/04/2020</v>
      </c>
      <c r="C224" s="119">
        <f>Dat_02!N224</f>
        <v>1992.5833333333001</v>
      </c>
      <c r="D224" s="119">
        <f>Dat_02!B224</f>
        <v>2254.5</v>
      </c>
      <c r="E224" s="119">
        <f>Dat_02!F224</f>
        <v>-2322.5833333332998</v>
      </c>
    </row>
    <row r="225" spans="1:5">
      <c r="A225" s="83"/>
      <c r="B225" s="118" t="str">
        <f>Dat_02!A225</f>
        <v>08/04/2020</v>
      </c>
      <c r="C225" s="119">
        <f>Dat_02!N225</f>
        <v>2473.4916666665999</v>
      </c>
      <c r="D225" s="119">
        <f>Dat_02!B225</f>
        <v>2658.2083333332998</v>
      </c>
      <c r="E225" s="119">
        <f>Dat_02!F225</f>
        <v>-3541.4166666667002</v>
      </c>
    </row>
    <row r="226" spans="1:5">
      <c r="A226" s="83"/>
      <c r="B226" s="118" t="str">
        <f>Dat_02!A226</f>
        <v>09/04/2020</v>
      </c>
      <c r="C226" s="119">
        <f>Dat_02!N226</f>
        <v>2131.31</v>
      </c>
      <c r="D226" s="119">
        <f>Dat_02!B226</f>
        <v>2574.7083333332998</v>
      </c>
      <c r="E226" s="119">
        <f>Dat_02!F226</f>
        <v>-3362.2916666667002</v>
      </c>
    </row>
    <row r="227" spans="1:5">
      <c r="A227" s="83"/>
      <c r="B227" s="118" t="str">
        <f>Dat_02!A227</f>
        <v>10/04/2020</v>
      </c>
      <c r="C227" s="119">
        <f>Dat_02!N227</f>
        <v>2199.5077380952998</v>
      </c>
      <c r="D227" s="119">
        <f>Dat_02!B227</f>
        <v>2431.25</v>
      </c>
      <c r="E227" s="119">
        <f>Dat_02!F227</f>
        <v>-3398.9583333332998</v>
      </c>
    </row>
    <row r="228" spans="1:5">
      <c r="A228" s="83"/>
      <c r="B228" s="118" t="str">
        <f>Dat_02!A228</f>
        <v>11/04/2020</v>
      </c>
      <c r="C228" s="119">
        <f>Dat_02!N228</f>
        <v>2261.34</v>
      </c>
      <c r="D228" s="119">
        <f>Dat_02!B228</f>
        <v>2374.5</v>
      </c>
      <c r="E228" s="119">
        <f>Dat_02!F228</f>
        <v>-3312.25</v>
      </c>
    </row>
    <row r="229" spans="1:5">
      <c r="A229" s="83"/>
      <c r="B229" s="118" t="str">
        <f>Dat_02!A229</f>
        <v>12/04/2020</v>
      </c>
      <c r="C229" s="119">
        <f>Dat_02!N229</f>
        <v>2245.2138157895001</v>
      </c>
      <c r="D229" s="119">
        <f>Dat_02!B229</f>
        <v>2351.3333333332998</v>
      </c>
      <c r="E229" s="119">
        <f>Dat_02!F229</f>
        <v>-3435.4166666667002</v>
      </c>
    </row>
    <row r="230" spans="1:5">
      <c r="A230" s="83"/>
      <c r="B230" s="118" t="str">
        <f>Dat_02!A230</f>
        <v>13/04/2020</v>
      </c>
      <c r="C230" s="119">
        <f>Dat_02!N230</f>
        <v>2294.4060606059998</v>
      </c>
      <c r="D230" s="119">
        <f>Dat_02!B230</f>
        <v>2317.5833333332998</v>
      </c>
      <c r="E230" s="119">
        <f>Dat_02!F230</f>
        <v>-3426.125</v>
      </c>
    </row>
    <row r="231" spans="1:5">
      <c r="A231" s="83"/>
      <c r="B231" s="118" t="str">
        <f>Dat_02!A231</f>
        <v>14/04/2020</v>
      </c>
      <c r="C231" s="119">
        <f>Dat_02!N231</f>
        <v>2436.7191666666999</v>
      </c>
      <c r="D231" s="119">
        <f>Dat_02!B231</f>
        <v>2635.5416666667002</v>
      </c>
      <c r="E231" s="119">
        <f>Dat_02!F231</f>
        <v>-3620.7083333332998</v>
      </c>
    </row>
    <row r="232" spans="1:5">
      <c r="A232" s="83"/>
      <c r="B232" s="118" t="str">
        <f>Dat_02!A232</f>
        <v>15/04/2020</v>
      </c>
      <c r="C232" s="119">
        <f>Dat_02!N232</f>
        <v>2141.9958333333002</v>
      </c>
      <c r="D232" s="119">
        <f>Dat_02!B232</f>
        <v>2711.5416666667002</v>
      </c>
      <c r="E232" s="119">
        <f>Dat_02!F232</f>
        <v>-3524.2916666667002</v>
      </c>
    </row>
    <row r="233" spans="1:5">
      <c r="A233" s="83"/>
      <c r="B233" s="118" t="str">
        <f>Dat_02!A233</f>
        <v>16/04/2020</v>
      </c>
      <c r="C233" s="119">
        <f>Dat_02!N233</f>
        <v>563.21648550719999</v>
      </c>
      <c r="D233" s="119">
        <f>Dat_02!B233</f>
        <v>2845.9166666667002</v>
      </c>
      <c r="E233" s="119">
        <f>Dat_02!F233</f>
        <v>-3464.7083333332998</v>
      </c>
    </row>
    <row r="234" spans="1:5">
      <c r="A234" s="83"/>
      <c r="B234" s="118" t="str">
        <f>Dat_02!A234</f>
        <v>17/04/2020</v>
      </c>
      <c r="C234" s="119">
        <f>Dat_02!N234</f>
        <v>1290.6393592678</v>
      </c>
      <c r="D234" s="119">
        <f>Dat_02!B234</f>
        <v>2969.4166666667002</v>
      </c>
      <c r="E234" s="119">
        <f>Dat_02!F234</f>
        <v>-3364.5</v>
      </c>
    </row>
    <row r="235" spans="1:5">
      <c r="A235" s="83"/>
      <c r="B235" s="118" t="str">
        <f>Dat_02!A235</f>
        <v>18/04/2020</v>
      </c>
      <c r="C235" s="119">
        <f>Dat_02!N235</f>
        <v>2334.7083333332998</v>
      </c>
      <c r="D235" s="119">
        <f>Dat_02!B235</f>
        <v>2400.6666666667002</v>
      </c>
      <c r="E235" s="119">
        <f>Dat_02!F235</f>
        <v>-3304.6666666667002</v>
      </c>
    </row>
    <row r="236" spans="1:5">
      <c r="A236" s="83"/>
      <c r="B236" s="118" t="str">
        <f>Dat_02!A236</f>
        <v>19/04/2020</v>
      </c>
      <c r="C236" s="119">
        <f>Dat_02!N236</f>
        <v>1973.8507246376003</v>
      </c>
      <c r="D236" s="119">
        <f>Dat_02!B236</f>
        <v>2423.2916666667002</v>
      </c>
      <c r="E236" s="119">
        <f>Dat_02!F236</f>
        <v>-3576.3333333332998</v>
      </c>
    </row>
    <row r="237" spans="1:5">
      <c r="A237" s="83"/>
      <c r="B237" s="118" t="str">
        <f>Dat_02!A237</f>
        <v>20/04/2020</v>
      </c>
      <c r="C237" s="119">
        <f>Dat_02!N237</f>
        <v>1708.3916666667001</v>
      </c>
      <c r="D237" s="119">
        <f>Dat_02!B237</f>
        <v>2466.5833333332998</v>
      </c>
      <c r="E237" s="119">
        <f>Dat_02!F237</f>
        <v>-3661.2083333332998</v>
      </c>
    </row>
    <row r="238" spans="1:5">
      <c r="A238" s="83"/>
      <c r="B238" s="118" t="str">
        <f>Dat_02!A238</f>
        <v>21/04/2020</v>
      </c>
      <c r="C238" s="119">
        <f>Dat_02!N238</f>
        <v>1631.7355072462997</v>
      </c>
      <c r="D238" s="119">
        <f>Dat_02!B238</f>
        <v>2539.5833333332998</v>
      </c>
      <c r="E238" s="119">
        <f>Dat_02!F238</f>
        <v>-3559.1666666667002</v>
      </c>
    </row>
    <row r="239" spans="1:5">
      <c r="A239" s="83"/>
      <c r="B239" s="118" t="str">
        <f>Dat_02!A239</f>
        <v>22/04/2020</v>
      </c>
      <c r="C239" s="119">
        <f>Dat_02!N239</f>
        <v>-430.81428571430001</v>
      </c>
      <c r="D239" s="119">
        <f>Dat_02!B239</f>
        <v>2499</v>
      </c>
      <c r="E239" s="119">
        <f>Dat_02!F239</f>
        <v>-3412.9583333332998</v>
      </c>
    </row>
    <row r="240" spans="1:5">
      <c r="A240" s="83"/>
      <c r="B240" s="118" t="str">
        <f>Dat_02!A240</f>
        <v>23/04/2020</v>
      </c>
      <c r="C240" s="119">
        <f>Dat_02!N240</f>
        <v>971.7603896103999</v>
      </c>
      <c r="D240" s="119">
        <f>Dat_02!B240</f>
        <v>2794.0416666667002</v>
      </c>
      <c r="E240" s="119">
        <f>Dat_02!F240</f>
        <v>-3192.8333333332998</v>
      </c>
    </row>
    <row r="241" spans="1:5">
      <c r="A241" s="83"/>
      <c r="B241" s="118" t="str">
        <f>Dat_02!A241</f>
        <v>24/04/2020</v>
      </c>
      <c r="C241" s="119">
        <f>Dat_02!N241</f>
        <v>-200.05724637679987</v>
      </c>
      <c r="D241" s="119">
        <f>Dat_02!B241</f>
        <v>2600.9166666667002</v>
      </c>
      <c r="E241" s="119">
        <f>Dat_02!F241</f>
        <v>-3446.8333333332998</v>
      </c>
    </row>
    <row r="242" spans="1:5">
      <c r="A242" s="83"/>
      <c r="B242" s="118" t="str">
        <f>Dat_02!A242</f>
        <v>25/04/2020</v>
      </c>
      <c r="C242" s="119">
        <f>Dat_02!N242</f>
        <v>1947.3726190476</v>
      </c>
      <c r="D242" s="119">
        <f>Dat_02!B242</f>
        <v>2454.3333333332998</v>
      </c>
      <c r="E242" s="119">
        <f>Dat_02!F242</f>
        <v>-3287.0416666667002</v>
      </c>
    </row>
    <row r="243" spans="1:5">
      <c r="A243" s="83"/>
      <c r="B243" s="118" t="str">
        <f>Dat_02!A243</f>
        <v>26/04/2020</v>
      </c>
      <c r="C243" s="119">
        <f>Dat_02!N243</f>
        <v>502.95505050509996</v>
      </c>
      <c r="D243" s="119">
        <f>Dat_02!B243</f>
        <v>2327</v>
      </c>
      <c r="E243" s="119">
        <f>Dat_02!F243</f>
        <v>-3437.3333333332998</v>
      </c>
    </row>
    <row r="244" spans="1:5">
      <c r="A244" s="83"/>
      <c r="B244" s="118" t="str">
        <f>Dat_02!A244</f>
        <v>27/04/2020</v>
      </c>
      <c r="C244" s="119">
        <f>Dat_02!N244</f>
        <v>-290.95555555550004</v>
      </c>
      <c r="D244" s="119">
        <f>Dat_02!B244</f>
        <v>2764.875</v>
      </c>
      <c r="E244" s="119">
        <f>Dat_02!F244</f>
        <v>-3237.25</v>
      </c>
    </row>
    <row r="245" spans="1:5">
      <c r="A245" s="83"/>
      <c r="B245" s="118" t="str">
        <f>Dat_02!A245</f>
        <v>28/04/2020</v>
      </c>
      <c r="C245" s="119">
        <f>Dat_02!N245</f>
        <v>-1262.8083333333</v>
      </c>
      <c r="D245" s="119">
        <f>Dat_02!B245</f>
        <v>2938.3333333332998</v>
      </c>
      <c r="E245" s="119">
        <f>Dat_02!F245</f>
        <v>-3142.5416666667002</v>
      </c>
    </row>
    <row r="246" spans="1:5">
      <c r="A246" s="83"/>
      <c r="B246" s="118" t="str">
        <f>Dat_02!A246</f>
        <v>29/04/2020</v>
      </c>
      <c r="C246" s="119">
        <f>Dat_02!N246</f>
        <v>-2179.2755952380999</v>
      </c>
      <c r="D246" s="119">
        <f>Dat_02!B246</f>
        <v>3277.6666666667002</v>
      </c>
      <c r="E246" s="119">
        <f>Dat_02!F246</f>
        <v>-2773.2083333332998</v>
      </c>
    </row>
    <row r="247" spans="1:5">
      <c r="A247" s="83"/>
      <c r="B247" s="118" t="str">
        <f>Dat_02!A247</f>
        <v>30/04/2020</v>
      </c>
      <c r="C247" s="119">
        <f>Dat_02!N247</f>
        <v>-1614.2094298246002</v>
      </c>
      <c r="D247" s="119">
        <f>Dat_02!B247</f>
        <v>2901.7916666667002</v>
      </c>
      <c r="E247" s="119">
        <f>Dat_02!F247</f>
        <v>-2987.0416666667002</v>
      </c>
    </row>
    <row r="248" spans="1:5">
      <c r="A248" s="83" t="s">
        <v>60</v>
      </c>
      <c r="B248" s="118" t="str">
        <f>Dat_02!A248</f>
        <v>01/05/2020</v>
      </c>
      <c r="C248" s="119">
        <f>Dat_02!N248</f>
        <v>-1682.8551282052001</v>
      </c>
      <c r="D248" s="119">
        <f>Dat_02!B248</f>
        <v>2620.125</v>
      </c>
      <c r="E248" s="119">
        <f>Dat_02!F248</f>
        <v>-3170.125</v>
      </c>
    </row>
    <row r="249" spans="1:5">
      <c r="A249" s="83"/>
      <c r="B249" s="118" t="str">
        <f>Dat_02!A249</f>
        <v>02/05/2020</v>
      </c>
      <c r="C249" s="119">
        <f>Dat_02!N249</f>
        <v>-80</v>
      </c>
      <c r="D249" s="119">
        <f>Dat_02!B249</f>
        <v>2763</v>
      </c>
      <c r="E249" s="119">
        <f>Dat_02!F249</f>
        <v>-3616.8333333332998</v>
      </c>
    </row>
    <row r="250" spans="1:5">
      <c r="A250" s="83"/>
      <c r="B250" s="118" t="str">
        <f>Dat_02!A250</f>
        <v>03/05/2020</v>
      </c>
      <c r="C250" s="119">
        <f>Dat_02!N250</f>
        <v>1662.7296918767001</v>
      </c>
      <c r="D250" s="119">
        <f>Dat_02!B250</f>
        <v>2671.5416666667002</v>
      </c>
      <c r="E250" s="119">
        <f>Dat_02!F250</f>
        <v>-3275.6666666667002</v>
      </c>
    </row>
    <row r="251" spans="1:5">
      <c r="A251" s="83"/>
      <c r="B251" s="118" t="str">
        <f>Dat_02!A251</f>
        <v>04/05/2020</v>
      </c>
      <c r="C251" s="119">
        <f>Dat_02!N251</f>
        <v>-1249.8277777777</v>
      </c>
      <c r="D251" s="119">
        <f>Dat_02!B251</f>
        <v>2975.2083333332998</v>
      </c>
      <c r="E251" s="119">
        <f>Dat_02!F251</f>
        <v>-2481.3333333332998</v>
      </c>
    </row>
    <row r="252" spans="1:5">
      <c r="A252" s="83"/>
      <c r="B252" s="118" t="str">
        <f>Dat_02!A252</f>
        <v>05/05/2020</v>
      </c>
      <c r="C252" s="119">
        <f>Dat_02!N252</f>
        <v>1469.9448051948</v>
      </c>
      <c r="D252" s="119">
        <f>Dat_02!B252</f>
        <v>2963.2916666667002</v>
      </c>
      <c r="E252" s="119">
        <f>Dat_02!F252</f>
        <v>-3314.0833333332998</v>
      </c>
    </row>
    <row r="253" spans="1:5">
      <c r="A253" s="83"/>
      <c r="B253" s="118" t="str">
        <f>Dat_02!A253</f>
        <v>06/05/2020</v>
      </c>
      <c r="C253" s="119">
        <f>Dat_02!N253</f>
        <v>2265.1799999999998</v>
      </c>
      <c r="D253" s="119">
        <f>Dat_02!B253</f>
        <v>3237.125</v>
      </c>
      <c r="E253" s="119">
        <f>Dat_02!F253</f>
        <v>-3127.25</v>
      </c>
    </row>
    <row r="254" spans="1:5">
      <c r="A254" s="83"/>
      <c r="B254" s="118" t="str">
        <f>Dat_02!A254</f>
        <v>07/05/2020</v>
      </c>
      <c r="C254" s="119">
        <f>Dat_02!N254</f>
        <v>1055.7987878788001</v>
      </c>
      <c r="D254" s="119">
        <f>Dat_02!B254</f>
        <v>2903.125</v>
      </c>
      <c r="E254" s="119">
        <f>Dat_02!F254</f>
        <v>-3401.25</v>
      </c>
    </row>
    <row r="255" spans="1:5">
      <c r="A255" s="83"/>
      <c r="B255" s="118" t="str">
        <f>Dat_02!A255</f>
        <v>08/05/2020</v>
      </c>
      <c r="C255" s="119">
        <f>Dat_02!N255</f>
        <v>1798.1729166667001</v>
      </c>
      <c r="D255" s="119">
        <f>Dat_02!B255</f>
        <v>2943.875</v>
      </c>
      <c r="E255" s="119">
        <f>Dat_02!F255</f>
        <v>-2899.9166666667002</v>
      </c>
    </row>
    <row r="256" spans="1:5">
      <c r="A256" s="83"/>
      <c r="B256" s="118" t="str">
        <f>Dat_02!A256</f>
        <v>09/05/2020</v>
      </c>
      <c r="C256" s="119">
        <f>Dat_02!N256</f>
        <v>1614.3178787879001</v>
      </c>
      <c r="D256" s="119">
        <f>Dat_02!B256</f>
        <v>2767.4166666667002</v>
      </c>
      <c r="E256" s="119">
        <f>Dat_02!F256</f>
        <v>-3439.375</v>
      </c>
    </row>
    <row r="257" spans="1:5">
      <c r="A257" s="83"/>
      <c r="B257" s="118" t="str">
        <f>Dat_02!A257</f>
        <v>10/05/2020</v>
      </c>
      <c r="C257" s="119">
        <f>Dat_02!N257</f>
        <v>1089.3712374581999</v>
      </c>
      <c r="D257" s="119">
        <f>Dat_02!B257</f>
        <v>2641.75</v>
      </c>
      <c r="E257" s="119">
        <f>Dat_02!F257</f>
        <v>-3616.75</v>
      </c>
    </row>
    <row r="258" spans="1:5">
      <c r="A258" s="83"/>
      <c r="B258" s="118" t="str">
        <f>Dat_02!A258</f>
        <v>11/05/2020</v>
      </c>
      <c r="C258" s="119">
        <f>Dat_02!N258</f>
        <v>1344.0791666667001</v>
      </c>
      <c r="D258" s="119">
        <f>Dat_02!B258</f>
        <v>2244.4166666667002</v>
      </c>
      <c r="E258" s="119">
        <f>Dat_02!F258</f>
        <v>-3416.1666666667002</v>
      </c>
    </row>
    <row r="259" spans="1:5">
      <c r="A259" s="83"/>
      <c r="B259" s="118" t="str">
        <f>Dat_02!A259</f>
        <v>12/05/2020</v>
      </c>
      <c r="C259" s="119">
        <f>Dat_02!N259</f>
        <v>1816.0505952381</v>
      </c>
      <c r="D259" s="119">
        <f>Dat_02!B259</f>
        <v>3003.875</v>
      </c>
      <c r="E259" s="119">
        <f>Dat_02!F259</f>
        <v>-3408.875</v>
      </c>
    </row>
    <row r="260" spans="1:5">
      <c r="A260" s="83"/>
      <c r="B260" s="118" t="str">
        <f>Dat_02!A260</f>
        <v>13/05/2020</v>
      </c>
      <c r="C260" s="119">
        <f>Dat_02!N260</f>
        <v>2504.6916666666998</v>
      </c>
      <c r="D260" s="119">
        <f>Dat_02!B260</f>
        <v>3226.875</v>
      </c>
      <c r="E260" s="119">
        <f>Dat_02!F260</f>
        <v>-3283.375</v>
      </c>
    </row>
    <row r="261" spans="1:5">
      <c r="A261" s="83"/>
      <c r="B261" s="118" t="str">
        <f>Dat_02!A261</f>
        <v>14/05/2020</v>
      </c>
      <c r="C261" s="119">
        <f>Dat_02!N261</f>
        <v>3134.6833333333002</v>
      </c>
      <c r="D261" s="119">
        <f>Dat_02!B261</f>
        <v>3282.2916666667002</v>
      </c>
      <c r="E261" s="119">
        <f>Dat_02!F261</f>
        <v>-3121.5416666667002</v>
      </c>
    </row>
    <row r="262" spans="1:5">
      <c r="A262" s="83"/>
      <c r="B262" s="118" t="str">
        <f>Dat_02!A262</f>
        <v>15/05/2020</v>
      </c>
      <c r="C262" s="119">
        <f>Dat_02!N262</f>
        <v>2082.1752192982999</v>
      </c>
      <c r="D262" s="119">
        <f>Dat_02!B262</f>
        <v>2800</v>
      </c>
      <c r="E262" s="119">
        <f>Dat_02!F262</f>
        <v>-2600</v>
      </c>
    </row>
    <row r="263" spans="1:5">
      <c r="A263" s="83"/>
      <c r="B263" s="118" t="str">
        <f>Dat_02!A263</f>
        <v>16/05/2020</v>
      </c>
      <c r="C263" s="119">
        <f>Dat_02!N263</f>
        <v>256.1476190477</v>
      </c>
      <c r="D263" s="119">
        <f>Dat_02!B263</f>
        <v>2416.6666666667002</v>
      </c>
      <c r="E263" s="119">
        <f>Dat_02!F263</f>
        <v>-2918.75</v>
      </c>
    </row>
    <row r="264" spans="1:5">
      <c r="A264" s="83"/>
      <c r="B264" s="118" t="str">
        <f>Dat_02!A264</f>
        <v>17/05/2020</v>
      </c>
      <c r="C264" s="119">
        <f>Dat_02!N264</f>
        <v>1084.1041666666999</v>
      </c>
      <c r="D264" s="119">
        <f>Dat_02!B264</f>
        <v>1920.3333333333001</v>
      </c>
      <c r="E264" s="119">
        <f>Dat_02!F264</f>
        <v>-3184.3333333332998</v>
      </c>
    </row>
    <row r="265" spans="1:5">
      <c r="A265" s="83"/>
      <c r="B265" s="118" t="str">
        <f>Dat_02!A265</f>
        <v>18/05/2020</v>
      </c>
      <c r="C265" s="119">
        <f>Dat_02!N265</f>
        <v>1956.0166666667001</v>
      </c>
      <c r="D265" s="119">
        <f>Dat_02!B265</f>
        <v>2307.9166666667002</v>
      </c>
      <c r="E265" s="119">
        <f>Dat_02!F265</f>
        <v>-2385.9166666667002</v>
      </c>
    </row>
    <row r="266" spans="1:5">
      <c r="A266" s="83"/>
      <c r="B266" s="118" t="str">
        <f>Dat_02!A266</f>
        <v>19/05/2020</v>
      </c>
      <c r="C266" s="119">
        <f>Dat_02!N266</f>
        <v>2184.443452381</v>
      </c>
      <c r="D266" s="119">
        <f>Dat_02!B266</f>
        <v>2390.7916666667002</v>
      </c>
      <c r="E266" s="119">
        <f>Dat_02!F266</f>
        <v>-2227.5416666667002</v>
      </c>
    </row>
    <row r="267" spans="1:5">
      <c r="A267" s="83"/>
      <c r="B267" s="118" t="str">
        <f>Dat_02!A267</f>
        <v>20/05/2020</v>
      </c>
      <c r="C267" s="119">
        <f>Dat_02!N267</f>
        <v>2713.625</v>
      </c>
      <c r="D267" s="119">
        <f>Dat_02!B267</f>
        <v>2911.125</v>
      </c>
      <c r="E267" s="119">
        <f>Dat_02!F267</f>
        <v>-2730</v>
      </c>
    </row>
    <row r="268" spans="1:5">
      <c r="A268" s="83"/>
      <c r="B268" s="118" t="str">
        <f>Dat_02!A268</f>
        <v>21/05/2020</v>
      </c>
      <c r="C268" s="119">
        <f>Dat_02!N268</f>
        <v>2866.0666666667003</v>
      </c>
      <c r="D268" s="119">
        <f>Dat_02!B268</f>
        <v>3070.25</v>
      </c>
      <c r="E268" s="119">
        <f>Dat_02!F268</f>
        <v>-2350.4583333332998</v>
      </c>
    </row>
    <row r="269" spans="1:5">
      <c r="A269" s="83"/>
      <c r="B269" s="118" t="str">
        <f>Dat_02!A269</f>
        <v>22/05/2020</v>
      </c>
      <c r="C269" s="119">
        <f>Dat_02!N269</f>
        <v>2870.5694444443998</v>
      </c>
      <c r="D269" s="119">
        <f>Dat_02!B269</f>
        <v>2956.6666666667002</v>
      </c>
      <c r="E269" s="119">
        <f>Dat_02!F269</f>
        <v>-2656.375</v>
      </c>
    </row>
    <row r="270" spans="1:5">
      <c r="A270" s="83"/>
      <c r="B270" s="118" t="str">
        <f>Dat_02!A270</f>
        <v>23/05/2020</v>
      </c>
      <c r="C270" s="119">
        <f>Dat_02!N270</f>
        <v>2467.2183333333001</v>
      </c>
      <c r="D270" s="119">
        <f>Dat_02!B270</f>
        <v>2670.8333333332998</v>
      </c>
      <c r="E270" s="119">
        <f>Dat_02!F270</f>
        <v>-2500</v>
      </c>
    </row>
    <row r="271" spans="1:5">
      <c r="A271" s="83"/>
      <c r="B271" s="118" t="str">
        <f>Dat_02!A271</f>
        <v>24/05/2020</v>
      </c>
      <c r="C271" s="119">
        <f>Dat_02!N271</f>
        <v>2630.6416666667001</v>
      </c>
      <c r="D271" s="119">
        <f>Dat_02!B271</f>
        <v>2854.1666666667002</v>
      </c>
      <c r="E271" s="119">
        <f>Dat_02!F271</f>
        <v>-2500</v>
      </c>
    </row>
    <row r="272" spans="1:5">
      <c r="A272" s="83"/>
      <c r="B272" s="118" t="str">
        <f>Dat_02!A272</f>
        <v>25/05/2020</v>
      </c>
      <c r="C272" s="119">
        <f>Dat_02!N272</f>
        <v>1666.0100000000002</v>
      </c>
      <c r="D272" s="119">
        <f>Dat_02!B272</f>
        <v>1964.2083333333001</v>
      </c>
      <c r="E272" s="119">
        <f>Dat_02!F272</f>
        <v>-2255.75</v>
      </c>
    </row>
    <row r="273" spans="1:5">
      <c r="A273" s="83"/>
      <c r="B273" s="118" t="str">
        <f>Dat_02!A273</f>
        <v>26/05/2020</v>
      </c>
      <c r="C273" s="119">
        <f>Dat_02!N273</f>
        <v>1229.4625000000001</v>
      </c>
      <c r="D273" s="119">
        <f>Dat_02!B273</f>
        <v>1414.5833333333001</v>
      </c>
      <c r="E273" s="119">
        <f>Dat_02!F273</f>
        <v>-1785.4166666666999</v>
      </c>
    </row>
    <row r="274" spans="1:5">
      <c r="A274" s="83"/>
      <c r="B274" s="118" t="str">
        <f>Dat_02!A274</f>
        <v>27/05/2020</v>
      </c>
      <c r="C274" s="119">
        <f>Dat_02!N274</f>
        <v>1420.8333333333001</v>
      </c>
      <c r="D274" s="119">
        <f>Dat_02!B274</f>
        <v>1420.8333333333001</v>
      </c>
      <c r="E274" s="119">
        <f>Dat_02!F274</f>
        <v>-1825</v>
      </c>
    </row>
    <row r="275" spans="1:5">
      <c r="A275" s="83"/>
      <c r="B275" s="118" t="str">
        <f>Dat_02!A275</f>
        <v>28/05/2020</v>
      </c>
      <c r="C275" s="119">
        <f>Dat_02!N275</f>
        <v>1591.6666666666999</v>
      </c>
      <c r="D275" s="119">
        <f>Dat_02!B275</f>
        <v>1591.6666666666999</v>
      </c>
      <c r="E275" s="119">
        <f>Dat_02!F275</f>
        <v>-1922.9166666666999</v>
      </c>
    </row>
    <row r="276" spans="1:5">
      <c r="A276" s="83"/>
      <c r="B276" s="118" t="str">
        <f>Dat_02!A276</f>
        <v>29/05/2020</v>
      </c>
      <c r="C276" s="119">
        <f>Dat_02!N276</f>
        <v>2144.1666666667002</v>
      </c>
      <c r="D276" s="119">
        <f>Dat_02!B276</f>
        <v>2454.1666666667002</v>
      </c>
      <c r="E276" s="119">
        <f>Dat_02!F276</f>
        <v>-2465</v>
      </c>
    </row>
    <row r="277" spans="1:5">
      <c r="A277" s="83"/>
      <c r="B277" s="118" t="str">
        <f>Dat_02!A277</f>
        <v>30/05/2020</v>
      </c>
      <c r="C277" s="119">
        <f>Dat_02!N277</f>
        <v>2289.3183333333</v>
      </c>
      <c r="D277" s="119">
        <f>Dat_02!B277</f>
        <v>2398.0833333332998</v>
      </c>
      <c r="E277" s="119">
        <f>Dat_02!F277</f>
        <v>-2503.5833333332998</v>
      </c>
    </row>
    <row r="278" spans="1:5">
      <c r="A278" s="83"/>
      <c r="B278" s="118" t="str">
        <f>Dat_02!A278</f>
        <v>31/05/2020</v>
      </c>
      <c r="C278" s="119">
        <f>Dat_02!N278</f>
        <v>2382.2874999999999</v>
      </c>
      <c r="D278" s="119">
        <f>Dat_02!B278</f>
        <v>2366.6666666667002</v>
      </c>
      <c r="E278" s="119">
        <f>Dat_02!F278</f>
        <v>-2588.0416666667002</v>
      </c>
    </row>
    <row r="279" spans="1:5">
      <c r="A279" s="83" t="s">
        <v>53</v>
      </c>
      <c r="B279" s="118" t="str">
        <f>Dat_02!A279</f>
        <v>01/06/2020</v>
      </c>
      <c r="C279" s="119">
        <f>Dat_02!N279</f>
        <v>2558.4574561404002</v>
      </c>
      <c r="D279" s="119">
        <f>Dat_02!B279</f>
        <v>2613.3333333332998</v>
      </c>
      <c r="E279" s="119">
        <f>Dat_02!F279</f>
        <v>-2542.8333333332998</v>
      </c>
    </row>
    <row r="280" spans="1:5">
      <c r="A280" s="83"/>
      <c r="B280" s="118" t="str">
        <f>Dat_02!A280</f>
        <v>02/06/2020</v>
      </c>
      <c r="C280" s="119">
        <f>Dat_02!N280</f>
        <v>2463.8333333334003</v>
      </c>
      <c r="D280" s="119">
        <f>Dat_02!B280</f>
        <v>2604.9166666667002</v>
      </c>
      <c r="E280" s="119">
        <f>Dat_02!F280</f>
        <v>-2471</v>
      </c>
    </row>
    <row r="281" spans="1:5">
      <c r="A281" s="83"/>
      <c r="B281" s="118" t="str">
        <f>Dat_02!A281</f>
        <v>03/06/2020</v>
      </c>
      <c r="C281" s="119">
        <f>Dat_02!N281</f>
        <v>1807.4966666667001</v>
      </c>
      <c r="D281" s="119">
        <f>Dat_02!B281</f>
        <v>2348.6666666667002</v>
      </c>
      <c r="E281" s="119">
        <f>Dat_02!F281</f>
        <v>-3059.875</v>
      </c>
    </row>
    <row r="282" spans="1:5">
      <c r="A282" s="83"/>
      <c r="B282" s="118" t="str">
        <f>Dat_02!A282</f>
        <v>04/06/2020</v>
      </c>
      <c r="C282" s="119">
        <f>Dat_02!N282</f>
        <v>537.34736842109999</v>
      </c>
      <c r="D282" s="119">
        <f>Dat_02!B282</f>
        <v>2320.8333333332998</v>
      </c>
      <c r="E282" s="119">
        <f>Dat_02!F282</f>
        <v>-2387.5</v>
      </c>
    </row>
    <row r="283" spans="1:5">
      <c r="A283" s="83"/>
      <c r="B283" s="118" t="str">
        <f>Dat_02!A283</f>
        <v>05/06/2020</v>
      </c>
      <c r="C283" s="119">
        <f>Dat_02!N283</f>
        <v>1190.2166666666999</v>
      </c>
      <c r="D283" s="119">
        <f>Dat_02!B283</f>
        <v>1502.0833333333001</v>
      </c>
      <c r="E283" s="119">
        <f>Dat_02!F283</f>
        <v>-3177.5416666667002</v>
      </c>
    </row>
    <row r="284" spans="1:5">
      <c r="A284" s="83"/>
      <c r="B284" s="118" t="str">
        <f>Dat_02!A284</f>
        <v>06/06/2020</v>
      </c>
      <c r="C284" s="119">
        <f>Dat_02!N284</f>
        <v>1640.4</v>
      </c>
      <c r="D284" s="119">
        <f>Dat_02!B284</f>
        <v>1981.25</v>
      </c>
      <c r="E284" s="119">
        <f>Dat_02!F284</f>
        <v>-3254.4583333332998</v>
      </c>
    </row>
    <row r="285" spans="1:5">
      <c r="A285" s="83"/>
      <c r="B285" s="118" t="str">
        <f>Dat_02!A285</f>
        <v>07/06/2020</v>
      </c>
      <c r="C285" s="119">
        <f>Dat_02!N285</f>
        <v>395.41557971019984</v>
      </c>
      <c r="D285" s="119">
        <f>Dat_02!B285</f>
        <v>2343.2083333332998</v>
      </c>
      <c r="E285" s="119">
        <f>Dat_02!F285</f>
        <v>-3252.4583333332998</v>
      </c>
    </row>
    <row r="286" spans="1:5">
      <c r="A286" s="83"/>
      <c r="B286" s="118" t="str">
        <f>Dat_02!A286</f>
        <v>08/06/2020</v>
      </c>
      <c r="C286" s="119">
        <f>Dat_02!N286</f>
        <v>-517.63690476190004</v>
      </c>
      <c r="D286" s="119">
        <f>Dat_02!B286</f>
        <v>2147.9166666667002</v>
      </c>
      <c r="E286" s="119">
        <f>Dat_02!F286</f>
        <v>-1780</v>
      </c>
    </row>
    <row r="287" spans="1:5">
      <c r="A287" s="83"/>
      <c r="B287" s="118" t="str">
        <f>Dat_02!A287</f>
        <v>09/06/2020</v>
      </c>
      <c r="C287" s="119">
        <f>Dat_02!N287</f>
        <v>-1253.0238095237999</v>
      </c>
      <c r="D287" s="119">
        <f>Dat_02!B287</f>
        <v>2287.5</v>
      </c>
      <c r="E287" s="119">
        <f>Dat_02!F287</f>
        <v>-2525</v>
      </c>
    </row>
    <row r="288" spans="1:5">
      <c r="A288" s="83"/>
      <c r="B288" s="118" t="str">
        <f>Dat_02!A288</f>
        <v>10/06/2020</v>
      </c>
      <c r="C288" s="119">
        <f>Dat_02!N288</f>
        <v>-336.05138888889996</v>
      </c>
      <c r="D288" s="119">
        <f>Dat_02!B288</f>
        <v>2076.1666666667002</v>
      </c>
      <c r="E288" s="119">
        <f>Dat_02!F288</f>
        <v>-2245.8333333332998</v>
      </c>
    </row>
    <row r="289" spans="1:5">
      <c r="A289" s="83"/>
      <c r="B289" s="118" t="str">
        <f>Dat_02!A289</f>
        <v>11/06/2020</v>
      </c>
      <c r="C289" s="119">
        <f>Dat_02!N289</f>
        <v>283.68181818180005</v>
      </c>
      <c r="D289" s="119">
        <f>Dat_02!B289</f>
        <v>2310.1666666667002</v>
      </c>
      <c r="E289" s="119">
        <f>Dat_02!F289</f>
        <v>-2100</v>
      </c>
    </row>
    <row r="290" spans="1:5">
      <c r="A290" s="83"/>
      <c r="B290" s="118" t="str">
        <f>Dat_02!A290</f>
        <v>12/06/2020</v>
      </c>
      <c r="C290" s="119">
        <f>Dat_02!N290</f>
        <v>-666.61267942589996</v>
      </c>
      <c r="D290" s="119">
        <f>Dat_02!B290</f>
        <v>2432.875</v>
      </c>
      <c r="E290" s="119">
        <f>Dat_02!F290</f>
        <v>-2100</v>
      </c>
    </row>
    <row r="291" spans="1:5">
      <c r="A291" s="83"/>
      <c r="B291" s="118" t="str">
        <f>Dat_02!A291</f>
        <v>13/06/2020</v>
      </c>
      <c r="C291" s="119">
        <f>Dat_02!N291</f>
        <v>891.86363636370004</v>
      </c>
      <c r="D291" s="119">
        <f>Dat_02!B291</f>
        <v>2745.6666666667002</v>
      </c>
      <c r="E291" s="119">
        <f>Dat_02!F291</f>
        <v>-3148.25</v>
      </c>
    </row>
    <row r="292" spans="1:5">
      <c r="A292" s="83"/>
      <c r="B292" s="118" t="str">
        <f>Dat_02!A292</f>
        <v>14/06/2020</v>
      </c>
      <c r="C292" s="119">
        <f>Dat_02!N292</f>
        <v>1366.0683982684</v>
      </c>
      <c r="D292" s="119">
        <f>Dat_02!B292</f>
        <v>1962.5</v>
      </c>
      <c r="E292" s="119">
        <f>Dat_02!F292</f>
        <v>-2676.1666666667002</v>
      </c>
    </row>
    <row r="293" spans="1:5">
      <c r="A293" s="83"/>
      <c r="B293" s="118" t="str">
        <f>Dat_02!A293</f>
        <v>15/06/2020</v>
      </c>
      <c r="C293" s="119">
        <f>Dat_02!N293</f>
        <v>274.9205882353001</v>
      </c>
      <c r="D293" s="119">
        <f>Dat_02!B293</f>
        <v>2660.9166666667002</v>
      </c>
      <c r="E293" s="119">
        <f>Dat_02!F293</f>
        <v>-2469.5833333332998</v>
      </c>
    </row>
    <row r="294" spans="1:5">
      <c r="A294" s="83"/>
      <c r="B294" s="118" t="str">
        <f>Dat_02!A294</f>
        <v>16/06/2020</v>
      </c>
      <c r="C294" s="119">
        <f>Dat_02!N294</f>
        <v>330.10995670989996</v>
      </c>
      <c r="D294" s="119">
        <f>Dat_02!B294</f>
        <v>2079.1666666667002</v>
      </c>
      <c r="E294" s="119">
        <f>Dat_02!F294</f>
        <v>-1827.0833333333001</v>
      </c>
    </row>
    <row r="295" spans="1:5">
      <c r="A295" s="83"/>
      <c r="B295" s="118" t="str">
        <f>Dat_02!A295</f>
        <v>17/06/2020</v>
      </c>
      <c r="C295" s="119">
        <f>Dat_02!N295</f>
        <v>520.68913043479984</v>
      </c>
      <c r="D295" s="119">
        <f>Dat_02!B295</f>
        <v>2027.0833333333001</v>
      </c>
      <c r="E295" s="119">
        <f>Dat_02!F295</f>
        <v>-1816.6666666666999</v>
      </c>
    </row>
    <row r="296" spans="1:5">
      <c r="A296" s="83"/>
      <c r="B296" s="118" t="str">
        <f>Dat_02!A296</f>
        <v>18/06/2020</v>
      </c>
      <c r="C296" s="119">
        <f>Dat_02!N296</f>
        <v>1501.3916666667001</v>
      </c>
      <c r="D296" s="119">
        <f>Dat_02!B296</f>
        <v>2300</v>
      </c>
      <c r="E296" s="119">
        <f>Dat_02!F296</f>
        <v>-1864.5833333333001</v>
      </c>
    </row>
    <row r="297" spans="1:5">
      <c r="A297" s="83"/>
      <c r="B297" s="118" t="str">
        <f>Dat_02!A297</f>
        <v>19/06/2020</v>
      </c>
      <c r="C297" s="119">
        <f>Dat_02!N297</f>
        <v>1923.9152777777001</v>
      </c>
      <c r="D297" s="119">
        <f>Dat_02!B297</f>
        <v>2462.5</v>
      </c>
      <c r="E297" s="119">
        <f>Dat_02!F297</f>
        <v>-2143.75</v>
      </c>
    </row>
    <row r="298" spans="1:5">
      <c r="A298" s="83"/>
      <c r="B298" s="118" t="str">
        <f>Dat_02!A298</f>
        <v>20/06/2020</v>
      </c>
      <c r="C298" s="119">
        <f>Dat_02!N298</f>
        <v>2329.1632575757999</v>
      </c>
      <c r="D298" s="119">
        <f>Dat_02!B298</f>
        <v>2691.4583333332998</v>
      </c>
      <c r="E298" s="119">
        <f>Dat_02!F298</f>
        <v>-3018.9583333332998</v>
      </c>
    </row>
    <row r="299" spans="1:5">
      <c r="A299" s="83"/>
      <c r="B299" s="118" t="str">
        <f>Dat_02!A299</f>
        <v>21/06/2020</v>
      </c>
      <c r="C299" s="119">
        <f>Dat_02!N299</f>
        <v>2147.0416666667002</v>
      </c>
      <c r="D299" s="119">
        <f>Dat_02!B299</f>
        <v>2552.7916666667002</v>
      </c>
      <c r="E299" s="119">
        <f>Dat_02!F299</f>
        <v>-3345.3333333332998</v>
      </c>
    </row>
    <row r="300" spans="1:5">
      <c r="A300" s="83"/>
      <c r="B300" s="118" t="str">
        <f>Dat_02!A300</f>
        <v>22/06/2020</v>
      </c>
      <c r="C300" s="119">
        <f>Dat_02!N300</f>
        <v>649.98194444440014</v>
      </c>
      <c r="D300" s="119">
        <f>Dat_02!B300</f>
        <v>2923.125</v>
      </c>
      <c r="E300" s="119">
        <f>Dat_02!F300</f>
        <v>-2854.9166666667002</v>
      </c>
    </row>
    <row r="301" spans="1:5">
      <c r="A301" s="83"/>
      <c r="B301" s="118" t="str">
        <f>Dat_02!A301</f>
        <v>23/06/2020</v>
      </c>
      <c r="C301" s="119">
        <f>Dat_02!N301</f>
        <v>1444.5053359683002</v>
      </c>
      <c r="D301" s="119">
        <f>Dat_02!B301</f>
        <v>2833.0416666667002</v>
      </c>
      <c r="E301" s="119">
        <f>Dat_02!F301</f>
        <v>-1993.1666666666999</v>
      </c>
    </row>
    <row r="302" spans="1:5">
      <c r="A302" s="83"/>
      <c r="B302" s="118" t="str">
        <f>Dat_02!A302</f>
        <v>24/06/2020</v>
      </c>
      <c r="C302" s="119">
        <f>Dat_02!N302</f>
        <v>969.60681818180024</v>
      </c>
      <c r="D302" s="119">
        <f>Dat_02!B302</f>
        <v>2653.7916666667002</v>
      </c>
      <c r="E302" s="119">
        <f>Dat_02!F302</f>
        <v>-2436</v>
      </c>
    </row>
    <row r="303" spans="1:5">
      <c r="A303" s="83"/>
      <c r="B303" s="118" t="str">
        <f>Dat_02!A303</f>
        <v>25/06/2020</v>
      </c>
      <c r="C303" s="119">
        <f>Dat_02!N303</f>
        <v>1729.4449275362999</v>
      </c>
      <c r="D303" s="119">
        <f>Dat_02!B303</f>
        <v>2753.9583333332998</v>
      </c>
      <c r="E303" s="119">
        <f>Dat_02!F303</f>
        <v>-1999.7916666666999</v>
      </c>
    </row>
    <row r="304" spans="1:5">
      <c r="A304" s="83"/>
      <c r="B304" s="118" t="str">
        <f>Dat_02!A304</f>
        <v>26/06/2020</v>
      </c>
      <c r="C304" s="119">
        <f>Dat_02!N304</f>
        <v>254.8430555555999</v>
      </c>
      <c r="D304" s="119">
        <f>Dat_02!B304</f>
        <v>2473.3333333332998</v>
      </c>
      <c r="E304" s="119">
        <f>Dat_02!F304</f>
        <v>-2362.8333333332998</v>
      </c>
    </row>
    <row r="305" spans="1:5">
      <c r="A305" s="83"/>
      <c r="B305" s="118" t="str">
        <f>Dat_02!A305</f>
        <v>27/06/2020</v>
      </c>
      <c r="C305" s="119">
        <f>Dat_02!N305</f>
        <v>2288.1374999999998</v>
      </c>
      <c r="D305" s="119">
        <f>Dat_02!B305</f>
        <v>2441.6666666667002</v>
      </c>
      <c r="E305" s="119">
        <f>Dat_02!F305</f>
        <v>-2824.7916666667002</v>
      </c>
    </row>
    <row r="306" spans="1:5">
      <c r="A306" s="83"/>
      <c r="B306" s="118" t="str">
        <f>Dat_02!A306</f>
        <v>28/06/2020</v>
      </c>
      <c r="C306" s="119">
        <f>Dat_02!N306</f>
        <v>1829.8625000000002</v>
      </c>
      <c r="D306" s="119">
        <f>Dat_02!B306</f>
        <v>2328.4583333332998</v>
      </c>
      <c r="E306" s="119">
        <f>Dat_02!F306</f>
        <v>-2988.4583333332998</v>
      </c>
    </row>
    <row r="307" spans="1:5">
      <c r="A307" s="83"/>
      <c r="B307" s="118" t="str">
        <f>Dat_02!A307</f>
        <v>29/06/2020</v>
      </c>
      <c r="C307" s="119">
        <f>Dat_02!N307</f>
        <v>1527.6895833333001</v>
      </c>
      <c r="D307" s="119">
        <f>Dat_02!B307</f>
        <v>2403.5</v>
      </c>
      <c r="E307" s="119">
        <f>Dat_02!F307</f>
        <v>-2728.5416666667002</v>
      </c>
    </row>
    <row r="308" spans="1:5">
      <c r="A308" s="83"/>
      <c r="B308" s="118" t="str">
        <f>Dat_02!A308</f>
        <v>30/06/2020</v>
      </c>
      <c r="C308" s="119">
        <f>Dat_02!N308</f>
        <v>756.24424552429991</v>
      </c>
      <c r="D308" s="119">
        <f>Dat_02!B308</f>
        <v>2265.9166666667002</v>
      </c>
      <c r="E308" s="119">
        <f>Dat_02!F308</f>
        <v>-2574.25</v>
      </c>
    </row>
    <row r="309" spans="1:5">
      <c r="A309" s="83" t="s">
        <v>60</v>
      </c>
      <c r="B309" s="118" t="str">
        <f>Dat_02!A309</f>
        <v>01/07/2020</v>
      </c>
      <c r="C309" s="119">
        <f>Dat_02!N309</f>
        <v>-228.14005847949988</v>
      </c>
      <c r="D309" s="119">
        <f>Dat_02!B309</f>
        <v>2301.8333333332998</v>
      </c>
      <c r="E309" s="119">
        <f>Dat_02!F309</f>
        <v>-2201.0416666667002</v>
      </c>
    </row>
    <row r="310" spans="1:5">
      <c r="A310" s="83"/>
      <c r="B310" s="118" t="str">
        <f>Dat_02!A310</f>
        <v>02/07/2020</v>
      </c>
      <c r="C310" s="119">
        <f>Dat_02!N310</f>
        <v>-430.07777777779995</v>
      </c>
      <c r="D310" s="119">
        <f>Dat_02!B310</f>
        <v>1903.3333333333001</v>
      </c>
      <c r="E310" s="119">
        <f>Dat_02!F310</f>
        <v>-1720.8333333333001</v>
      </c>
    </row>
    <row r="311" spans="1:5">
      <c r="A311" s="83"/>
      <c r="B311" s="118" t="str">
        <f>Dat_02!A311</f>
        <v>03/07/2020</v>
      </c>
      <c r="C311" s="119">
        <f>Dat_02!N311</f>
        <v>-590.75154061620003</v>
      </c>
      <c r="D311" s="119">
        <f>Dat_02!B311</f>
        <v>2094.6666666667002</v>
      </c>
      <c r="E311" s="119">
        <f>Dat_02!F311</f>
        <v>-1947.9166666666999</v>
      </c>
    </row>
    <row r="312" spans="1:5">
      <c r="A312" s="83"/>
      <c r="B312" s="118" t="str">
        <f>Dat_02!A312</f>
        <v>04/07/2020</v>
      </c>
      <c r="C312" s="119">
        <f>Dat_02!N312</f>
        <v>2110.6511363636</v>
      </c>
      <c r="D312" s="119">
        <f>Dat_02!B312</f>
        <v>2147.9166666667002</v>
      </c>
      <c r="E312" s="119">
        <f>Dat_02!F312</f>
        <v>-2694.2916666667002</v>
      </c>
    </row>
    <row r="313" spans="1:5">
      <c r="A313" s="83"/>
      <c r="B313" s="118" t="str">
        <f>Dat_02!A313</f>
        <v>05/07/2020</v>
      </c>
      <c r="C313" s="119">
        <f>Dat_02!N313</f>
        <v>1800.5740384615001</v>
      </c>
      <c r="D313" s="119">
        <f>Dat_02!B313</f>
        <v>2232.0833333332998</v>
      </c>
      <c r="E313" s="119">
        <f>Dat_02!F313</f>
        <v>-2646</v>
      </c>
    </row>
    <row r="314" spans="1:5">
      <c r="A314" s="83"/>
      <c r="B314" s="118" t="str">
        <f>Dat_02!A314</f>
        <v>06/07/2020</v>
      </c>
      <c r="C314" s="119">
        <f>Dat_02!N314</f>
        <v>513.57435897440007</v>
      </c>
      <c r="D314" s="119">
        <f>Dat_02!B314</f>
        <v>2487.5</v>
      </c>
      <c r="E314" s="119">
        <f>Dat_02!F314</f>
        <v>-2387.5</v>
      </c>
    </row>
    <row r="315" spans="1:5">
      <c r="A315" s="83"/>
      <c r="B315" s="118" t="str">
        <f>Dat_02!A315</f>
        <v>07/07/2020</v>
      </c>
      <c r="C315" s="119">
        <f>Dat_02!N315</f>
        <v>461.80333333329997</v>
      </c>
      <c r="D315" s="119">
        <f>Dat_02!B315</f>
        <v>2512.5</v>
      </c>
      <c r="E315" s="119">
        <f>Dat_02!F315</f>
        <v>-2387.5</v>
      </c>
    </row>
    <row r="316" spans="1:5">
      <c r="A316" s="83"/>
      <c r="B316" s="118" t="str">
        <f>Dat_02!A316</f>
        <v>08/07/2020</v>
      </c>
      <c r="C316" s="119">
        <f>Dat_02!N316</f>
        <v>-189.62323232330004</v>
      </c>
      <c r="D316" s="119">
        <f>Dat_02!B316</f>
        <v>2472.9166666667002</v>
      </c>
      <c r="E316" s="119">
        <f>Dat_02!F316</f>
        <v>-2387.5</v>
      </c>
    </row>
    <row r="317" spans="1:5">
      <c r="A317" s="83"/>
      <c r="B317" s="118" t="str">
        <f>Dat_02!A317</f>
        <v>09/07/2020</v>
      </c>
      <c r="C317" s="119">
        <f>Dat_02!N317</f>
        <v>-411.9297619048001</v>
      </c>
      <c r="D317" s="119">
        <f>Dat_02!B317</f>
        <v>2322</v>
      </c>
      <c r="E317" s="119">
        <f>Dat_02!F317</f>
        <v>-1764.625</v>
      </c>
    </row>
    <row r="318" spans="1:5">
      <c r="A318" s="83"/>
      <c r="B318" s="118" t="str">
        <f>Dat_02!A318</f>
        <v>10/07/2020</v>
      </c>
      <c r="C318" s="119">
        <f>Dat_02!N318</f>
        <v>392.30666666659988</v>
      </c>
      <c r="D318" s="119">
        <f>Dat_02!B318</f>
        <v>2377.5</v>
      </c>
      <c r="E318" s="119">
        <f>Dat_02!F318</f>
        <v>-1853.5</v>
      </c>
    </row>
    <row r="319" spans="1:5">
      <c r="A319" s="83"/>
      <c r="B319" s="118" t="str">
        <f>Dat_02!A319</f>
        <v>11/07/2020</v>
      </c>
      <c r="C319" s="119">
        <f>Dat_02!N319</f>
        <v>-336.45238095240006</v>
      </c>
      <c r="D319" s="119">
        <f>Dat_02!B319</f>
        <v>2540.4583333332998</v>
      </c>
      <c r="E319" s="119">
        <f>Dat_02!F319</f>
        <v>-2160.9166666667002</v>
      </c>
    </row>
    <row r="320" spans="1:5">
      <c r="A320" s="83"/>
      <c r="B320" s="118" t="str">
        <f>Dat_02!A320</f>
        <v>12/07/2020</v>
      </c>
      <c r="C320" s="119">
        <f>Dat_02!N320</f>
        <v>1720.845</v>
      </c>
      <c r="D320" s="119">
        <f>Dat_02!B320</f>
        <v>2372.875</v>
      </c>
      <c r="E320" s="119">
        <f>Dat_02!F320</f>
        <v>-3004.125</v>
      </c>
    </row>
    <row r="321" spans="1:5">
      <c r="A321" s="83"/>
      <c r="B321" s="118" t="str">
        <f>Dat_02!A321</f>
        <v>13/07/2020</v>
      </c>
      <c r="C321" s="119">
        <f>Dat_02!N321</f>
        <v>680.34122807009999</v>
      </c>
      <c r="D321" s="119">
        <f>Dat_02!B321</f>
        <v>2508.625</v>
      </c>
      <c r="E321" s="119">
        <f>Dat_02!F321</f>
        <v>-1791.125</v>
      </c>
    </row>
    <row r="322" spans="1:5">
      <c r="A322" s="83"/>
      <c r="B322" s="118" t="str">
        <f>Dat_02!A322</f>
        <v>14/07/2020</v>
      </c>
      <c r="C322" s="119">
        <f>Dat_02!N322</f>
        <v>33.801785714299967</v>
      </c>
      <c r="D322" s="119">
        <f>Dat_02!B322</f>
        <v>2539.2083333332998</v>
      </c>
      <c r="E322" s="119">
        <f>Dat_02!F322</f>
        <v>-1849.75</v>
      </c>
    </row>
    <row r="323" spans="1:5">
      <c r="A323" s="83"/>
      <c r="B323" s="118" t="str">
        <f>Dat_02!A323</f>
        <v>15/07/2020</v>
      </c>
      <c r="C323" s="119">
        <f>Dat_02!N323</f>
        <v>-2023.4249999999997</v>
      </c>
      <c r="D323" s="119">
        <f>Dat_02!B323</f>
        <v>2483.2083333332998</v>
      </c>
      <c r="E323" s="119">
        <f>Dat_02!F323</f>
        <v>-2155.4166666667002</v>
      </c>
    </row>
    <row r="324" spans="1:5">
      <c r="A324" s="83"/>
      <c r="B324" s="118" t="str">
        <f>Dat_02!A324</f>
        <v>16/07/2020</v>
      </c>
      <c r="C324" s="119">
        <f>Dat_02!N324</f>
        <v>-2174.9208333332999</v>
      </c>
      <c r="D324" s="119">
        <f>Dat_02!B324</f>
        <v>2490.375</v>
      </c>
      <c r="E324" s="119">
        <f>Dat_02!F324</f>
        <v>-2256.75</v>
      </c>
    </row>
    <row r="325" spans="1:5">
      <c r="A325" s="83"/>
      <c r="B325" s="118" t="str">
        <f>Dat_02!A325</f>
        <v>17/07/2020</v>
      </c>
      <c r="C325" s="119">
        <f>Dat_02!N325</f>
        <v>-1896.4937499999999</v>
      </c>
      <c r="D325" s="119">
        <f>Dat_02!B325</f>
        <v>2658.3333333332998</v>
      </c>
      <c r="E325" s="119">
        <f>Dat_02!F325</f>
        <v>-2291.6666666667002</v>
      </c>
    </row>
    <row r="326" spans="1:5">
      <c r="A326" s="83"/>
      <c r="B326" s="118" t="str">
        <f>Dat_02!A326</f>
        <v>18/07/2020</v>
      </c>
      <c r="C326" s="119">
        <f>Dat_02!N326</f>
        <v>1288.2340909090999</v>
      </c>
      <c r="D326" s="119">
        <f>Dat_02!B326</f>
        <v>3076.5</v>
      </c>
      <c r="E326" s="119">
        <f>Dat_02!F326</f>
        <v>-2786.6666666667002</v>
      </c>
    </row>
    <row r="327" spans="1:5">
      <c r="A327" s="83"/>
      <c r="B327" s="118" t="str">
        <f>Dat_02!A327</f>
        <v>19/07/2020</v>
      </c>
      <c r="C327" s="119">
        <f>Dat_02!N327</f>
        <v>1947.7627450979999</v>
      </c>
      <c r="D327" s="119">
        <f>Dat_02!B327</f>
        <v>2645.9583333332998</v>
      </c>
      <c r="E327" s="119">
        <f>Dat_02!F327</f>
        <v>-3061.6666666667002</v>
      </c>
    </row>
    <row r="328" spans="1:5">
      <c r="A328" s="83"/>
      <c r="B328" s="118" t="str">
        <f>Dat_02!A328</f>
        <v>20/07/2020</v>
      </c>
      <c r="C328" s="119">
        <f>Dat_02!N328</f>
        <v>1059.1125000000002</v>
      </c>
      <c r="D328" s="119">
        <f>Dat_02!B328</f>
        <v>2731.4583333332998</v>
      </c>
      <c r="E328" s="119">
        <f>Dat_02!F328</f>
        <v>-2699.25</v>
      </c>
    </row>
    <row r="329" spans="1:5">
      <c r="A329" s="83"/>
      <c r="B329" s="118" t="str">
        <f>Dat_02!A329</f>
        <v>21/07/2020</v>
      </c>
      <c r="C329" s="119">
        <f>Dat_02!N329</f>
        <v>1392.1366666667</v>
      </c>
      <c r="D329" s="119">
        <f>Dat_02!B329</f>
        <v>2480.4166666667002</v>
      </c>
      <c r="E329" s="119">
        <f>Dat_02!F329</f>
        <v>-2627.4583333332998</v>
      </c>
    </row>
    <row r="330" spans="1:5">
      <c r="A330" s="83"/>
      <c r="B330" s="118" t="str">
        <f>Dat_02!A330</f>
        <v>22/07/2020</v>
      </c>
      <c r="C330" s="119">
        <f>Dat_02!N330</f>
        <v>895.33083333339994</v>
      </c>
      <c r="D330" s="119">
        <f>Dat_02!B330</f>
        <v>2300.8333333332998</v>
      </c>
      <c r="E330" s="119">
        <f>Dat_02!F330</f>
        <v>-2495</v>
      </c>
    </row>
    <row r="331" spans="1:5">
      <c r="A331" s="83"/>
      <c r="B331" s="118" t="str">
        <f>Dat_02!A331</f>
        <v>23/07/2020</v>
      </c>
      <c r="C331" s="119">
        <f>Dat_02!N331</f>
        <v>603.51666666660003</v>
      </c>
      <c r="D331" s="119">
        <f>Dat_02!B331</f>
        <v>2461.9583333332998</v>
      </c>
      <c r="E331" s="119">
        <f>Dat_02!F331</f>
        <v>-2546.1666666667002</v>
      </c>
    </row>
    <row r="332" spans="1:5">
      <c r="A332" s="83"/>
      <c r="B332" s="118" t="str">
        <f>Dat_02!A332</f>
        <v>24/07/2020</v>
      </c>
      <c r="C332" s="119">
        <f>Dat_02!N332</f>
        <v>1745.6964285714</v>
      </c>
      <c r="D332" s="119">
        <f>Dat_02!B332</f>
        <v>2667.4583333332998</v>
      </c>
      <c r="E332" s="119">
        <f>Dat_02!F332</f>
        <v>-2604.875</v>
      </c>
    </row>
    <row r="333" spans="1:5">
      <c r="A333" s="83"/>
      <c r="B333" s="118" t="str">
        <f>Dat_02!A333</f>
        <v>25/07/2020</v>
      </c>
      <c r="C333" s="119">
        <f>Dat_02!N333</f>
        <v>1984.3895833333002</v>
      </c>
      <c r="D333" s="119">
        <f>Dat_02!B333</f>
        <v>2250.3333333332998</v>
      </c>
      <c r="E333" s="119">
        <f>Dat_02!F333</f>
        <v>-3105.5416666667002</v>
      </c>
    </row>
    <row r="334" spans="1:5">
      <c r="A334" s="83"/>
      <c r="B334" s="118" t="str">
        <f>Dat_02!A334</f>
        <v>26/07/2020</v>
      </c>
      <c r="C334" s="119">
        <f>Dat_02!N334</f>
        <v>1501.2166666666999</v>
      </c>
      <c r="D334" s="119">
        <f>Dat_02!B334</f>
        <v>1952.0833333333001</v>
      </c>
      <c r="E334" s="119">
        <f>Dat_02!F334</f>
        <v>-2970.875</v>
      </c>
    </row>
    <row r="335" spans="1:5">
      <c r="A335" s="83"/>
      <c r="B335" s="118" t="str">
        <f>Dat_02!A335</f>
        <v>27/07/2020</v>
      </c>
      <c r="C335" s="119">
        <f>Dat_02!N335</f>
        <v>1355.0318840579998</v>
      </c>
      <c r="D335" s="119">
        <f>Dat_02!B335</f>
        <v>2172</v>
      </c>
      <c r="E335" s="119">
        <f>Dat_02!F335</f>
        <v>-2579.4166666667002</v>
      </c>
    </row>
    <row r="336" spans="1:5">
      <c r="A336" s="83"/>
      <c r="B336" s="118" t="str">
        <f>Dat_02!A336</f>
        <v>28/07/2020</v>
      </c>
      <c r="C336" s="119">
        <f>Dat_02!N336</f>
        <v>563.80666666670004</v>
      </c>
      <c r="D336" s="119">
        <f>Dat_02!B336</f>
        <v>2356.0833333332998</v>
      </c>
      <c r="E336" s="119">
        <f>Dat_02!F336</f>
        <v>-2071.8333333332998</v>
      </c>
    </row>
    <row r="337" spans="1:5">
      <c r="A337" s="83"/>
      <c r="B337" s="118" t="str">
        <f>Dat_02!A337</f>
        <v>29/07/2020</v>
      </c>
      <c r="C337" s="119">
        <f>Dat_02!N337</f>
        <v>75.831884058000014</v>
      </c>
      <c r="D337" s="119">
        <f>Dat_02!B337</f>
        <v>2750.7083333332998</v>
      </c>
      <c r="E337" s="119">
        <f>Dat_02!F337</f>
        <v>-2400.6666666667002</v>
      </c>
    </row>
    <row r="338" spans="1:5">
      <c r="A338" s="83"/>
      <c r="B338" s="118" t="str">
        <f>Dat_02!A338</f>
        <v>30/07/2020</v>
      </c>
      <c r="C338" s="119">
        <f>Dat_02!N338</f>
        <v>-340.43169934640014</v>
      </c>
      <c r="D338" s="119">
        <f>Dat_02!B338</f>
        <v>2658.875</v>
      </c>
      <c r="E338" s="119">
        <f>Dat_02!F338</f>
        <v>-2268.0833333332998</v>
      </c>
    </row>
    <row r="339" spans="1:5">
      <c r="A339" s="83"/>
      <c r="B339" s="118" t="str">
        <f>Dat_02!A339</f>
        <v>31/07/2020</v>
      </c>
      <c r="C339" s="119">
        <f>Dat_02!N339</f>
        <v>-319.81363636359993</v>
      </c>
      <c r="D339" s="119">
        <f>Dat_02!B339</f>
        <v>2681</v>
      </c>
      <c r="E339" s="119">
        <f>Dat_02!F339</f>
        <v>-2596.625</v>
      </c>
    </row>
    <row r="340" spans="1:5">
      <c r="A340" s="83" t="s">
        <v>52</v>
      </c>
      <c r="B340" s="118" t="str">
        <f>Dat_02!A340</f>
        <v>01/08/2020</v>
      </c>
      <c r="C340" s="119">
        <f>Dat_02!N340</f>
        <v>134.59951690820003</v>
      </c>
      <c r="D340" s="119">
        <f>Dat_02!B340</f>
        <v>2770.75</v>
      </c>
      <c r="E340" s="119">
        <f>Dat_02!F340</f>
        <v>-2898.375</v>
      </c>
    </row>
    <row r="341" spans="1:5">
      <c r="A341" s="83"/>
      <c r="B341" s="118" t="str">
        <f>Dat_02!A341</f>
        <v>02/08/2020</v>
      </c>
      <c r="C341" s="119">
        <f>Dat_02!N341</f>
        <v>417.70500000000004</v>
      </c>
      <c r="D341" s="119">
        <f>Dat_02!B341</f>
        <v>2648.75</v>
      </c>
      <c r="E341" s="119">
        <f>Dat_02!F341</f>
        <v>-2746.625</v>
      </c>
    </row>
    <row r="342" spans="1:5">
      <c r="A342" s="83"/>
      <c r="B342" s="118" t="str">
        <f>Dat_02!A342</f>
        <v>03/08/2020</v>
      </c>
      <c r="C342" s="119">
        <f>Dat_02!N342</f>
        <v>-568.12939393940019</v>
      </c>
      <c r="D342" s="119">
        <f>Dat_02!B342</f>
        <v>2910.1666666667002</v>
      </c>
      <c r="E342" s="119">
        <f>Dat_02!F342</f>
        <v>-3009.0833333332998</v>
      </c>
    </row>
    <row r="343" spans="1:5">
      <c r="A343" s="83"/>
      <c r="B343" s="118" t="str">
        <f>Dat_02!A343</f>
        <v>04/08/2020</v>
      </c>
      <c r="C343" s="119">
        <f>Dat_02!N343</f>
        <v>630.0395238095</v>
      </c>
      <c r="D343" s="119">
        <f>Dat_02!B343</f>
        <v>2888.5416666667002</v>
      </c>
      <c r="E343" s="119">
        <f>Dat_02!F343</f>
        <v>-2911.4583333332998</v>
      </c>
    </row>
    <row r="344" spans="1:5">
      <c r="A344" s="83"/>
      <c r="B344" s="118" t="str">
        <f>Dat_02!A344</f>
        <v>05/08/2020</v>
      </c>
      <c r="C344" s="119">
        <f>Dat_02!N344</f>
        <v>1940.8276960784997</v>
      </c>
      <c r="D344" s="119">
        <f>Dat_02!B344</f>
        <v>2919.9166666667002</v>
      </c>
      <c r="E344" s="119">
        <f>Dat_02!F344</f>
        <v>-2370.5416666667002</v>
      </c>
    </row>
    <row r="345" spans="1:5">
      <c r="A345" s="83"/>
      <c r="B345" s="118" t="str">
        <f>Dat_02!A345</f>
        <v>06/08/2020</v>
      </c>
      <c r="C345" s="119">
        <f>Dat_02!N345</f>
        <v>716.30760869570008</v>
      </c>
      <c r="D345" s="119">
        <f>Dat_02!B345</f>
        <v>2763.3333333332998</v>
      </c>
      <c r="E345" s="119">
        <f>Dat_02!F345</f>
        <v>-2914.9166666667002</v>
      </c>
    </row>
    <row r="346" spans="1:5">
      <c r="A346" s="83"/>
      <c r="B346" s="118" t="str">
        <f>Dat_02!A346</f>
        <v>07/08/2020</v>
      </c>
      <c r="C346" s="119">
        <f>Dat_02!N346</f>
        <v>1065.2469107551001</v>
      </c>
      <c r="D346" s="119">
        <f>Dat_02!B346</f>
        <v>2782.9166666667002</v>
      </c>
      <c r="E346" s="119">
        <f>Dat_02!F346</f>
        <v>-3008.0833333332998</v>
      </c>
    </row>
    <row r="347" spans="1:5">
      <c r="A347" s="83"/>
      <c r="B347" s="118" t="str">
        <f>Dat_02!A347</f>
        <v>08/08/2020</v>
      </c>
      <c r="C347" s="119">
        <f>Dat_02!N347</f>
        <v>1877.6881422924998</v>
      </c>
      <c r="D347" s="119">
        <f>Dat_02!B347</f>
        <v>2795.5416666667002</v>
      </c>
      <c r="E347" s="119">
        <f>Dat_02!F347</f>
        <v>-2448.7083333332998</v>
      </c>
    </row>
    <row r="348" spans="1:5">
      <c r="A348" s="83"/>
      <c r="B348" s="118" t="str">
        <f>Dat_02!A348</f>
        <v>09/08/2020</v>
      </c>
      <c r="C348" s="119">
        <f>Dat_02!N348</f>
        <v>1932.5141025640999</v>
      </c>
      <c r="D348" s="119">
        <f>Dat_02!B348</f>
        <v>2576.25</v>
      </c>
      <c r="E348" s="119">
        <f>Dat_02!F348</f>
        <v>-2572.2916666667002</v>
      </c>
    </row>
    <row r="349" spans="1:5">
      <c r="A349" s="83"/>
      <c r="B349" s="118" t="str">
        <f>Dat_02!A349</f>
        <v>10/08/2020</v>
      </c>
      <c r="C349" s="119">
        <f>Dat_02!N349</f>
        <v>-243.08761904769995</v>
      </c>
      <c r="D349" s="119">
        <f>Dat_02!B349</f>
        <v>2415.5833333332998</v>
      </c>
      <c r="E349" s="119">
        <f>Dat_02!F349</f>
        <v>-2563.2916666667002</v>
      </c>
    </row>
    <row r="350" spans="1:5">
      <c r="A350" s="83"/>
      <c r="B350" s="118" t="str">
        <f>Dat_02!A350</f>
        <v>11/08/2020</v>
      </c>
      <c r="C350" s="119">
        <f>Dat_02!N350</f>
        <v>-1684.0637426901001</v>
      </c>
      <c r="D350" s="119">
        <f>Dat_02!B350</f>
        <v>1418.9166666666999</v>
      </c>
      <c r="E350" s="119">
        <f>Dat_02!F350</f>
        <v>-2723.9583333332998</v>
      </c>
    </row>
    <row r="351" spans="1:5">
      <c r="A351" s="83"/>
      <c r="B351" s="118" t="str">
        <f>Dat_02!A351</f>
        <v>12/08/2020</v>
      </c>
      <c r="C351" s="119">
        <f>Dat_02!N351</f>
        <v>-508.14824561410001</v>
      </c>
      <c r="D351" s="119">
        <f>Dat_02!B351</f>
        <v>1264.5833333333001</v>
      </c>
      <c r="E351" s="119">
        <f>Dat_02!F351</f>
        <v>-2622.4583333332998</v>
      </c>
    </row>
    <row r="352" spans="1:5">
      <c r="A352" s="83"/>
      <c r="B352" s="118" t="str">
        <f>Dat_02!A352</f>
        <v>13/08/2020</v>
      </c>
      <c r="C352" s="119">
        <f>Dat_02!N352</f>
        <v>-1728.9366666665999</v>
      </c>
      <c r="D352" s="119">
        <f>Dat_02!B352</f>
        <v>358.3333333333</v>
      </c>
      <c r="E352" s="119">
        <f>Dat_02!F352</f>
        <v>-3044.5416666667002</v>
      </c>
    </row>
    <row r="353" spans="1:5">
      <c r="A353" s="83"/>
      <c r="B353" s="118" t="str">
        <f>Dat_02!A353</f>
        <v>14/08/2020</v>
      </c>
      <c r="C353" s="119">
        <f>Dat_02!N353</f>
        <v>-861.97083333329999</v>
      </c>
      <c r="D353" s="119">
        <f>Dat_02!B353</f>
        <v>3186.9166666667002</v>
      </c>
      <c r="E353" s="119">
        <f>Dat_02!F353</f>
        <v>-3120.3333333332998</v>
      </c>
    </row>
    <row r="354" spans="1:5">
      <c r="A354" s="83"/>
      <c r="B354" s="118" t="str">
        <f>Dat_02!A354</f>
        <v>15/08/2020</v>
      </c>
      <c r="C354" s="119">
        <f>Dat_02!N354</f>
        <v>385.55666666670004</v>
      </c>
      <c r="D354" s="119">
        <f>Dat_02!B354</f>
        <v>2791.875</v>
      </c>
      <c r="E354" s="119">
        <f>Dat_02!F354</f>
        <v>-2763.4583333332998</v>
      </c>
    </row>
    <row r="355" spans="1:5">
      <c r="A355" s="83"/>
      <c r="B355" s="118" t="str">
        <f>Dat_02!A355</f>
        <v>16/08/2020</v>
      </c>
      <c r="C355" s="119">
        <f>Dat_02!N355</f>
        <v>755.9519047619001</v>
      </c>
      <c r="D355" s="119">
        <f>Dat_02!B355</f>
        <v>2484.5833333332998</v>
      </c>
      <c r="E355" s="119">
        <f>Dat_02!F355</f>
        <v>-2895.9583333332998</v>
      </c>
    </row>
    <row r="356" spans="1:5">
      <c r="A356" s="83"/>
      <c r="B356" s="118" t="str">
        <f>Dat_02!A356</f>
        <v>17/08/2020</v>
      </c>
      <c r="C356" s="119">
        <f>Dat_02!N356</f>
        <v>-1448.3866666667002</v>
      </c>
      <c r="D356" s="119">
        <f>Dat_02!B356</f>
        <v>3137.5833333332998</v>
      </c>
      <c r="E356" s="119">
        <f>Dat_02!F356</f>
        <v>-2556.25</v>
      </c>
    </row>
    <row r="357" spans="1:5">
      <c r="A357" s="83"/>
      <c r="B357" s="118" t="str">
        <f>Dat_02!A357</f>
        <v>18/08/2020</v>
      </c>
      <c r="C357" s="119">
        <f>Dat_02!N357</f>
        <v>-991.75909090910011</v>
      </c>
      <c r="D357" s="119">
        <f>Dat_02!B357</f>
        <v>3137.5</v>
      </c>
      <c r="E357" s="119">
        <f>Dat_02!F357</f>
        <v>-2540.875</v>
      </c>
    </row>
    <row r="358" spans="1:5">
      <c r="A358" s="83"/>
      <c r="B358" s="118" t="str">
        <f>Dat_02!A358</f>
        <v>19/08/2020</v>
      </c>
      <c r="C358" s="119">
        <f>Dat_02!N358</f>
        <v>-854.71340579709988</v>
      </c>
      <c r="D358" s="119">
        <f>Dat_02!B358</f>
        <v>3211</v>
      </c>
      <c r="E358" s="119">
        <f>Dat_02!F358</f>
        <v>-2273.125</v>
      </c>
    </row>
    <row r="359" spans="1:5">
      <c r="A359" s="83"/>
      <c r="B359" s="118" t="str">
        <f>Dat_02!A359</f>
        <v>20/08/2020</v>
      </c>
      <c r="C359" s="119">
        <f>Dat_02!N359</f>
        <v>-520.52500000000009</v>
      </c>
      <c r="D359" s="119">
        <f>Dat_02!B359</f>
        <v>3012.5416666667002</v>
      </c>
      <c r="E359" s="119">
        <f>Dat_02!F359</f>
        <v>-2608.4166666667002</v>
      </c>
    </row>
    <row r="360" spans="1:5">
      <c r="A360" s="83"/>
      <c r="B360" s="118" t="str">
        <f>Dat_02!A360</f>
        <v>21/08/2020</v>
      </c>
      <c r="C360" s="119">
        <f>Dat_02!N360</f>
        <v>1713.4755980861</v>
      </c>
      <c r="D360" s="119">
        <f>Dat_02!B360</f>
        <v>3204.5416666667002</v>
      </c>
      <c r="E360" s="119">
        <f>Dat_02!F360</f>
        <v>-2728.7083333332998</v>
      </c>
    </row>
    <row r="361" spans="1:5">
      <c r="A361" s="83"/>
      <c r="B361" s="118" t="str">
        <f>Dat_02!A361</f>
        <v>22/08/2020</v>
      </c>
      <c r="C361" s="119">
        <f>Dat_02!N361</f>
        <v>2045.3874999999998</v>
      </c>
      <c r="D361" s="119">
        <f>Dat_02!B361</f>
        <v>2487.3333333332998</v>
      </c>
      <c r="E361" s="119">
        <f>Dat_02!F361</f>
        <v>-1541.875</v>
      </c>
    </row>
    <row r="362" spans="1:5">
      <c r="A362" s="83"/>
      <c r="B362" s="118" t="str">
        <f>Dat_02!A362</f>
        <v>23/08/2020</v>
      </c>
      <c r="C362" s="119">
        <f>Dat_02!N362</f>
        <v>1287.8708333333</v>
      </c>
      <c r="D362" s="119">
        <f>Dat_02!B362</f>
        <v>1853.3333333333001</v>
      </c>
      <c r="E362" s="119">
        <f>Dat_02!F362</f>
        <v>-1112.9166666666999</v>
      </c>
    </row>
    <row r="363" spans="1:5">
      <c r="A363" s="83"/>
      <c r="B363" s="118" t="str">
        <f>Dat_02!A363</f>
        <v>24/08/2020</v>
      </c>
      <c r="C363" s="119">
        <f>Dat_02!N363</f>
        <v>-624.17222222219993</v>
      </c>
      <c r="D363" s="119">
        <f>Dat_02!B363</f>
        <v>3263.9166666667002</v>
      </c>
      <c r="E363" s="119">
        <f>Dat_02!F363</f>
        <v>-2468.8333333332998</v>
      </c>
    </row>
    <row r="364" spans="1:5">
      <c r="A364" s="83"/>
      <c r="B364" s="118" t="str">
        <f>Dat_02!A364</f>
        <v>25/08/2020</v>
      </c>
      <c r="C364" s="119">
        <f>Dat_02!N364</f>
        <v>1240.7059782608999</v>
      </c>
      <c r="D364" s="119">
        <f>Dat_02!B364</f>
        <v>3130.375</v>
      </c>
      <c r="E364" s="119">
        <f>Dat_02!F364</f>
        <v>-2468.375</v>
      </c>
    </row>
    <row r="365" spans="1:5">
      <c r="A365" s="83"/>
      <c r="B365" s="118" t="str">
        <f>Dat_02!A365</f>
        <v>26/08/2020</v>
      </c>
      <c r="C365" s="119">
        <f>Dat_02!N365</f>
        <v>630.92905138340006</v>
      </c>
      <c r="D365" s="119">
        <f>Dat_02!B365</f>
        <v>2944.5416666667002</v>
      </c>
      <c r="E365" s="119">
        <f>Dat_02!F365</f>
        <v>-2498.0833333332998</v>
      </c>
    </row>
    <row r="366" spans="1:5">
      <c r="A366" s="83"/>
      <c r="B366" s="118" t="str">
        <f>Dat_02!A366</f>
        <v>27/08/2020</v>
      </c>
      <c r="C366" s="119">
        <f>Dat_02!N366</f>
        <v>-1101.6974747475001</v>
      </c>
      <c r="D366" s="119">
        <f>Dat_02!B366</f>
        <v>3271.625</v>
      </c>
      <c r="E366" s="119">
        <f>Dat_02!F366</f>
        <v>-2470.6666666667002</v>
      </c>
    </row>
    <row r="367" spans="1:5">
      <c r="A367" s="83"/>
      <c r="B367" s="118" t="str">
        <f>Dat_02!A367</f>
        <v>28/08/2020</v>
      </c>
      <c r="C367" s="119">
        <f>Dat_02!N367</f>
        <v>-1154.2583333333</v>
      </c>
      <c r="D367" s="119">
        <f>Dat_02!B367</f>
        <v>3250.6666666667002</v>
      </c>
      <c r="E367" s="119">
        <f>Dat_02!F367</f>
        <v>-2433.5</v>
      </c>
    </row>
    <row r="368" spans="1:5">
      <c r="A368" s="83"/>
      <c r="B368" s="118" t="str">
        <f>Dat_02!A368</f>
        <v>29/08/2020</v>
      </c>
      <c r="C368" s="119">
        <f>Dat_02!N368</f>
        <v>-1741.7416666667</v>
      </c>
      <c r="D368" s="119">
        <f>Dat_02!B368</f>
        <v>3002.2916666667002</v>
      </c>
      <c r="E368" s="119">
        <f>Dat_02!F368</f>
        <v>-2354.9166666667002</v>
      </c>
    </row>
    <row r="369" spans="1:5">
      <c r="A369" s="83"/>
      <c r="B369" s="118" t="str">
        <f>Dat_02!A369</f>
        <v>30/08/2020</v>
      </c>
      <c r="C369" s="119">
        <f>Dat_02!N369</f>
        <v>-312.83619047620004</v>
      </c>
      <c r="D369" s="119">
        <f>Dat_02!B369</f>
        <v>2842.625</v>
      </c>
      <c r="E369" s="119">
        <f>Dat_02!F369</f>
        <v>-2955.4166666667002</v>
      </c>
    </row>
    <row r="370" spans="1:5">
      <c r="A370" s="83" t="s">
        <v>52</v>
      </c>
      <c r="B370" s="118" t="str">
        <f>Dat_02!A370</f>
        <v>31/08/2020</v>
      </c>
      <c r="C370" s="119">
        <f>Dat_02!N370</f>
        <v>-965.20555555559997</v>
      </c>
      <c r="D370" s="119">
        <f>Dat_02!B370</f>
        <v>2513.5416666667002</v>
      </c>
      <c r="E370" s="119">
        <f>Dat_02!F370</f>
        <v>-2337.375</v>
      </c>
    </row>
    <row r="371" spans="1:5">
      <c r="A371" s="83"/>
      <c r="B371" s="118" t="str">
        <f>Dat_02!A371</f>
        <v>01/09/2020</v>
      </c>
      <c r="C371" s="119">
        <f>Dat_02!N371</f>
        <v>-192.66916666669999</v>
      </c>
      <c r="D371" s="119">
        <f>Dat_02!B371</f>
        <v>2375</v>
      </c>
      <c r="E371" s="119">
        <f>Dat_02!F371</f>
        <v>-2269.9583333332998</v>
      </c>
    </row>
    <row r="372" spans="1:5">
      <c r="A372" s="83"/>
      <c r="B372" s="118" t="str">
        <f>Dat_02!A372</f>
        <v>02/09/2020</v>
      </c>
      <c r="C372" s="119">
        <f>Dat_02!N372</f>
        <v>-1630.3565476190001</v>
      </c>
      <c r="D372" s="119">
        <f>Dat_02!B372</f>
        <v>2218.75</v>
      </c>
      <c r="E372" s="119">
        <f>Dat_02!F372</f>
        <v>-2210.4583333332998</v>
      </c>
    </row>
    <row r="373" spans="1:5">
      <c r="A373" s="83"/>
      <c r="B373" s="118" t="str">
        <f>Dat_02!A373</f>
        <v>03/09/2020</v>
      </c>
      <c r="C373" s="119">
        <f>Dat_02!N373</f>
        <v>-142.60333333329993</v>
      </c>
      <c r="D373" s="119">
        <f>Dat_02!B373</f>
        <v>2093.75</v>
      </c>
      <c r="E373" s="119">
        <f>Dat_02!F373</f>
        <v>-2184.5416666667002</v>
      </c>
    </row>
    <row r="374" spans="1:5">
      <c r="A374" s="83"/>
      <c r="B374" s="118" t="str">
        <f>Dat_02!A374</f>
        <v>04/09/2020</v>
      </c>
      <c r="C374" s="119">
        <f>Dat_02!N374</f>
        <v>225.07361111110004</v>
      </c>
      <c r="D374" s="119">
        <f>Dat_02!B374</f>
        <v>2002.0833333333001</v>
      </c>
      <c r="E374" s="119">
        <f>Dat_02!F374</f>
        <v>-2097.0416666667002</v>
      </c>
    </row>
    <row r="375" spans="1:5">
      <c r="A375" s="83"/>
      <c r="B375" s="118" t="str">
        <f>Dat_02!A375</f>
        <v>05/09/2020</v>
      </c>
      <c r="C375" s="119">
        <f>Dat_02!N375</f>
        <v>-643.9366071428999</v>
      </c>
      <c r="D375" s="119">
        <f>Dat_02!B375</f>
        <v>2264.5833333332998</v>
      </c>
      <c r="E375" s="119">
        <f>Dat_02!F375</f>
        <v>-2273.5833333332998</v>
      </c>
    </row>
    <row r="376" spans="1:5">
      <c r="A376" s="83"/>
      <c r="B376" s="118" t="str">
        <f>Dat_02!A376</f>
        <v>06/09/2020</v>
      </c>
      <c r="C376" s="119">
        <f>Dat_02!N376</f>
        <v>-1600.3125</v>
      </c>
      <c r="D376" s="119">
        <f>Dat_02!B376</f>
        <v>2866.875</v>
      </c>
      <c r="E376" s="119">
        <f>Dat_02!F376</f>
        <v>-2637</v>
      </c>
    </row>
    <row r="377" spans="1:5">
      <c r="A377" s="83"/>
      <c r="B377" s="118" t="str">
        <f>Dat_02!A377</f>
        <v>07/09/2020</v>
      </c>
      <c r="C377" s="119">
        <f>Dat_02!N377</f>
        <v>-1647.5803571428999</v>
      </c>
      <c r="D377" s="119">
        <f>Dat_02!B377</f>
        <v>2346.9583333332998</v>
      </c>
      <c r="E377" s="119">
        <f>Dat_02!F377</f>
        <v>-2079.75</v>
      </c>
    </row>
    <row r="378" spans="1:5">
      <c r="A378" s="83"/>
      <c r="B378" s="118" t="str">
        <f>Dat_02!A378</f>
        <v>08/09/2020</v>
      </c>
      <c r="C378" s="119">
        <f>Dat_02!N378</f>
        <v>-1678.0912878788001</v>
      </c>
      <c r="D378" s="119">
        <f>Dat_02!B378</f>
        <v>2329.625</v>
      </c>
      <c r="E378" s="119">
        <f>Dat_02!F378</f>
        <v>-2082.0833333332998</v>
      </c>
    </row>
    <row r="379" spans="1:5">
      <c r="A379" s="83"/>
      <c r="B379" s="118" t="str">
        <f>Dat_02!A379</f>
        <v>09/09/2020</v>
      </c>
      <c r="C379" s="119">
        <f>Dat_02!N379</f>
        <v>-987.13809523809994</v>
      </c>
      <c r="D379" s="119">
        <f>Dat_02!B379</f>
        <v>2302.4583333332998</v>
      </c>
      <c r="E379" s="119">
        <f>Dat_02!F379</f>
        <v>-2405.4166666667002</v>
      </c>
    </row>
    <row r="380" spans="1:5">
      <c r="A380" s="83"/>
      <c r="B380" s="118" t="str">
        <f>Dat_02!A380</f>
        <v>10/09/2020</v>
      </c>
      <c r="C380" s="119">
        <f>Dat_02!N380</f>
        <v>-1709.5405555556001</v>
      </c>
      <c r="D380" s="119">
        <f>Dat_02!B380</f>
        <v>2617.3333333332998</v>
      </c>
      <c r="E380" s="119">
        <f>Dat_02!F380</f>
        <v>-2289.6666666667002</v>
      </c>
    </row>
    <row r="381" spans="1:5">
      <c r="A381" s="83"/>
      <c r="B381" s="118" t="str">
        <f>Dat_02!A381</f>
        <v>11/09/2020</v>
      </c>
      <c r="C381" s="119">
        <f>Dat_02!N381</f>
        <v>-1472.0833333333001</v>
      </c>
      <c r="D381" s="119">
        <f>Dat_02!B381</f>
        <v>2750.0416666667002</v>
      </c>
      <c r="E381" s="119">
        <f>Dat_02!F381</f>
        <v>-2452.8333333332998</v>
      </c>
    </row>
    <row r="382" spans="1:5">
      <c r="A382" s="83"/>
      <c r="B382" s="118" t="str">
        <f>Dat_02!A382</f>
        <v>12/09/2020</v>
      </c>
      <c r="C382" s="119">
        <f>Dat_02!N382</f>
        <v>1418.0749999999998</v>
      </c>
      <c r="D382" s="119">
        <f>Dat_02!B382</f>
        <v>2809.125</v>
      </c>
      <c r="E382" s="119">
        <f>Dat_02!F382</f>
        <v>-2657.9583333332998</v>
      </c>
    </row>
    <row r="383" spans="1:5">
      <c r="A383" s="83"/>
      <c r="B383" s="118" t="str">
        <f>Dat_02!A383</f>
        <v>13/09/2020</v>
      </c>
      <c r="C383" s="119">
        <f>Dat_02!N383</f>
        <v>1111.6799999999998</v>
      </c>
      <c r="D383" s="119">
        <f>Dat_02!B383</f>
        <v>2857.375</v>
      </c>
      <c r="E383" s="119">
        <f>Dat_02!F383</f>
        <v>-2569.75</v>
      </c>
    </row>
    <row r="384" spans="1:5">
      <c r="A384" s="83"/>
      <c r="B384" s="118" t="str">
        <f>Dat_02!A384</f>
        <v>14/09/2020</v>
      </c>
      <c r="C384" s="119">
        <f>Dat_02!N384</f>
        <v>-1121.5318181818</v>
      </c>
      <c r="D384" s="119">
        <f>Dat_02!B384</f>
        <v>2876.8333333332998</v>
      </c>
      <c r="E384" s="119">
        <f>Dat_02!F384</f>
        <v>-2291.7083333332998</v>
      </c>
    </row>
    <row r="385" spans="1:5">
      <c r="A385" s="83"/>
      <c r="B385" s="118" t="str">
        <f>Dat_02!A385</f>
        <v>15/09/2020</v>
      </c>
      <c r="C385" s="119">
        <f>Dat_02!N385</f>
        <v>-935.38333333330002</v>
      </c>
      <c r="D385" s="119">
        <f>Dat_02!B385</f>
        <v>2750.7083333332998</v>
      </c>
      <c r="E385" s="119">
        <f>Dat_02!F385</f>
        <v>-2082.8333333332998</v>
      </c>
    </row>
    <row r="386" spans="1:5">
      <c r="A386" s="83"/>
      <c r="B386" s="118" t="str">
        <f>Dat_02!A386</f>
        <v>16/09/2020</v>
      </c>
      <c r="C386" s="119">
        <f>Dat_02!N386</f>
        <v>-1043.894047619</v>
      </c>
      <c r="D386" s="119">
        <f>Dat_02!B386</f>
        <v>2747.3333333332998</v>
      </c>
      <c r="E386" s="119">
        <f>Dat_02!F386</f>
        <v>-2466.6666666667002</v>
      </c>
    </row>
    <row r="387" spans="1:5">
      <c r="A387" s="83"/>
      <c r="B387" s="118" t="str">
        <f>Dat_02!A387</f>
        <v>17/09/2020</v>
      </c>
      <c r="C387" s="119">
        <f>Dat_02!N387</f>
        <v>-470.72274509800013</v>
      </c>
      <c r="D387" s="119">
        <f>Dat_02!B387</f>
        <v>2937.4583333332998</v>
      </c>
      <c r="E387" s="119">
        <f>Dat_02!F387</f>
        <v>-2144.25</v>
      </c>
    </row>
    <row r="388" spans="1:5">
      <c r="A388" s="83"/>
      <c r="B388" s="118" t="str">
        <f>Dat_02!A388</f>
        <v>18/09/2020</v>
      </c>
      <c r="C388" s="119">
        <f>Dat_02!N388</f>
        <v>-810.48602484470007</v>
      </c>
      <c r="D388" s="119">
        <f>Dat_02!B388</f>
        <v>3062.4583333332998</v>
      </c>
      <c r="E388" s="119">
        <f>Dat_02!F388</f>
        <v>-2672.4166666667002</v>
      </c>
    </row>
    <row r="389" spans="1:5">
      <c r="A389" s="83"/>
      <c r="B389" s="118" t="str">
        <f>Dat_02!A389</f>
        <v>19/09/2020</v>
      </c>
      <c r="C389" s="119">
        <f>Dat_02!N389</f>
        <v>481.86373626370005</v>
      </c>
      <c r="D389" s="119">
        <f>Dat_02!B389</f>
        <v>2740.4166666667002</v>
      </c>
      <c r="E389" s="119">
        <f>Dat_02!F389</f>
        <v>-2737.7916666667002</v>
      </c>
    </row>
    <row r="390" spans="1:5">
      <c r="A390" s="83"/>
      <c r="B390" s="118" t="str">
        <f>Dat_02!A390</f>
        <v>20/09/2020</v>
      </c>
      <c r="C390" s="119">
        <f>Dat_02!N390</f>
        <v>14.255303030300183</v>
      </c>
      <c r="D390" s="119">
        <f>Dat_02!B390</f>
        <v>3040.5416666667002</v>
      </c>
      <c r="E390" s="119">
        <f>Dat_02!F390</f>
        <v>-2994.125</v>
      </c>
    </row>
    <row r="391" spans="1:5">
      <c r="A391" s="83"/>
      <c r="B391" s="118" t="str">
        <f>Dat_02!A391</f>
        <v>21/09/2020</v>
      </c>
      <c r="C391" s="119">
        <f>Dat_02!N391</f>
        <v>-1332.2836438923002</v>
      </c>
      <c r="D391" s="119">
        <f>Dat_02!B391</f>
        <v>2995.7083333332998</v>
      </c>
      <c r="E391" s="119">
        <f>Dat_02!F391</f>
        <v>-2899.0833333332998</v>
      </c>
    </row>
    <row r="392" spans="1:5">
      <c r="A392" s="83"/>
      <c r="B392" s="118" t="str">
        <f>Dat_02!A392</f>
        <v>22/09/2020</v>
      </c>
      <c r="C392" s="119">
        <f>Dat_02!N392</f>
        <v>-1148.1359903381999</v>
      </c>
      <c r="D392" s="119">
        <f>Dat_02!B392</f>
        <v>2964.4583333332998</v>
      </c>
      <c r="E392" s="119">
        <f>Dat_02!F392</f>
        <v>-2754.5833333332998</v>
      </c>
    </row>
    <row r="393" spans="1:5">
      <c r="A393" s="83"/>
      <c r="B393" s="118" t="str">
        <f>Dat_02!A393</f>
        <v>23/09/2020</v>
      </c>
      <c r="C393" s="119">
        <f>Dat_02!N393</f>
        <v>-1241.2874999999999</v>
      </c>
      <c r="D393" s="119">
        <f>Dat_02!B393</f>
        <v>3138.7916666667002</v>
      </c>
      <c r="E393" s="119">
        <f>Dat_02!F393</f>
        <v>-2763.9166666667002</v>
      </c>
    </row>
    <row r="394" spans="1:5">
      <c r="A394" s="83"/>
      <c r="B394" s="118" t="str">
        <f>Dat_02!A394</f>
        <v>24/09/2020</v>
      </c>
      <c r="C394" s="119">
        <f>Dat_02!N394</f>
        <v>-512.46123188410002</v>
      </c>
      <c r="D394" s="119">
        <f>Dat_02!B394</f>
        <v>2861.0833333332998</v>
      </c>
      <c r="E394" s="119">
        <f>Dat_02!F394</f>
        <v>-2758.6666666667002</v>
      </c>
    </row>
    <row r="395" spans="1:5">
      <c r="A395" s="83"/>
      <c r="B395" s="118" t="str">
        <f>Dat_02!A395</f>
        <v>25/09/2020</v>
      </c>
      <c r="C395" s="119">
        <f>Dat_02!N395</f>
        <v>-2309.6833333332997</v>
      </c>
      <c r="D395" s="119">
        <f>Dat_02!B395</f>
        <v>2973.75</v>
      </c>
      <c r="E395" s="119">
        <f>Dat_02!F395</f>
        <v>-2769.7083333332998</v>
      </c>
    </row>
    <row r="396" spans="1:5">
      <c r="A396" s="83"/>
      <c r="B396" s="118" t="str">
        <f>Dat_02!A396</f>
        <v>26/09/2020</v>
      </c>
      <c r="C396" s="119">
        <f>Dat_02!N396</f>
        <v>-1685.6069444444001</v>
      </c>
      <c r="D396" s="119">
        <f>Dat_02!B396</f>
        <v>2865</v>
      </c>
      <c r="E396" s="119">
        <f>Dat_02!F396</f>
        <v>-3086.7916666667002</v>
      </c>
    </row>
    <row r="397" spans="1:5">
      <c r="A397" s="83"/>
      <c r="B397" s="118" t="str">
        <f>Dat_02!A397</f>
        <v>27/09/2020</v>
      </c>
      <c r="C397" s="119">
        <f>Dat_02!N397</f>
        <v>-2546.4761904761999</v>
      </c>
      <c r="D397" s="119">
        <f>Dat_02!B397</f>
        <v>2805.4166666667002</v>
      </c>
      <c r="E397" s="119">
        <f>Dat_02!F397</f>
        <v>-3199.875</v>
      </c>
    </row>
    <row r="398" spans="1:5">
      <c r="A398" s="83"/>
      <c r="B398" s="118" t="str">
        <f>Dat_02!A398</f>
        <v>28/09/2020</v>
      </c>
      <c r="C398" s="119">
        <f>Dat_02!N398</f>
        <v>-672.83619047620004</v>
      </c>
      <c r="D398" s="119">
        <f>Dat_02!B398</f>
        <v>2200</v>
      </c>
      <c r="E398" s="119">
        <f>Dat_02!F398</f>
        <v>-2500</v>
      </c>
    </row>
    <row r="399" spans="1:5">
      <c r="A399" s="83"/>
      <c r="B399" s="118" t="str">
        <f>Dat_02!A399</f>
        <v>29/09/2020</v>
      </c>
      <c r="C399" s="119">
        <f>Dat_02!N399</f>
        <v>-1006.4611111111001</v>
      </c>
      <c r="D399" s="119">
        <f>Dat_02!B399</f>
        <v>2468.25</v>
      </c>
      <c r="E399" s="119">
        <f>Dat_02!F399</f>
        <v>-2649</v>
      </c>
    </row>
    <row r="400" spans="1:5">
      <c r="A400" s="83"/>
      <c r="B400" s="118" t="str">
        <f>Dat_02!A400</f>
        <v>30/09/2020</v>
      </c>
      <c r="C400" s="119">
        <f>Dat_02!N400</f>
        <v>-927.53034055730006</v>
      </c>
      <c r="D400" s="119">
        <f>Dat_02!B400</f>
        <v>1587.5</v>
      </c>
      <c r="E400" s="119">
        <f>Dat_02!F400</f>
        <v>-2475</v>
      </c>
    </row>
    <row r="401" spans="1:5">
      <c r="A401" s="83"/>
      <c r="B401" s="118">
        <f>Dat_02!A401</f>
        <v>0</v>
      </c>
      <c r="C401" s="119">
        <f>Dat_02!N401</f>
        <v>0</v>
      </c>
      <c r="D401" s="119">
        <f>Dat_02!B401</f>
        <v>0</v>
      </c>
      <c r="E401" s="119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63</v>
      </c>
      <c r="C2"/>
      <c r="D2"/>
      <c r="E2"/>
    </row>
    <row r="3" spans="1:5" ht="12.75" customHeight="1">
      <c r="B3" s="107"/>
      <c r="C3" s="107"/>
      <c r="D3" s="131" t="s">
        <v>64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52</v>
      </c>
      <c r="B5" s="118" t="str">
        <f>Dat_02!A5</f>
        <v>01/09/2019</v>
      </c>
      <c r="C5" s="119">
        <f>Dat_02!O5</f>
        <v>-2230.1041666667002</v>
      </c>
      <c r="D5" s="119">
        <f>Dat_02!D5</f>
        <v>2941.6666666667002</v>
      </c>
      <c r="E5" s="119">
        <f>Dat_02!G5</f>
        <v>-3320.8333333332998</v>
      </c>
    </row>
    <row r="6" spans="1:5">
      <c r="A6" s="83"/>
      <c r="B6" s="118" t="str">
        <f>Dat_02!A6</f>
        <v>02/09/2019</v>
      </c>
      <c r="C6" s="119">
        <f>Dat_02!O6</f>
        <v>-1388.9087121211999</v>
      </c>
      <c r="D6" s="119">
        <f>Dat_02!D6</f>
        <v>2741.6666666667002</v>
      </c>
      <c r="E6" s="119">
        <f>Dat_02!G6</f>
        <v>-2608.3333333332998</v>
      </c>
    </row>
    <row r="7" spans="1:5">
      <c r="A7" s="83"/>
      <c r="B7" s="118" t="str">
        <f>Dat_02!A7</f>
        <v>03/09/2019</v>
      </c>
      <c r="C7" s="119">
        <f>Dat_02!O7</f>
        <v>-791.53273809519987</v>
      </c>
      <c r="D7" s="119">
        <f>Dat_02!D7</f>
        <v>2700</v>
      </c>
      <c r="E7" s="119">
        <f>Dat_02!G7</f>
        <v>-2808.3333333332998</v>
      </c>
    </row>
    <row r="8" spans="1:5">
      <c r="A8" s="83"/>
      <c r="B8" s="118" t="str">
        <f>Dat_02!A8</f>
        <v>04/09/2019</v>
      </c>
      <c r="C8" s="119">
        <f>Dat_02!O8</f>
        <v>-902.79076086959992</v>
      </c>
      <c r="D8" s="119">
        <f>Dat_02!D8</f>
        <v>2866.6666666667002</v>
      </c>
      <c r="E8" s="119">
        <f>Dat_02!G8</f>
        <v>-2670.8333333332998</v>
      </c>
    </row>
    <row r="9" spans="1:5">
      <c r="A9" s="83"/>
      <c r="B9" s="118" t="str">
        <f>Dat_02!A9</f>
        <v>05/09/2019</v>
      </c>
      <c r="C9" s="119">
        <f>Dat_02!O9</f>
        <v>-742.66286231890001</v>
      </c>
      <c r="D9" s="119">
        <f>Dat_02!D9</f>
        <v>2833.3333333332998</v>
      </c>
      <c r="E9" s="119">
        <f>Dat_02!G9</f>
        <v>-2575</v>
      </c>
    </row>
    <row r="10" spans="1:5">
      <c r="A10" s="83"/>
      <c r="B10" s="118" t="str">
        <f>Dat_02!A10</f>
        <v>06/09/2019</v>
      </c>
      <c r="C10" s="119">
        <f>Dat_02!O10</f>
        <v>-1591.7850000000001</v>
      </c>
      <c r="D10" s="119">
        <f>Dat_02!D10</f>
        <v>2833.3333333332998</v>
      </c>
      <c r="E10" s="119">
        <f>Dat_02!G10</f>
        <v>-2575</v>
      </c>
    </row>
    <row r="11" spans="1:5">
      <c r="A11" s="83"/>
      <c r="B11" s="118" t="str">
        <f>Dat_02!A11</f>
        <v>07/09/2019</v>
      </c>
      <c r="C11" s="119">
        <f>Dat_02!O11</f>
        <v>-1058.6828947367999</v>
      </c>
      <c r="D11" s="119">
        <f>Dat_02!D11</f>
        <v>3100</v>
      </c>
      <c r="E11" s="119">
        <f>Dat_02!G11</f>
        <v>-2633.3333333332998</v>
      </c>
    </row>
    <row r="12" spans="1:5">
      <c r="A12" s="83"/>
      <c r="B12" s="118" t="str">
        <f>Dat_02!A12</f>
        <v>08/09/2019</v>
      </c>
      <c r="C12" s="119">
        <f>Dat_02!O12</f>
        <v>-1793.0166666666998</v>
      </c>
      <c r="D12" s="119">
        <f>Dat_02!D12</f>
        <v>3100</v>
      </c>
      <c r="E12" s="119">
        <f>Dat_02!G12</f>
        <v>-3008.3333333332998</v>
      </c>
    </row>
    <row r="13" spans="1:5">
      <c r="A13" s="83"/>
      <c r="B13" s="118" t="str">
        <f>Dat_02!A13</f>
        <v>09/09/2019</v>
      </c>
      <c r="C13" s="119">
        <f>Dat_02!O13</f>
        <v>-188.98236714979998</v>
      </c>
      <c r="D13" s="119">
        <f>Dat_02!D13</f>
        <v>3100</v>
      </c>
      <c r="E13" s="119">
        <f>Dat_02!G13</f>
        <v>-2633.3333333332998</v>
      </c>
    </row>
    <row r="14" spans="1:5">
      <c r="A14" s="83"/>
      <c r="B14" s="118" t="str">
        <f>Dat_02!A14</f>
        <v>10/09/2019</v>
      </c>
      <c r="C14" s="119">
        <f>Dat_02!O14</f>
        <v>-787.79945652169988</v>
      </c>
      <c r="D14" s="119">
        <f>Dat_02!D14</f>
        <v>3100</v>
      </c>
      <c r="E14" s="119">
        <f>Dat_02!G14</f>
        <v>-2633.3333333332998</v>
      </c>
    </row>
    <row r="15" spans="1:5">
      <c r="A15" s="83"/>
      <c r="B15" s="118" t="str">
        <f>Dat_02!A15</f>
        <v>11/09/2019</v>
      </c>
      <c r="C15" s="119">
        <f>Dat_02!O15</f>
        <v>-1425.2988095237999</v>
      </c>
      <c r="D15" s="119">
        <f>Dat_02!D15</f>
        <v>3100</v>
      </c>
      <c r="E15" s="119">
        <f>Dat_02!G15</f>
        <v>-2633.3333333332998</v>
      </c>
    </row>
    <row r="16" spans="1:5">
      <c r="A16" s="83"/>
      <c r="B16" s="118" t="str">
        <f>Dat_02!A16</f>
        <v>12/09/2019</v>
      </c>
      <c r="C16" s="119">
        <f>Dat_02!O16</f>
        <v>-413.85</v>
      </c>
      <c r="D16" s="119">
        <f>Dat_02!D16</f>
        <v>3100</v>
      </c>
      <c r="E16" s="119">
        <f>Dat_02!G16</f>
        <v>-2633.3333333332998</v>
      </c>
    </row>
    <row r="17" spans="1:5">
      <c r="A17" s="83"/>
      <c r="B17" s="118" t="str">
        <f>Dat_02!A17</f>
        <v>13/09/2019</v>
      </c>
      <c r="C17" s="119">
        <f>Dat_02!O17</f>
        <v>-600.79166666660001</v>
      </c>
      <c r="D17" s="119">
        <f>Dat_02!D17</f>
        <v>3100</v>
      </c>
      <c r="E17" s="119">
        <f>Dat_02!G17</f>
        <v>-2633.3333333332998</v>
      </c>
    </row>
    <row r="18" spans="1:5">
      <c r="A18" s="83"/>
      <c r="B18" s="118" t="str">
        <f>Dat_02!A18</f>
        <v>14/09/2019</v>
      </c>
      <c r="C18" s="119">
        <f>Dat_02!O18</f>
        <v>-1028.2267857142999</v>
      </c>
      <c r="D18" s="119">
        <f>Dat_02!D18</f>
        <v>3100</v>
      </c>
      <c r="E18" s="119">
        <f>Dat_02!G18</f>
        <v>-2500</v>
      </c>
    </row>
    <row r="19" spans="1:5">
      <c r="A19" s="83"/>
      <c r="B19" s="118" t="str">
        <f>Dat_02!A19</f>
        <v>15/09/2019</v>
      </c>
      <c r="C19" s="119">
        <f>Dat_02!O19</f>
        <v>-2004.2379385965003</v>
      </c>
      <c r="D19" s="119">
        <f>Dat_02!D19</f>
        <v>3100</v>
      </c>
      <c r="E19" s="119">
        <f>Dat_02!G19</f>
        <v>-2725</v>
      </c>
    </row>
    <row r="20" spans="1:5">
      <c r="A20" s="83"/>
      <c r="B20" s="118" t="str">
        <f>Dat_02!A20</f>
        <v>16/09/2019</v>
      </c>
      <c r="C20" s="119">
        <f>Dat_02!O20</f>
        <v>-56.4375</v>
      </c>
      <c r="D20" s="119">
        <f>Dat_02!D20</f>
        <v>3100</v>
      </c>
      <c r="E20" s="119">
        <f>Dat_02!G20</f>
        <v>-2500</v>
      </c>
    </row>
    <row r="21" spans="1:5">
      <c r="A21" s="83"/>
      <c r="B21" s="118" t="str">
        <f>Dat_02!A21</f>
        <v>17/09/2019</v>
      </c>
      <c r="C21" s="119">
        <f>Dat_02!O21</f>
        <v>-134.40416666659996</v>
      </c>
      <c r="D21" s="119">
        <f>Dat_02!D21</f>
        <v>3100</v>
      </c>
      <c r="E21" s="119">
        <f>Dat_02!G21</f>
        <v>-2500</v>
      </c>
    </row>
    <row r="22" spans="1:5">
      <c r="A22" s="83"/>
      <c r="B22" s="118" t="str">
        <f>Dat_02!A22</f>
        <v>18/09/2019</v>
      </c>
      <c r="C22" s="119">
        <f>Dat_02!O22</f>
        <v>20.779166666599963</v>
      </c>
      <c r="D22" s="119">
        <f>Dat_02!D22</f>
        <v>3100</v>
      </c>
      <c r="E22" s="119">
        <f>Dat_02!G22</f>
        <v>-2500</v>
      </c>
    </row>
    <row r="23" spans="1:5">
      <c r="A23" s="83"/>
      <c r="B23" s="118" t="str">
        <f>Dat_02!A23</f>
        <v>19/09/2019</v>
      </c>
      <c r="C23" s="119">
        <f>Dat_02!O23</f>
        <v>142.62952898550009</v>
      </c>
      <c r="D23" s="119">
        <f>Dat_02!D23</f>
        <v>3100</v>
      </c>
      <c r="E23" s="119">
        <f>Dat_02!G23</f>
        <v>-2500</v>
      </c>
    </row>
    <row r="24" spans="1:5">
      <c r="A24" s="83"/>
      <c r="B24" s="118" t="str">
        <f>Dat_02!A24</f>
        <v>20/09/2019</v>
      </c>
      <c r="C24" s="119">
        <f>Dat_02!O24</f>
        <v>-873.59166666670012</v>
      </c>
      <c r="D24" s="119">
        <f>Dat_02!D24</f>
        <v>3100</v>
      </c>
      <c r="E24" s="119">
        <f>Dat_02!G24</f>
        <v>-2575</v>
      </c>
    </row>
    <row r="25" spans="1:5">
      <c r="A25" s="83"/>
      <c r="B25" s="118" t="str">
        <f>Dat_02!A25</f>
        <v>21/09/2019</v>
      </c>
      <c r="C25" s="119">
        <f>Dat_02!O25</f>
        <v>-368.75</v>
      </c>
      <c r="D25" s="119">
        <f>Dat_02!D25</f>
        <v>3033.3333333332998</v>
      </c>
      <c r="E25" s="119">
        <f>Dat_02!G25</f>
        <v>-3766.6666666667002</v>
      </c>
    </row>
    <row r="26" spans="1:5">
      <c r="A26" s="83"/>
      <c r="B26" s="118" t="str">
        <f>Dat_02!A26</f>
        <v>22/09/2019</v>
      </c>
      <c r="C26" s="119">
        <f>Dat_02!O26</f>
        <v>-2100.7367424241997</v>
      </c>
      <c r="D26" s="119">
        <f>Dat_02!D26</f>
        <v>2958.3333333332998</v>
      </c>
      <c r="E26" s="119">
        <f>Dat_02!G26</f>
        <v>-3672.9166666667002</v>
      </c>
    </row>
    <row r="27" spans="1:5">
      <c r="A27" s="83"/>
      <c r="B27" s="118" t="str">
        <f>Dat_02!A27</f>
        <v>23/09/2019</v>
      </c>
      <c r="C27" s="119">
        <f>Dat_02!O27</f>
        <v>-330.59293478259997</v>
      </c>
      <c r="D27" s="119">
        <f>Dat_02!D27</f>
        <v>3033.3333333332998</v>
      </c>
      <c r="E27" s="119">
        <f>Dat_02!G27</f>
        <v>-3360.4166666667002</v>
      </c>
    </row>
    <row r="28" spans="1:5">
      <c r="A28" s="83"/>
      <c r="B28" s="118" t="str">
        <f>Dat_02!A28</f>
        <v>24/09/2019</v>
      </c>
      <c r="C28" s="119">
        <f>Dat_02!O28</f>
        <v>-573.85010351970004</v>
      </c>
      <c r="D28" s="119">
        <f>Dat_02!D28</f>
        <v>3033.3333333332998</v>
      </c>
      <c r="E28" s="119">
        <f>Dat_02!G28</f>
        <v>-3333.3333333332998</v>
      </c>
    </row>
    <row r="29" spans="1:5">
      <c r="A29" s="83"/>
      <c r="B29" s="118" t="str">
        <f>Dat_02!A29</f>
        <v>25/09/2019</v>
      </c>
      <c r="C29" s="119">
        <f>Dat_02!O29</f>
        <v>-214.90535714290002</v>
      </c>
      <c r="D29" s="119">
        <f>Dat_02!D29</f>
        <v>2976.875</v>
      </c>
      <c r="E29" s="119">
        <f>Dat_02!G29</f>
        <v>-3333.3333333332998</v>
      </c>
    </row>
    <row r="30" spans="1:5">
      <c r="A30" s="83"/>
      <c r="B30" s="118" t="str">
        <f>Dat_02!A30</f>
        <v>26/09/2019</v>
      </c>
      <c r="C30" s="119">
        <f>Dat_02!O30</f>
        <v>-188.49345238089995</v>
      </c>
      <c r="D30" s="119">
        <f>Dat_02!D30</f>
        <v>3033.3333333332998</v>
      </c>
      <c r="E30" s="119">
        <f>Dat_02!G30</f>
        <v>-3333.3333333332998</v>
      </c>
    </row>
    <row r="31" spans="1:5">
      <c r="A31" s="83"/>
      <c r="B31" s="118" t="str">
        <f>Dat_02!A31</f>
        <v>27/09/2019</v>
      </c>
      <c r="C31" s="119">
        <f>Dat_02!O31</f>
        <v>-314.17678571430008</v>
      </c>
      <c r="D31" s="119">
        <f>Dat_02!D31</f>
        <v>3033.3333333332998</v>
      </c>
      <c r="E31" s="119">
        <f>Dat_02!G31</f>
        <v>-3266.6666666667002</v>
      </c>
    </row>
    <row r="32" spans="1:5">
      <c r="A32" s="83"/>
      <c r="B32" s="118" t="str">
        <f>Dat_02!A32</f>
        <v>28/09/2019</v>
      </c>
      <c r="C32" s="119">
        <f>Dat_02!O32</f>
        <v>-1056.6166666667</v>
      </c>
      <c r="D32" s="119">
        <f>Dat_02!D32</f>
        <v>2900</v>
      </c>
      <c r="E32" s="119">
        <f>Dat_02!G32</f>
        <v>-3466.6666666667002</v>
      </c>
    </row>
    <row r="33" spans="1:5">
      <c r="A33" s="83"/>
      <c r="B33" s="118" t="str">
        <f>Dat_02!A33</f>
        <v>29/09/2019</v>
      </c>
      <c r="C33" s="119">
        <f>Dat_02!O33</f>
        <v>-1715.2969298246003</v>
      </c>
      <c r="D33" s="119">
        <f>Dat_02!D33</f>
        <v>2787.5</v>
      </c>
      <c r="E33" s="119">
        <f>Dat_02!G33</f>
        <v>-3429.1666666667002</v>
      </c>
    </row>
    <row r="34" spans="1:5">
      <c r="A34" s="83"/>
      <c r="B34" s="118" t="str">
        <f>Dat_02!A34</f>
        <v>30/09/2019</v>
      </c>
      <c r="C34" s="119">
        <f>Dat_02!O34</f>
        <v>164.89090909089998</v>
      </c>
      <c r="D34" s="119">
        <f>Dat_02!D34</f>
        <v>2900</v>
      </c>
      <c r="E34" s="119">
        <f>Dat_02!G34</f>
        <v>-3466.6666666667002</v>
      </c>
    </row>
    <row r="35" spans="1:5">
      <c r="A35" s="83"/>
      <c r="B35" s="118" t="str">
        <f>Dat_02!A35</f>
        <v>01/10/2019</v>
      </c>
      <c r="C35" s="119">
        <f>Dat_02!O35</f>
        <v>-59.18825757579998</v>
      </c>
      <c r="D35" s="119">
        <f>Dat_02!D35</f>
        <v>2966.6666666667002</v>
      </c>
      <c r="E35" s="119">
        <f>Dat_02!G35</f>
        <v>-3466.6666666667002</v>
      </c>
    </row>
    <row r="36" spans="1:5">
      <c r="A36" s="83" t="s">
        <v>53</v>
      </c>
      <c r="B36" s="118" t="str">
        <f>Dat_02!A36</f>
        <v>02/10/2019</v>
      </c>
      <c r="C36" s="119">
        <f>Dat_02!O36</f>
        <v>-1567.4255434782999</v>
      </c>
      <c r="D36" s="119">
        <f>Dat_02!D36</f>
        <v>2966.6666666667002</v>
      </c>
      <c r="E36" s="119">
        <f>Dat_02!G36</f>
        <v>-3466.6666666667002</v>
      </c>
    </row>
    <row r="37" spans="1:5">
      <c r="A37" s="83"/>
      <c r="B37" s="118" t="str">
        <f>Dat_02!A37</f>
        <v>03/10/2019</v>
      </c>
      <c r="C37" s="119">
        <f>Dat_02!O37</f>
        <v>-783.62499999999989</v>
      </c>
      <c r="D37" s="119">
        <f>Dat_02!D37</f>
        <v>2966.6666666667002</v>
      </c>
      <c r="E37" s="119">
        <f>Dat_02!G37</f>
        <v>-3466.6666666667002</v>
      </c>
    </row>
    <row r="38" spans="1:5">
      <c r="A38" s="83"/>
      <c r="B38" s="118" t="str">
        <f>Dat_02!A38</f>
        <v>04/10/2019</v>
      </c>
      <c r="C38" s="119">
        <f>Dat_02!O38</f>
        <v>32.378260869600012</v>
      </c>
      <c r="D38" s="119">
        <f>Dat_02!D38</f>
        <v>2966.6666666667002</v>
      </c>
      <c r="E38" s="119">
        <f>Dat_02!G38</f>
        <v>-3654.1666666667002</v>
      </c>
    </row>
    <row r="39" spans="1:5">
      <c r="A39" s="83"/>
      <c r="B39" s="118" t="str">
        <f>Dat_02!A39</f>
        <v>05/10/2019</v>
      </c>
      <c r="C39" s="119">
        <f>Dat_02!O39</f>
        <v>-764.03731884059994</v>
      </c>
      <c r="D39" s="119">
        <f>Dat_02!D39</f>
        <v>3335.4166666667002</v>
      </c>
      <c r="E39" s="119">
        <f>Dat_02!G39</f>
        <v>-2816.6666666667002</v>
      </c>
    </row>
    <row r="40" spans="1:5">
      <c r="A40" s="83"/>
      <c r="B40" s="118" t="str">
        <f>Dat_02!A40</f>
        <v>06/10/2019</v>
      </c>
      <c r="C40" s="119">
        <f>Dat_02!O40</f>
        <v>-1102.9454347826002</v>
      </c>
      <c r="D40" s="119">
        <f>Dat_02!D40</f>
        <v>3495.8333333332998</v>
      </c>
      <c r="E40" s="119">
        <f>Dat_02!G40</f>
        <v>-2816.6666666667002</v>
      </c>
    </row>
    <row r="41" spans="1:5">
      <c r="A41" s="83"/>
      <c r="B41" s="118" t="str">
        <f>Dat_02!A41</f>
        <v>07/10/2019</v>
      </c>
      <c r="C41" s="119">
        <f>Dat_02!O41</f>
        <v>54.404523809500006</v>
      </c>
      <c r="D41" s="119">
        <f>Dat_02!D41</f>
        <v>3204.1666666667002</v>
      </c>
      <c r="E41" s="119">
        <f>Dat_02!G41</f>
        <v>-2833.3333333332998</v>
      </c>
    </row>
    <row r="42" spans="1:5">
      <c r="A42" s="83"/>
      <c r="B42" s="118" t="str">
        <f>Dat_02!A42</f>
        <v>08/10/2019</v>
      </c>
      <c r="C42" s="119">
        <f>Dat_02!O42</f>
        <v>647.18333333340001</v>
      </c>
      <c r="D42" s="119">
        <f>Dat_02!D42</f>
        <v>3204.1666666667002</v>
      </c>
      <c r="E42" s="119">
        <f>Dat_02!G42</f>
        <v>-2766.6666666667002</v>
      </c>
    </row>
    <row r="43" spans="1:5">
      <c r="A43" s="83"/>
      <c r="B43" s="118" t="str">
        <f>Dat_02!A43</f>
        <v>09/10/2019</v>
      </c>
      <c r="C43" s="119">
        <f>Dat_02!O43</f>
        <v>211.84356060599998</v>
      </c>
      <c r="D43" s="119">
        <f>Dat_02!D43</f>
        <v>3204.1666666667002</v>
      </c>
      <c r="E43" s="119">
        <f>Dat_02!G43</f>
        <v>-2766.6666666667002</v>
      </c>
    </row>
    <row r="44" spans="1:5">
      <c r="A44" s="83"/>
      <c r="B44" s="118" t="str">
        <f>Dat_02!A44</f>
        <v>10/10/2019</v>
      </c>
      <c r="C44" s="119">
        <f>Dat_02!O44</f>
        <v>-308.69963768110006</v>
      </c>
      <c r="D44" s="119">
        <f>Dat_02!D44</f>
        <v>3204.1666666667002</v>
      </c>
      <c r="E44" s="119">
        <f>Dat_02!G44</f>
        <v>-2641.6666666667002</v>
      </c>
    </row>
    <row r="45" spans="1:5">
      <c r="A45" s="83"/>
      <c r="B45" s="118" t="str">
        <f>Dat_02!A45</f>
        <v>11/10/2019</v>
      </c>
      <c r="C45" s="119">
        <f>Dat_02!O45</f>
        <v>-937.61250000000007</v>
      </c>
      <c r="D45" s="119">
        <f>Dat_02!D45</f>
        <v>3204.1666666667002</v>
      </c>
      <c r="E45" s="119">
        <f>Dat_02!G45</f>
        <v>-2833.3333333332998</v>
      </c>
    </row>
    <row r="46" spans="1:5">
      <c r="A46" s="83"/>
      <c r="B46" s="118" t="str">
        <f>Dat_02!A46</f>
        <v>12/10/2019</v>
      </c>
      <c r="C46" s="119">
        <f>Dat_02!O46</f>
        <v>-1492.2249999999999</v>
      </c>
      <c r="D46" s="119">
        <f>Dat_02!D46</f>
        <v>3266.6666666667002</v>
      </c>
      <c r="E46" s="119">
        <f>Dat_02!G46</f>
        <v>-3443.75</v>
      </c>
    </row>
    <row r="47" spans="1:5">
      <c r="A47" s="83"/>
      <c r="B47" s="118" t="str">
        <f>Dat_02!A47</f>
        <v>13/10/2019</v>
      </c>
      <c r="C47" s="119">
        <f>Dat_02!O47</f>
        <v>-1445.1449275363</v>
      </c>
      <c r="D47" s="119">
        <f>Dat_02!D47</f>
        <v>3679.1666666667002</v>
      </c>
      <c r="E47" s="119">
        <f>Dat_02!G47</f>
        <v>-3122.9166666667002</v>
      </c>
    </row>
    <row r="48" spans="1:5">
      <c r="A48" s="83"/>
      <c r="B48" s="118" t="str">
        <f>Dat_02!A48</f>
        <v>14/10/2019</v>
      </c>
      <c r="C48" s="119">
        <f>Dat_02!O48</f>
        <v>-349.3943840579999</v>
      </c>
      <c r="D48" s="119">
        <f>Dat_02!D48</f>
        <v>3208.3333333332998</v>
      </c>
      <c r="E48" s="119">
        <f>Dat_02!G48</f>
        <v>-3179.1666666667002</v>
      </c>
    </row>
    <row r="49" spans="1:5">
      <c r="A49" s="83"/>
      <c r="B49" s="118" t="str">
        <f>Dat_02!A49</f>
        <v>15/10/2019</v>
      </c>
      <c r="C49" s="119">
        <f>Dat_02!O49</f>
        <v>-1292.9738095238001</v>
      </c>
      <c r="D49" s="119">
        <f>Dat_02!D49</f>
        <v>3108.3333333332998</v>
      </c>
      <c r="E49" s="119">
        <f>Dat_02!G49</f>
        <v>-3225</v>
      </c>
    </row>
    <row r="50" spans="1:5">
      <c r="A50" s="83"/>
      <c r="B50" s="118" t="str">
        <f>Dat_02!A50</f>
        <v>16/10/2019</v>
      </c>
      <c r="C50" s="119">
        <f>Dat_02!O50</f>
        <v>-563.95694444440005</v>
      </c>
      <c r="D50" s="119">
        <f>Dat_02!D50</f>
        <v>3108.3333333332998</v>
      </c>
      <c r="E50" s="119">
        <f>Dat_02!G50</f>
        <v>-3300</v>
      </c>
    </row>
    <row r="51" spans="1:5">
      <c r="A51" s="83"/>
      <c r="B51" s="118" t="str">
        <f>Dat_02!A51</f>
        <v>17/10/2019</v>
      </c>
      <c r="C51" s="119">
        <f>Dat_02!O51</f>
        <v>-3.604166666699939</v>
      </c>
      <c r="D51" s="119">
        <f>Dat_02!D51</f>
        <v>3108.3333333332998</v>
      </c>
      <c r="E51" s="119">
        <f>Dat_02!G51</f>
        <v>-3300</v>
      </c>
    </row>
    <row r="52" spans="1:5">
      <c r="A52" s="83"/>
      <c r="B52" s="118" t="str">
        <f>Dat_02!A52</f>
        <v>18/10/2019</v>
      </c>
      <c r="C52" s="119">
        <f>Dat_02!O52</f>
        <v>-931.34166666669989</v>
      </c>
      <c r="D52" s="119">
        <f>Dat_02!D52</f>
        <v>3108.3333333332998</v>
      </c>
      <c r="E52" s="119">
        <f>Dat_02!G52</f>
        <v>-3300</v>
      </c>
    </row>
    <row r="53" spans="1:5">
      <c r="A53" s="83"/>
      <c r="B53" s="118" t="str">
        <f>Dat_02!A53</f>
        <v>19/10/2019</v>
      </c>
      <c r="C53" s="119">
        <f>Dat_02!O53</f>
        <v>-1012.5690217391</v>
      </c>
      <c r="D53" s="119">
        <f>Dat_02!D53</f>
        <v>3466.6666666667002</v>
      </c>
      <c r="E53" s="119">
        <f>Dat_02!G53</f>
        <v>-2866.6666666667002</v>
      </c>
    </row>
    <row r="54" spans="1:5">
      <c r="A54" s="83"/>
      <c r="B54" s="118" t="str">
        <f>Dat_02!A54</f>
        <v>20/10/2019</v>
      </c>
      <c r="C54" s="119">
        <f>Dat_02!O54</f>
        <v>-1438.9583333333001</v>
      </c>
      <c r="D54" s="119">
        <f>Dat_02!D54</f>
        <v>3541.6666666667002</v>
      </c>
      <c r="E54" s="119">
        <f>Dat_02!G54</f>
        <v>-2672.5</v>
      </c>
    </row>
    <row r="55" spans="1:5">
      <c r="A55" s="83"/>
      <c r="B55" s="118" t="str">
        <f>Dat_02!A55</f>
        <v>21/10/2019</v>
      </c>
      <c r="C55" s="119">
        <f>Dat_02!O55</f>
        <v>502.78925438589988</v>
      </c>
      <c r="D55" s="119">
        <f>Dat_02!D55</f>
        <v>3466.6666666667002</v>
      </c>
      <c r="E55" s="119">
        <f>Dat_02!G55</f>
        <v>-2487.5</v>
      </c>
    </row>
    <row r="56" spans="1:5">
      <c r="A56" s="83"/>
      <c r="B56" s="118" t="str">
        <f>Dat_02!A56</f>
        <v>22/10/2019</v>
      </c>
      <c r="C56" s="119">
        <f>Dat_02!O56</f>
        <v>-85.224999999999909</v>
      </c>
      <c r="D56" s="119">
        <f>Dat_02!D56</f>
        <v>3570.8333333332998</v>
      </c>
      <c r="E56" s="119">
        <f>Dat_02!G56</f>
        <v>-2433.3333333332998</v>
      </c>
    </row>
    <row r="57" spans="1:5">
      <c r="A57" s="83"/>
      <c r="B57" s="118" t="str">
        <f>Dat_02!A57</f>
        <v>23/10/2019</v>
      </c>
      <c r="C57" s="119">
        <f>Dat_02!O57</f>
        <v>761.44166666670003</v>
      </c>
      <c r="D57" s="119">
        <f>Dat_02!D57</f>
        <v>3570.8333333332998</v>
      </c>
      <c r="E57" s="119">
        <f>Dat_02!G57</f>
        <v>-2433.3333333332998</v>
      </c>
    </row>
    <row r="58" spans="1:5">
      <c r="A58" s="83"/>
      <c r="B58" s="118" t="str">
        <f>Dat_02!A58</f>
        <v>24/10/2019</v>
      </c>
      <c r="C58" s="119">
        <f>Dat_02!O58</f>
        <v>-1284.7083333332998</v>
      </c>
      <c r="D58" s="119">
        <f>Dat_02!D58</f>
        <v>3570.8333333332998</v>
      </c>
      <c r="E58" s="119">
        <f>Dat_02!G58</f>
        <v>-2433.3333333332998</v>
      </c>
    </row>
    <row r="59" spans="1:5">
      <c r="A59" s="83"/>
      <c r="B59" s="118" t="str">
        <f>Dat_02!A59</f>
        <v>25/10/2019</v>
      </c>
      <c r="C59" s="119">
        <f>Dat_02!O59</f>
        <v>-702.19999999999993</v>
      </c>
      <c r="D59" s="119">
        <f>Dat_02!D59</f>
        <v>3570.8333333332998</v>
      </c>
      <c r="E59" s="119">
        <f>Dat_02!G59</f>
        <v>-2491.6666666667002</v>
      </c>
    </row>
    <row r="60" spans="1:5">
      <c r="A60" s="83"/>
      <c r="B60" s="118" t="str">
        <f>Dat_02!A60</f>
        <v>26/10/2019</v>
      </c>
      <c r="C60" s="119">
        <f>Dat_02!O60</f>
        <v>-1472.95</v>
      </c>
      <c r="D60" s="119">
        <f>Dat_02!D60</f>
        <v>3383.3333333332998</v>
      </c>
      <c r="E60" s="119">
        <f>Dat_02!G60</f>
        <v>-3633.3333333332998</v>
      </c>
    </row>
    <row r="61" spans="1:5">
      <c r="A61" s="83"/>
      <c r="B61" s="118" t="str">
        <f>Dat_02!A61</f>
        <v>27/10/2019</v>
      </c>
      <c r="C61" s="119">
        <f>Dat_02!O61</f>
        <v>-1507.864</v>
      </c>
      <c r="D61" s="119">
        <f>Dat_02!D61</f>
        <v>3632</v>
      </c>
      <c r="E61" s="119">
        <f>Dat_02!G61</f>
        <v>-3440</v>
      </c>
    </row>
    <row r="62" spans="1:5">
      <c r="A62" s="83"/>
      <c r="B62" s="118" t="str">
        <f>Dat_02!A62</f>
        <v>28/10/2019</v>
      </c>
      <c r="C62" s="119">
        <f>Dat_02!O62</f>
        <v>958.32499999999993</v>
      </c>
      <c r="D62" s="119">
        <f>Dat_02!D62</f>
        <v>3383.3333333332998</v>
      </c>
      <c r="E62" s="119">
        <f>Dat_02!G62</f>
        <v>-3633.3333333332998</v>
      </c>
    </row>
    <row r="63" spans="1:5">
      <c r="A63" s="83"/>
      <c r="B63" s="118" t="str">
        <f>Dat_02!A63</f>
        <v>29/10/2019</v>
      </c>
      <c r="C63" s="119">
        <f>Dat_02!O63</f>
        <v>443.99583333340001</v>
      </c>
      <c r="D63" s="119">
        <f>Dat_02!D63</f>
        <v>3383.3333333332998</v>
      </c>
      <c r="E63" s="119">
        <f>Dat_02!G63</f>
        <v>-3633.3333333332998</v>
      </c>
    </row>
    <row r="64" spans="1:5">
      <c r="A64" s="83"/>
      <c r="B64" s="118" t="str">
        <f>Dat_02!A64</f>
        <v>30/10/2019</v>
      </c>
      <c r="C64" s="119">
        <f>Dat_02!O64</f>
        <v>397.52916666669989</v>
      </c>
      <c r="D64" s="119">
        <f>Dat_02!D64</f>
        <v>3383.3333333332998</v>
      </c>
      <c r="E64" s="119">
        <f>Dat_02!G64</f>
        <v>-3633.3333333332998</v>
      </c>
    </row>
    <row r="65" spans="1:5">
      <c r="A65" s="83"/>
      <c r="B65" s="118" t="str">
        <f>Dat_02!A65</f>
        <v>31/10/2019</v>
      </c>
      <c r="C65" s="119">
        <f>Dat_02!O65</f>
        <v>-608.69166666670014</v>
      </c>
      <c r="D65" s="119">
        <f>Dat_02!D65</f>
        <v>3383.3333333332998</v>
      </c>
      <c r="E65" s="119">
        <f>Dat_02!G65</f>
        <v>-3633.3333333332998</v>
      </c>
    </row>
    <row r="66" spans="1:5">
      <c r="A66" s="83"/>
      <c r="B66" s="118" t="str">
        <f>Dat_02!A66</f>
        <v>01/11/2019</v>
      </c>
      <c r="C66" s="119">
        <f>Dat_02!O66</f>
        <v>-1002.3083333333001</v>
      </c>
      <c r="D66" s="119">
        <f>Dat_02!D66</f>
        <v>3625</v>
      </c>
      <c r="E66" s="119">
        <f>Dat_02!G66</f>
        <v>-3445.8333333332998</v>
      </c>
    </row>
    <row r="67" spans="1:5">
      <c r="A67" s="83" t="s">
        <v>54</v>
      </c>
      <c r="B67" s="118" t="str">
        <f>Dat_02!A67</f>
        <v>02/11/2019</v>
      </c>
      <c r="C67" s="119">
        <f>Dat_02!O67</f>
        <v>-1181.5117424242001</v>
      </c>
      <c r="D67" s="119">
        <f>Dat_02!D67</f>
        <v>3900</v>
      </c>
      <c r="E67" s="119">
        <f>Dat_02!G67</f>
        <v>-2849.25</v>
      </c>
    </row>
    <row r="68" spans="1:5">
      <c r="A68" s="83"/>
      <c r="B68" s="118" t="str">
        <f>Dat_02!A68</f>
        <v>03/11/2019</v>
      </c>
      <c r="C68" s="119">
        <f>Dat_02!O68</f>
        <v>-642.72083333339992</v>
      </c>
      <c r="D68" s="119">
        <f>Dat_02!D68</f>
        <v>3675</v>
      </c>
      <c r="E68" s="119">
        <f>Dat_02!G68</f>
        <v>-2929.1666666667002</v>
      </c>
    </row>
    <row r="69" spans="1:5">
      <c r="A69" s="83"/>
      <c r="B69" s="118" t="str">
        <f>Dat_02!A69</f>
        <v>04/11/2019</v>
      </c>
      <c r="C69" s="119">
        <f>Dat_02!O69</f>
        <v>773.65000000000009</v>
      </c>
      <c r="D69" s="119">
        <f>Dat_02!D69</f>
        <v>3900</v>
      </c>
      <c r="E69" s="119">
        <f>Dat_02!G69</f>
        <v>-2966.6666666667002</v>
      </c>
    </row>
    <row r="70" spans="1:5">
      <c r="A70" s="83"/>
      <c r="B70" s="118" t="str">
        <f>Dat_02!A70</f>
        <v>05/11/2019</v>
      </c>
      <c r="C70" s="119">
        <f>Dat_02!O70</f>
        <v>501.88894927540002</v>
      </c>
      <c r="D70" s="119">
        <f>Dat_02!D70</f>
        <v>3900</v>
      </c>
      <c r="E70" s="119">
        <f>Dat_02!G70</f>
        <v>-2900</v>
      </c>
    </row>
    <row r="71" spans="1:5">
      <c r="A71" s="83"/>
      <c r="B71" s="118" t="str">
        <f>Dat_02!A71</f>
        <v>06/11/2019</v>
      </c>
      <c r="C71" s="119">
        <f>Dat_02!O71</f>
        <v>-863.97303921570006</v>
      </c>
      <c r="D71" s="119">
        <f>Dat_02!D71</f>
        <v>3900</v>
      </c>
      <c r="E71" s="119">
        <f>Dat_02!G71</f>
        <v>-2966.6666666667002</v>
      </c>
    </row>
    <row r="72" spans="1:5">
      <c r="A72" s="83"/>
      <c r="B72" s="118" t="str">
        <f>Dat_02!A72</f>
        <v>07/11/2019</v>
      </c>
      <c r="C72" s="119">
        <f>Dat_02!O72</f>
        <v>1067.8920289855</v>
      </c>
      <c r="D72" s="119">
        <f>Dat_02!D72</f>
        <v>3900</v>
      </c>
      <c r="E72" s="119">
        <f>Dat_02!G72</f>
        <v>-2966.6666666667002</v>
      </c>
    </row>
    <row r="73" spans="1:5">
      <c r="A73" s="83"/>
      <c r="B73" s="118" t="str">
        <f>Dat_02!A73</f>
        <v>08/11/2019</v>
      </c>
      <c r="C73" s="119">
        <f>Dat_02!O73</f>
        <v>-31.668478260899974</v>
      </c>
      <c r="D73" s="119">
        <f>Dat_02!D73</f>
        <v>3900</v>
      </c>
      <c r="E73" s="119">
        <f>Dat_02!G73</f>
        <v>-2966.6666666667002</v>
      </c>
    </row>
    <row r="74" spans="1:5">
      <c r="A74" s="83"/>
      <c r="B74" s="118" t="str">
        <f>Dat_02!A74</f>
        <v>09/11/2019</v>
      </c>
      <c r="C74" s="119">
        <f>Dat_02!O74</f>
        <v>327.21159420290007</v>
      </c>
      <c r="D74" s="119">
        <f>Dat_02!D74</f>
        <v>3933.3333333332998</v>
      </c>
      <c r="E74" s="119">
        <f>Dat_02!G74</f>
        <v>-3133.3333333332998</v>
      </c>
    </row>
    <row r="75" spans="1:5">
      <c r="A75" s="83"/>
      <c r="B75" s="118" t="str">
        <f>Dat_02!A75</f>
        <v>10/11/2019</v>
      </c>
      <c r="C75" s="119">
        <f>Dat_02!O75</f>
        <v>-136.49166666669998</v>
      </c>
      <c r="D75" s="119">
        <f>Dat_02!D75</f>
        <v>3858.3333333332998</v>
      </c>
      <c r="E75" s="119">
        <f>Dat_02!G75</f>
        <v>-3058.3333333332998</v>
      </c>
    </row>
    <row r="76" spans="1:5">
      <c r="A76" s="83"/>
      <c r="B76" s="118" t="str">
        <f>Dat_02!A76</f>
        <v>11/11/2019</v>
      </c>
      <c r="C76" s="119">
        <f>Dat_02!O76</f>
        <v>-8.7076086957000598</v>
      </c>
      <c r="D76" s="119">
        <f>Dat_02!D76</f>
        <v>3933.3333333332998</v>
      </c>
      <c r="E76" s="119">
        <f>Dat_02!G76</f>
        <v>-3133.3333333332998</v>
      </c>
    </row>
    <row r="77" spans="1:5">
      <c r="A77" s="83"/>
      <c r="B77" s="118" t="str">
        <f>Dat_02!A77</f>
        <v>12/11/2019</v>
      </c>
      <c r="C77" s="119">
        <f>Dat_02!O77</f>
        <v>485.7782608696001</v>
      </c>
      <c r="D77" s="119">
        <f>Dat_02!D77</f>
        <v>3175</v>
      </c>
      <c r="E77" s="119">
        <f>Dat_02!G77</f>
        <v>-2483.3333333332998</v>
      </c>
    </row>
    <row r="78" spans="1:5">
      <c r="A78" s="83"/>
      <c r="B78" s="118" t="str">
        <f>Dat_02!A78</f>
        <v>13/11/2019</v>
      </c>
      <c r="C78" s="119">
        <f>Dat_02!O78</f>
        <v>921.79528985499996</v>
      </c>
      <c r="D78" s="119">
        <f>Dat_02!D78</f>
        <v>2862.5</v>
      </c>
      <c r="E78" s="119">
        <f>Dat_02!G78</f>
        <v>-2475</v>
      </c>
    </row>
    <row r="79" spans="1:5">
      <c r="A79" s="83"/>
      <c r="B79" s="118" t="str">
        <f>Dat_02!A79</f>
        <v>14/11/2019</v>
      </c>
      <c r="C79" s="119">
        <f>Dat_02!O79</f>
        <v>891.11249999999995</v>
      </c>
      <c r="D79" s="119">
        <f>Dat_02!D79</f>
        <v>3933.3333333332998</v>
      </c>
      <c r="E79" s="119">
        <f>Dat_02!G79</f>
        <v>-3133.3333333332998</v>
      </c>
    </row>
    <row r="80" spans="1:5">
      <c r="A80" s="83"/>
      <c r="B80" s="118" t="str">
        <f>Dat_02!A80</f>
        <v>15/11/2019</v>
      </c>
      <c r="C80" s="119">
        <f>Dat_02!O80</f>
        <v>1202.1333333333</v>
      </c>
      <c r="D80" s="119">
        <f>Dat_02!D80</f>
        <v>3933.3333333332998</v>
      </c>
      <c r="E80" s="119">
        <f>Dat_02!G80</f>
        <v>-3133.3333333332998</v>
      </c>
    </row>
    <row r="81" spans="1:5">
      <c r="A81" s="83"/>
      <c r="B81" s="118" t="str">
        <f>Dat_02!A81</f>
        <v>16/11/2019</v>
      </c>
      <c r="C81" s="119">
        <f>Dat_02!O81</f>
        <v>175.29583333330004</v>
      </c>
      <c r="D81" s="119">
        <f>Dat_02!D81</f>
        <v>3933.3333333332998</v>
      </c>
      <c r="E81" s="119">
        <f>Dat_02!G81</f>
        <v>-3133.3333333332998</v>
      </c>
    </row>
    <row r="82" spans="1:5">
      <c r="A82" s="83"/>
      <c r="B82" s="118" t="str">
        <f>Dat_02!A82</f>
        <v>17/11/2019</v>
      </c>
      <c r="C82" s="119">
        <f>Dat_02!O82</f>
        <v>-253.65652173910007</v>
      </c>
      <c r="D82" s="119">
        <f>Dat_02!D82</f>
        <v>3858.3333333332998</v>
      </c>
      <c r="E82" s="119">
        <f>Dat_02!G82</f>
        <v>-3058.3333333332998</v>
      </c>
    </row>
    <row r="83" spans="1:5">
      <c r="A83" s="83"/>
      <c r="B83" s="118" t="str">
        <f>Dat_02!A83</f>
        <v>18/11/2019</v>
      </c>
      <c r="C83" s="119">
        <f>Dat_02!O83</f>
        <v>516.75</v>
      </c>
      <c r="D83" s="119">
        <f>Dat_02!D83</f>
        <v>3825</v>
      </c>
      <c r="E83" s="119">
        <f>Dat_02!G83</f>
        <v>-3133.3333333332998</v>
      </c>
    </row>
    <row r="84" spans="1:5">
      <c r="A84" s="83"/>
      <c r="B84" s="118" t="str">
        <f>Dat_02!A84</f>
        <v>19/11/2019</v>
      </c>
      <c r="C84" s="119">
        <f>Dat_02!O84</f>
        <v>1307.5427536232</v>
      </c>
      <c r="D84" s="119">
        <f>Dat_02!D84</f>
        <v>3808.3333333332998</v>
      </c>
      <c r="E84" s="119">
        <f>Dat_02!G84</f>
        <v>-3133.3333333332998</v>
      </c>
    </row>
    <row r="85" spans="1:5">
      <c r="A85" s="83"/>
      <c r="B85" s="118" t="str">
        <f>Dat_02!A85</f>
        <v>20/11/2019</v>
      </c>
      <c r="C85" s="119">
        <f>Dat_02!O85</f>
        <v>833.37916666670003</v>
      </c>
      <c r="D85" s="119">
        <f>Dat_02!D85</f>
        <v>3525</v>
      </c>
      <c r="E85" s="119">
        <f>Dat_02!G85</f>
        <v>-3133.3333333332998</v>
      </c>
    </row>
    <row r="86" spans="1:5">
      <c r="A86" s="83"/>
      <c r="B86" s="118" t="str">
        <f>Dat_02!A86</f>
        <v>21/11/2019</v>
      </c>
      <c r="C86" s="119">
        <f>Dat_02!O86</f>
        <v>136.5903985507</v>
      </c>
      <c r="D86" s="119">
        <f>Dat_02!D86</f>
        <v>3816.7083333332998</v>
      </c>
      <c r="E86" s="119">
        <f>Dat_02!G86</f>
        <v>-3133.3333333332998</v>
      </c>
    </row>
    <row r="87" spans="1:5">
      <c r="A87" s="83"/>
      <c r="B87" s="118" t="str">
        <f>Dat_02!A87</f>
        <v>22/11/2019</v>
      </c>
      <c r="C87" s="119">
        <f>Dat_02!O87</f>
        <v>689.37500000000011</v>
      </c>
      <c r="D87" s="119">
        <f>Dat_02!D87</f>
        <v>3933.3333333332998</v>
      </c>
      <c r="E87" s="119">
        <f>Dat_02!G87</f>
        <v>-3133.3333333332998</v>
      </c>
    </row>
    <row r="88" spans="1:5">
      <c r="A88" s="83"/>
      <c r="B88" s="118" t="str">
        <f>Dat_02!A88</f>
        <v>23/11/2019</v>
      </c>
      <c r="C88" s="119">
        <f>Dat_02!O88</f>
        <v>-422.3166666666001</v>
      </c>
      <c r="D88" s="119">
        <f>Dat_02!D88</f>
        <v>3512.5</v>
      </c>
      <c r="E88" s="119">
        <f>Dat_02!G88</f>
        <v>-2775</v>
      </c>
    </row>
    <row r="89" spans="1:5">
      <c r="A89" s="83"/>
      <c r="B89" s="118" t="str">
        <f>Dat_02!A89</f>
        <v>24/11/2019</v>
      </c>
      <c r="C89" s="119">
        <f>Dat_02!O89</f>
        <v>-1025.5496212122</v>
      </c>
      <c r="D89" s="119">
        <f>Dat_02!D89</f>
        <v>3627.0833333332998</v>
      </c>
      <c r="E89" s="119">
        <f>Dat_02!G89</f>
        <v>-3095.8333333332998</v>
      </c>
    </row>
    <row r="90" spans="1:5">
      <c r="A90" s="83"/>
      <c r="B90" s="118" t="str">
        <f>Dat_02!A90</f>
        <v>25/11/2019</v>
      </c>
      <c r="C90" s="119">
        <f>Dat_02!O90</f>
        <v>784.65018115940006</v>
      </c>
      <c r="D90" s="119">
        <f>Dat_02!D90</f>
        <v>3512.5</v>
      </c>
      <c r="E90" s="119">
        <f>Dat_02!G90</f>
        <v>-2775</v>
      </c>
    </row>
    <row r="91" spans="1:5">
      <c r="A91" s="83"/>
      <c r="B91" s="118" t="str">
        <f>Dat_02!A91</f>
        <v>26/11/2019</v>
      </c>
      <c r="C91" s="119">
        <f>Dat_02!O91</f>
        <v>1148.0791666667001</v>
      </c>
      <c r="D91" s="119">
        <f>Dat_02!D91</f>
        <v>3512.5</v>
      </c>
      <c r="E91" s="119">
        <f>Dat_02!G91</f>
        <v>-2775</v>
      </c>
    </row>
    <row r="92" spans="1:5">
      <c r="A92" s="83"/>
      <c r="B92" s="118" t="str">
        <f>Dat_02!A92</f>
        <v>27/11/2019</v>
      </c>
      <c r="C92" s="119">
        <f>Dat_02!O92</f>
        <v>594.55735294120007</v>
      </c>
      <c r="D92" s="119">
        <f>Dat_02!D92</f>
        <v>3512.5</v>
      </c>
      <c r="E92" s="119">
        <f>Dat_02!G92</f>
        <v>-2775</v>
      </c>
    </row>
    <row r="93" spans="1:5">
      <c r="A93" s="83"/>
      <c r="B93" s="118" t="str">
        <f>Dat_02!A93</f>
        <v>28/11/2019</v>
      </c>
      <c r="C93" s="119">
        <f>Dat_02!O93</f>
        <v>552.55289855070009</v>
      </c>
      <c r="D93" s="119">
        <f>Dat_02!D93</f>
        <v>3512.5</v>
      </c>
      <c r="E93" s="119">
        <f>Dat_02!G93</f>
        <v>-2775</v>
      </c>
    </row>
    <row r="94" spans="1:5">
      <c r="A94" s="83"/>
      <c r="B94" s="118" t="str">
        <f>Dat_02!A94</f>
        <v>29/11/2019</v>
      </c>
      <c r="C94" s="119">
        <f>Dat_02!O94</f>
        <v>545.00833333339995</v>
      </c>
      <c r="D94" s="119">
        <f>Dat_02!D94</f>
        <v>3512.5</v>
      </c>
      <c r="E94" s="119">
        <f>Dat_02!G94</f>
        <v>-2775</v>
      </c>
    </row>
    <row r="95" spans="1:5">
      <c r="A95" s="83"/>
      <c r="B95" s="118" t="str">
        <f>Dat_02!A95</f>
        <v>30/11/2019</v>
      </c>
      <c r="C95" s="119">
        <f>Dat_02!O95</f>
        <v>519.82083333330002</v>
      </c>
      <c r="D95" s="119">
        <f>Dat_02!D95</f>
        <v>3633.3333333332998</v>
      </c>
      <c r="E95" s="119">
        <f>Dat_02!G95</f>
        <v>-2666.6666666667002</v>
      </c>
    </row>
    <row r="96" spans="1:5">
      <c r="A96" s="83"/>
      <c r="B96" s="118" t="str">
        <f>Dat_02!A96</f>
        <v>01/12/2019</v>
      </c>
      <c r="C96" s="119">
        <f>Dat_02!O96</f>
        <v>1823.2249999999999</v>
      </c>
      <c r="D96" s="119">
        <f>Dat_02!D96</f>
        <v>3670.8333333332998</v>
      </c>
      <c r="E96" s="119">
        <f>Dat_02!G96</f>
        <v>-2741.6666666667002</v>
      </c>
    </row>
    <row r="97" spans="1:5">
      <c r="A97" s="83" t="s">
        <v>55</v>
      </c>
      <c r="B97" s="118" t="str">
        <f>Dat_02!A97</f>
        <v>02/12/2019</v>
      </c>
      <c r="C97" s="119">
        <f>Dat_02!O97</f>
        <v>1845.2071428571001</v>
      </c>
      <c r="D97" s="119">
        <f>Dat_02!D97</f>
        <v>3633.3333333332998</v>
      </c>
      <c r="E97" s="119">
        <f>Dat_02!G97</f>
        <v>-2666.6666666667002</v>
      </c>
    </row>
    <row r="98" spans="1:5">
      <c r="A98" s="83"/>
      <c r="B98" s="118" t="str">
        <f>Dat_02!A98</f>
        <v>03/12/2019</v>
      </c>
      <c r="C98" s="119">
        <f>Dat_02!O98</f>
        <v>1727.4041666665998</v>
      </c>
      <c r="D98" s="119">
        <f>Dat_02!D98</f>
        <v>3633.3333333332998</v>
      </c>
      <c r="E98" s="119">
        <f>Dat_02!G98</f>
        <v>-2666.6666666667002</v>
      </c>
    </row>
    <row r="99" spans="1:5">
      <c r="A99" s="83"/>
      <c r="B99" s="118" t="str">
        <f>Dat_02!A99</f>
        <v>04/12/2019</v>
      </c>
      <c r="C99" s="119">
        <f>Dat_02!O99</f>
        <v>1235.1692028985001</v>
      </c>
      <c r="D99" s="119">
        <f>Dat_02!D99</f>
        <v>3633.3333333332998</v>
      </c>
      <c r="E99" s="119">
        <f>Dat_02!G99</f>
        <v>-2666.6666666667002</v>
      </c>
    </row>
    <row r="100" spans="1:5">
      <c r="A100" s="83"/>
      <c r="B100" s="118" t="str">
        <f>Dat_02!A100</f>
        <v>05/12/2019</v>
      </c>
      <c r="C100" s="119">
        <f>Dat_02!O100</f>
        <v>1953.3916666665998</v>
      </c>
      <c r="D100" s="119">
        <f>Dat_02!D100</f>
        <v>3633.3333333332998</v>
      </c>
      <c r="E100" s="119">
        <f>Dat_02!G100</f>
        <v>-2666.6666666667002</v>
      </c>
    </row>
    <row r="101" spans="1:5">
      <c r="A101" s="83"/>
      <c r="B101" s="118" t="str">
        <f>Dat_02!A101</f>
        <v>06/12/2019</v>
      </c>
      <c r="C101" s="119">
        <f>Dat_02!O101</f>
        <v>938.75984848489998</v>
      </c>
      <c r="D101" s="119">
        <f>Dat_02!D101</f>
        <v>3557.0833333332998</v>
      </c>
      <c r="E101" s="119">
        <f>Dat_02!G101</f>
        <v>-2666.6666666667002</v>
      </c>
    </row>
    <row r="102" spans="1:5">
      <c r="A102" s="83"/>
      <c r="B102" s="118" t="str">
        <f>Dat_02!A102</f>
        <v>07/12/2019</v>
      </c>
      <c r="C102" s="119">
        <f>Dat_02!O102</f>
        <v>211.46249999999998</v>
      </c>
      <c r="D102" s="119">
        <f>Dat_02!D102</f>
        <v>3433.3333333332998</v>
      </c>
      <c r="E102" s="119">
        <f>Dat_02!G102</f>
        <v>-3200</v>
      </c>
    </row>
    <row r="103" spans="1:5">
      <c r="A103" s="83"/>
      <c r="B103" s="118" t="str">
        <f>Dat_02!A103</f>
        <v>08/12/2019</v>
      </c>
      <c r="C103" s="119">
        <f>Dat_02!O103</f>
        <v>-1836.3590909090999</v>
      </c>
      <c r="D103" s="119">
        <f>Dat_02!D103</f>
        <v>3358.3333333332998</v>
      </c>
      <c r="E103" s="119">
        <f>Dat_02!G103</f>
        <v>-3087.5</v>
      </c>
    </row>
    <row r="104" spans="1:5">
      <c r="A104" s="83"/>
      <c r="B104" s="118" t="str">
        <f>Dat_02!A104</f>
        <v>09/12/2019</v>
      </c>
      <c r="C104" s="119">
        <f>Dat_02!O104</f>
        <v>-880.74000000000012</v>
      </c>
      <c r="D104" s="119">
        <f>Dat_02!D104</f>
        <v>2756.25</v>
      </c>
      <c r="E104" s="119">
        <f>Dat_02!G104</f>
        <v>-3200</v>
      </c>
    </row>
    <row r="105" spans="1:5">
      <c r="A105" s="83"/>
      <c r="B105" s="118" t="str">
        <f>Dat_02!A105</f>
        <v>10/12/2019</v>
      </c>
      <c r="C105" s="119">
        <f>Dat_02!O105</f>
        <v>150.76250000000005</v>
      </c>
      <c r="D105" s="119">
        <f>Dat_02!D105</f>
        <v>3066.6666666667002</v>
      </c>
      <c r="E105" s="119">
        <f>Dat_02!G105</f>
        <v>-3200</v>
      </c>
    </row>
    <row r="106" spans="1:5">
      <c r="A106" s="83"/>
      <c r="B106" s="118" t="str">
        <f>Dat_02!A106</f>
        <v>11/12/2019</v>
      </c>
      <c r="C106" s="119">
        <f>Dat_02!O106</f>
        <v>453.4029761905</v>
      </c>
      <c r="D106" s="119">
        <f>Dat_02!D106</f>
        <v>3433.3333333332998</v>
      </c>
      <c r="E106" s="119">
        <f>Dat_02!G106</f>
        <v>-3200</v>
      </c>
    </row>
    <row r="107" spans="1:5">
      <c r="A107" s="83"/>
      <c r="B107" s="118" t="str">
        <f>Dat_02!A107</f>
        <v>12/12/2019</v>
      </c>
      <c r="C107" s="119">
        <f>Dat_02!O107</f>
        <v>555.28333333329988</v>
      </c>
      <c r="D107" s="119">
        <f>Dat_02!D107</f>
        <v>3433.3333333332998</v>
      </c>
      <c r="E107" s="119">
        <f>Dat_02!G107</f>
        <v>-3200</v>
      </c>
    </row>
    <row r="108" spans="1:5">
      <c r="A108" s="83"/>
      <c r="B108" s="118" t="str">
        <f>Dat_02!A108</f>
        <v>13/12/2019</v>
      </c>
      <c r="C108" s="119">
        <f>Dat_02!O108</f>
        <v>563.76136363640001</v>
      </c>
      <c r="D108" s="119">
        <f>Dat_02!D108</f>
        <v>3232.4166666667002</v>
      </c>
      <c r="E108" s="119">
        <f>Dat_02!G108</f>
        <v>-3200</v>
      </c>
    </row>
    <row r="109" spans="1:5">
      <c r="A109" s="83"/>
      <c r="B109" s="118" t="str">
        <f>Dat_02!A109</f>
        <v>14/12/2019</v>
      </c>
      <c r="C109" s="119">
        <f>Dat_02!O109</f>
        <v>153.40416666670001</v>
      </c>
      <c r="D109" s="119">
        <f>Dat_02!D109</f>
        <v>3100</v>
      </c>
      <c r="E109" s="119">
        <f>Dat_02!G109</f>
        <v>-2600</v>
      </c>
    </row>
    <row r="110" spans="1:5">
      <c r="A110" s="83"/>
      <c r="B110" s="118" t="str">
        <f>Dat_02!A110</f>
        <v>15/12/2019</v>
      </c>
      <c r="C110" s="119">
        <f>Dat_02!O110</f>
        <v>-86.837500000000091</v>
      </c>
      <c r="D110" s="119">
        <f>Dat_02!D110</f>
        <v>3579.1666666667002</v>
      </c>
      <c r="E110" s="119">
        <f>Dat_02!G110</f>
        <v>-2712.5</v>
      </c>
    </row>
    <row r="111" spans="1:5">
      <c r="A111" s="83"/>
      <c r="B111" s="118" t="str">
        <f>Dat_02!A111</f>
        <v>16/12/2019</v>
      </c>
      <c r="C111" s="119">
        <f>Dat_02!O111</f>
        <v>875.23858695650006</v>
      </c>
      <c r="D111" s="119">
        <f>Dat_02!D111</f>
        <v>3100</v>
      </c>
      <c r="E111" s="119">
        <f>Dat_02!G111</f>
        <v>-2600</v>
      </c>
    </row>
    <row r="112" spans="1:5">
      <c r="A112" s="83"/>
      <c r="B112" s="118" t="str">
        <f>Dat_02!A112</f>
        <v>17/12/2019</v>
      </c>
      <c r="C112" s="119">
        <f>Dat_02!O112</f>
        <v>1848.5375000000001</v>
      </c>
      <c r="D112" s="119">
        <f>Dat_02!D112</f>
        <v>3000.75</v>
      </c>
      <c r="E112" s="119">
        <f>Dat_02!G112</f>
        <v>-2600</v>
      </c>
    </row>
    <row r="113" spans="1:5">
      <c r="A113" s="83"/>
      <c r="B113" s="118" t="str">
        <f>Dat_02!A113</f>
        <v>18/12/2019</v>
      </c>
      <c r="C113" s="119">
        <f>Dat_02!O113</f>
        <v>2355.4666666666999</v>
      </c>
      <c r="D113" s="119">
        <f>Dat_02!D113</f>
        <v>3100</v>
      </c>
      <c r="E113" s="119">
        <f>Dat_02!G113</f>
        <v>-2600</v>
      </c>
    </row>
    <row r="114" spans="1:5">
      <c r="A114" s="83"/>
      <c r="B114" s="118" t="str">
        <f>Dat_02!A114</f>
        <v>19/12/2019</v>
      </c>
      <c r="C114" s="119">
        <f>Dat_02!O114</f>
        <v>2582.8875000000003</v>
      </c>
      <c r="D114" s="119">
        <f>Dat_02!D114</f>
        <v>3100</v>
      </c>
      <c r="E114" s="119">
        <f>Dat_02!G114</f>
        <v>-2600</v>
      </c>
    </row>
    <row r="115" spans="1:5">
      <c r="A115" s="83"/>
      <c r="B115" s="118" t="str">
        <f>Dat_02!A115</f>
        <v>20/12/2019</v>
      </c>
      <c r="C115" s="119">
        <f>Dat_02!O115</f>
        <v>2346.0041666667003</v>
      </c>
      <c r="D115" s="119">
        <f>Dat_02!D115</f>
        <v>3100</v>
      </c>
      <c r="E115" s="119">
        <f>Dat_02!G115</f>
        <v>-2600</v>
      </c>
    </row>
    <row r="116" spans="1:5">
      <c r="A116" s="83"/>
      <c r="B116" s="118" t="str">
        <f>Dat_02!A116</f>
        <v>21/12/2019</v>
      </c>
      <c r="C116" s="119">
        <f>Dat_02!O116</f>
        <v>3050.715942029</v>
      </c>
      <c r="D116" s="119">
        <f>Dat_02!D116</f>
        <v>3712.9166666667002</v>
      </c>
      <c r="E116" s="119">
        <f>Dat_02!G116</f>
        <v>-2066.6666666667002</v>
      </c>
    </row>
    <row r="117" spans="1:5">
      <c r="A117" s="83"/>
      <c r="B117" s="118" t="str">
        <f>Dat_02!A117</f>
        <v>22/12/2019</v>
      </c>
      <c r="C117" s="119">
        <f>Dat_02!O117</f>
        <v>3154.8486111110997</v>
      </c>
      <c r="D117" s="119">
        <f>Dat_02!D117</f>
        <v>3527.0833333332998</v>
      </c>
      <c r="E117" s="119">
        <f>Dat_02!G117</f>
        <v>-2141.6666666667002</v>
      </c>
    </row>
    <row r="118" spans="1:5">
      <c r="A118" s="83"/>
      <c r="B118" s="118" t="str">
        <f>Dat_02!A118</f>
        <v>23/12/2019</v>
      </c>
      <c r="C118" s="119">
        <f>Dat_02!O118</f>
        <v>1456.1000000000001</v>
      </c>
      <c r="D118" s="119">
        <f>Dat_02!D118</f>
        <v>3866.6666666667002</v>
      </c>
      <c r="E118" s="119">
        <f>Dat_02!G118</f>
        <v>-2066.6666666667002</v>
      </c>
    </row>
    <row r="119" spans="1:5">
      <c r="A119" s="83"/>
      <c r="B119" s="118" t="str">
        <f>Dat_02!A119</f>
        <v>24/12/2019</v>
      </c>
      <c r="C119" s="119">
        <f>Dat_02!O119</f>
        <v>840.83749999999998</v>
      </c>
      <c r="D119" s="119">
        <f>Dat_02!D119</f>
        <v>3866.6666666667002</v>
      </c>
      <c r="E119" s="119">
        <f>Dat_02!G119</f>
        <v>-2066.6666666667002</v>
      </c>
    </row>
    <row r="120" spans="1:5">
      <c r="A120" s="83"/>
      <c r="B120" s="118" t="str">
        <f>Dat_02!A120</f>
        <v>25/12/2019</v>
      </c>
      <c r="C120" s="119">
        <f>Dat_02!O120</f>
        <v>1508.6041666667002</v>
      </c>
      <c r="D120" s="119">
        <f>Dat_02!D120</f>
        <v>3716.6666666667002</v>
      </c>
      <c r="E120" s="119">
        <f>Dat_02!G120</f>
        <v>-2141.6666666667002</v>
      </c>
    </row>
    <row r="121" spans="1:5">
      <c r="A121" s="83"/>
      <c r="B121" s="118" t="str">
        <f>Dat_02!A121</f>
        <v>26/12/2019</v>
      </c>
      <c r="C121" s="119">
        <f>Dat_02!O121</f>
        <v>1165.3492753624</v>
      </c>
      <c r="D121" s="119">
        <f>Dat_02!D121</f>
        <v>3616.6666666667002</v>
      </c>
      <c r="E121" s="119">
        <f>Dat_02!G121</f>
        <v>-2066.6666666667002</v>
      </c>
    </row>
    <row r="122" spans="1:5">
      <c r="A122" s="83"/>
      <c r="B122" s="118" t="str">
        <f>Dat_02!A122</f>
        <v>27/12/2019</v>
      </c>
      <c r="C122" s="119">
        <f>Dat_02!O122</f>
        <v>1815.4208333333002</v>
      </c>
      <c r="D122" s="119">
        <f>Dat_02!D122</f>
        <v>3866.6666666667002</v>
      </c>
      <c r="E122" s="119">
        <f>Dat_02!G122</f>
        <v>-2066.6666666667002</v>
      </c>
    </row>
    <row r="123" spans="1:5">
      <c r="A123" s="83"/>
      <c r="B123" s="118" t="str">
        <f>Dat_02!A123</f>
        <v>28/12/2019</v>
      </c>
      <c r="C123" s="119">
        <f>Dat_02!O123</f>
        <v>1944.3249999999998</v>
      </c>
      <c r="D123" s="119">
        <f>Dat_02!D123</f>
        <v>3466.6666666667002</v>
      </c>
      <c r="E123" s="119">
        <f>Dat_02!G123</f>
        <v>-2550</v>
      </c>
    </row>
    <row r="124" spans="1:5">
      <c r="A124" s="83"/>
      <c r="B124" s="118" t="str">
        <f>Dat_02!A124</f>
        <v>29/12/2019</v>
      </c>
      <c r="C124" s="119">
        <f>Dat_02!O124</f>
        <v>770.62083333329997</v>
      </c>
      <c r="D124" s="119">
        <f>Dat_02!D124</f>
        <v>3316.6666666667002</v>
      </c>
      <c r="E124" s="119">
        <f>Dat_02!G124</f>
        <v>-2795.8333333332998</v>
      </c>
    </row>
    <row r="125" spans="1:5">
      <c r="A125" s="83"/>
      <c r="B125" s="118" t="str">
        <f>Dat_02!A125</f>
        <v>30/12/2019</v>
      </c>
      <c r="C125" s="119">
        <f>Dat_02!O125</f>
        <v>-40.264130434799995</v>
      </c>
      <c r="D125" s="119">
        <f>Dat_02!D125</f>
        <v>3466.6666666667002</v>
      </c>
      <c r="E125" s="119">
        <f>Dat_02!G125</f>
        <v>-2550</v>
      </c>
    </row>
    <row r="126" spans="1:5">
      <c r="A126" s="83"/>
      <c r="B126" s="118" t="str">
        <f>Dat_02!A126</f>
        <v>31/12/2019</v>
      </c>
      <c r="C126" s="119">
        <f>Dat_02!O126</f>
        <v>793.59166666669989</v>
      </c>
      <c r="D126" s="119">
        <f>Dat_02!D126</f>
        <v>3466.6666666667002</v>
      </c>
      <c r="E126" s="119">
        <f>Dat_02!G126</f>
        <v>-2550</v>
      </c>
    </row>
    <row r="127" spans="1:5">
      <c r="A127" s="83"/>
      <c r="B127" s="118" t="str">
        <f>Dat_02!A127</f>
        <v>01/01/2020</v>
      </c>
      <c r="C127" s="119">
        <f>Dat_02!O127</f>
        <v>-28.445471014499958</v>
      </c>
      <c r="D127" s="119">
        <f>Dat_02!D127</f>
        <v>3316.6666666667002</v>
      </c>
      <c r="E127" s="119">
        <f>Dat_02!G127</f>
        <v>-2795.8333333332998</v>
      </c>
    </row>
    <row r="128" spans="1:5">
      <c r="A128" s="83" t="s">
        <v>56</v>
      </c>
      <c r="B128" s="118" t="str">
        <f>Dat_02!A128</f>
        <v>02/01/2020</v>
      </c>
      <c r="C128" s="119">
        <f>Dat_02!O128</f>
        <v>1070.4166666667002</v>
      </c>
      <c r="D128" s="119">
        <f>Dat_02!D128</f>
        <v>3082.1666666667002</v>
      </c>
      <c r="E128" s="119">
        <f>Dat_02!G128</f>
        <v>-2550</v>
      </c>
    </row>
    <row r="129" spans="1:5">
      <c r="A129" s="83"/>
      <c r="B129" s="118" t="str">
        <f>Dat_02!A129</f>
        <v>03/01/2020</v>
      </c>
      <c r="C129" s="119">
        <f>Dat_02!O129</f>
        <v>43.799999999999955</v>
      </c>
      <c r="D129" s="119">
        <f>Dat_02!D129</f>
        <v>2687.5</v>
      </c>
      <c r="E129" s="119">
        <f>Dat_02!G129</f>
        <v>-2550</v>
      </c>
    </row>
    <row r="130" spans="1:5">
      <c r="A130" s="83"/>
      <c r="B130" s="118" t="str">
        <f>Dat_02!A130</f>
        <v>04/01/2020</v>
      </c>
      <c r="C130" s="119">
        <f>Dat_02!O130</f>
        <v>-698.30000000000007</v>
      </c>
      <c r="D130" s="119">
        <f>Dat_02!D130</f>
        <v>3400</v>
      </c>
      <c r="E130" s="119">
        <f>Dat_02!G130</f>
        <v>-2100</v>
      </c>
    </row>
    <row r="131" spans="1:5">
      <c r="A131" s="83"/>
      <c r="B131" s="118" t="str">
        <f>Dat_02!A131</f>
        <v>05/01/2020</v>
      </c>
      <c r="C131" s="119">
        <f>Dat_02!O131</f>
        <v>66.633695652200004</v>
      </c>
      <c r="D131" s="119">
        <f>Dat_02!D131</f>
        <v>2520.8333333332998</v>
      </c>
      <c r="E131" s="119">
        <f>Dat_02!G131</f>
        <v>-2100</v>
      </c>
    </row>
    <row r="132" spans="1:5">
      <c r="A132" s="83"/>
      <c r="B132" s="118" t="str">
        <f>Dat_02!A132</f>
        <v>06/01/2020</v>
      </c>
      <c r="C132" s="119">
        <f>Dat_02!O132</f>
        <v>-229.7837121212001</v>
      </c>
      <c r="D132" s="119">
        <f>Dat_02!D132</f>
        <v>2614.5833333332998</v>
      </c>
      <c r="E132" s="119">
        <f>Dat_02!G132</f>
        <v>-2100</v>
      </c>
    </row>
    <row r="133" spans="1:5">
      <c r="A133" s="83"/>
      <c r="B133" s="118" t="str">
        <f>Dat_02!A133</f>
        <v>07/01/2020</v>
      </c>
      <c r="C133" s="119">
        <f>Dat_02!O133</f>
        <v>767.23636363639991</v>
      </c>
      <c r="D133" s="119">
        <f>Dat_02!D133</f>
        <v>2591.25</v>
      </c>
      <c r="E133" s="119">
        <f>Dat_02!G133</f>
        <v>-2100</v>
      </c>
    </row>
    <row r="134" spans="1:5">
      <c r="A134" s="83"/>
      <c r="B134" s="118" t="str">
        <f>Dat_02!A134</f>
        <v>08/01/2020</v>
      </c>
      <c r="C134" s="119">
        <f>Dat_02!O134</f>
        <v>910.32691511380006</v>
      </c>
      <c r="D134" s="119">
        <f>Dat_02!D134</f>
        <v>2932.0833333332998</v>
      </c>
      <c r="E134" s="119">
        <f>Dat_02!G134</f>
        <v>-2100</v>
      </c>
    </row>
    <row r="135" spans="1:5">
      <c r="A135" s="83"/>
      <c r="B135" s="118" t="str">
        <f>Dat_02!A135</f>
        <v>09/01/2020</v>
      </c>
      <c r="C135" s="119">
        <f>Dat_02!O135</f>
        <v>986.71213768109988</v>
      </c>
      <c r="D135" s="119">
        <f>Dat_02!D135</f>
        <v>3318.75</v>
      </c>
      <c r="E135" s="119">
        <f>Dat_02!G135</f>
        <v>-2100</v>
      </c>
    </row>
    <row r="136" spans="1:5">
      <c r="A136" s="83"/>
      <c r="B136" s="118" t="str">
        <f>Dat_02!A136</f>
        <v>10/01/2020</v>
      </c>
      <c r="C136" s="119">
        <f>Dat_02!O136</f>
        <v>1203.3956521739001</v>
      </c>
      <c r="D136" s="119">
        <f>Dat_02!D136</f>
        <v>3262.5</v>
      </c>
      <c r="E136" s="119">
        <f>Dat_02!G136</f>
        <v>-2100</v>
      </c>
    </row>
    <row r="137" spans="1:5">
      <c r="A137" s="83"/>
      <c r="B137" s="118" t="str">
        <f>Dat_02!A137</f>
        <v>11/01/2020</v>
      </c>
      <c r="C137" s="119">
        <f>Dat_02!O137</f>
        <v>169.75416666670003</v>
      </c>
      <c r="D137" s="119">
        <f>Dat_02!D137</f>
        <v>3139.5833333332998</v>
      </c>
      <c r="E137" s="119">
        <f>Dat_02!G137</f>
        <v>-2400</v>
      </c>
    </row>
    <row r="138" spans="1:5">
      <c r="A138" s="83"/>
      <c r="B138" s="118" t="str">
        <f>Dat_02!A138</f>
        <v>12/01/2020</v>
      </c>
      <c r="C138" s="119">
        <f>Dat_02!O138</f>
        <v>-923.37361111109999</v>
      </c>
      <c r="D138" s="119">
        <f>Dat_02!D138</f>
        <v>2912.5</v>
      </c>
      <c r="E138" s="119">
        <f>Dat_02!G138</f>
        <v>-2512.5</v>
      </c>
    </row>
    <row r="139" spans="1:5">
      <c r="A139" s="83"/>
      <c r="B139" s="118" t="str">
        <f>Dat_02!A139</f>
        <v>13/01/2020</v>
      </c>
      <c r="C139" s="119">
        <f>Dat_02!O139</f>
        <v>-176.88446969689994</v>
      </c>
      <c r="D139" s="119">
        <f>Dat_02!D139</f>
        <v>3366.6666666667002</v>
      </c>
      <c r="E139" s="119">
        <f>Dat_02!G139</f>
        <v>-2400</v>
      </c>
    </row>
    <row r="140" spans="1:5">
      <c r="A140" s="83"/>
      <c r="B140" s="118" t="str">
        <f>Dat_02!A140</f>
        <v>14/01/2020</v>
      </c>
      <c r="C140" s="119">
        <f>Dat_02!O140</f>
        <v>1396.1748188406</v>
      </c>
      <c r="D140" s="119">
        <f>Dat_02!D140</f>
        <v>3366.6666666667002</v>
      </c>
      <c r="E140" s="119">
        <f>Dat_02!G140</f>
        <v>-2400</v>
      </c>
    </row>
    <row r="141" spans="1:5">
      <c r="A141" s="83"/>
      <c r="B141" s="118" t="str">
        <f>Dat_02!A141</f>
        <v>15/01/2020</v>
      </c>
      <c r="C141" s="119">
        <f>Dat_02!O141</f>
        <v>1179.3196969697001</v>
      </c>
      <c r="D141" s="119">
        <f>Dat_02!D141</f>
        <v>3366.6666666667002</v>
      </c>
      <c r="E141" s="119">
        <f>Dat_02!G141</f>
        <v>-2400</v>
      </c>
    </row>
    <row r="142" spans="1:5">
      <c r="A142" s="83"/>
      <c r="B142" s="118" t="str">
        <f>Dat_02!A142</f>
        <v>16/01/2020</v>
      </c>
      <c r="C142" s="119">
        <f>Dat_02!O142</f>
        <v>1435.4339285714</v>
      </c>
      <c r="D142" s="119">
        <f>Dat_02!D142</f>
        <v>3366.6666666667002</v>
      </c>
      <c r="E142" s="119">
        <f>Dat_02!G142</f>
        <v>-2400</v>
      </c>
    </row>
    <row r="143" spans="1:5">
      <c r="A143" s="83"/>
      <c r="B143" s="118" t="str">
        <f>Dat_02!A143</f>
        <v>17/01/2020</v>
      </c>
      <c r="C143" s="119">
        <f>Dat_02!O143</f>
        <v>155.1878623189001</v>
      </c>
      <c r="D143" s="119">
        <f>Dat_02!D143</f>
        <v>3139.5833333332998</v>
      </c>
      <c r="E143" s="119">
        <f>Dat_02!G143</f>
        <v>-2400</v>
      </c>
    </row>
    <row r="144" spans="1:5">
      <c r="A144" s="83"/>
      <c r="B144" s="118" t="str">
        <f>Dat_02!A144</f>
        <v>18/01/2020</v>
      </c>
      <c r="C144" s="119">
        <f>Dat_02!O144</f>
        <v>1256.2664855071998</v>
      </c>
      <c r="D144" s="119">
        <f>Dat_02!D144</f>
        <v>3108.3333333332998</v>
      </c>
      <c r="E144" s="119">
        <f>Dat_02!G144</f>
        <v>-2633.3333333332998</v>
      </c>
    </row>
    <row r="145" spans="1:5">
      <c r="A145" s="83"/>
      <c r="B145" s="118" t="str">
        <f>Dat_02!A145</f>
        <v>19/01/2020</v>
      </c>
      <c r="C145" s="119">
        <f>Dat_02!O145</f>
        <v>-41.490579710199995</v>
      </c>
      <c r="D145" s="119">
        <f>Dat_02!D145</f>
        <v>3100</v>
      </c>
      <c r="E145" s="119">
        <f>Dat_02!G145</f>
        <v>-2445.8333333332998</v>
      </c>
    </row>
    <row r="146" spans="1:5">
      <c r="A146" s="83"/>
      <c r="B146" s="118" t="str">
        <f>Dat_02!A146</f>
        <v>20/01/2020</v>
      </c>
      <c r="C146" s="119">
        <f>Dat_02!O146</f>
        <v>1512.7083333333001</v>
      </c>
      <c r="D146" s="119">
        <f>Dat_02!D146</f>
        <v>3108.3333333332998</v>
      </c>
      <c r="E146" s="119">
        <f>Dat_02!G146</f>
        <v>-2633.3333333332998</v>
      </c>
    </row>
    <row r="147" spans="1:5">
      <c r="A147" s="83"/>
      <c r="B147" s="118" t="str">
        <f>Dat_02!A147</f>
        <v>21/01/2020</v>
      </c>
      <c r="C147" s="119">
        <f>Dat_02!O147</f>
        <v>2233.3416666665998</v>
      </c>
      <c r="D147" s="119">
        <f>Dat_02!D147</f>
        <v>3108.3333333332998</v>
      </c>
      <c r="E147" s="119">
        <f>Dat_02!G147</f>
        <v>-2633.3333333332998</v>
      </c>
    </row>
    <row r="148" spans="1:5">
      <c r="A148" s="83"/>
      <c r="B148" s="118" t="str">
        <f>Dat_02!A148</f>
        <v>22/01/2020</v>
      </c>
      <c r="C148" s="119">
        <f>Dat_02!O148</f>
        <v>2230.9217105263001</v>
      </c>
      <c r="D148" s="119">
        <f>Dat_02!D148</f>
        <v>3108.3333333332998</v>
      </c>
      <c r="E148" s="119">
        <f>Dat_02!G148</f>
        <v>-2633.3333333332998</v>
      </c>
    </row>
    <row r="149" spans="1:5">
      <c r="A149" s="83"/>
      <c r="B149" s="118" t="str">
        <f>Dat_02!A149</f>
        <v>23/01/2020</v>
      </c>
      <c r="C149" s="119">
        <f>Dat_02!O149</f>
        <v>2277.605</v>
      </c>
      <c r="D149" s="119">
        <f>Dat_02!D149</f>
        <v>3108.3333333332998</v>
      </c>
      <c r="E149" s="119">
        <f>Dat_02!G149</f>
        <v>-2633.3333333332998</v>
      </c>
    </row>
    <row r="150" spans="1:5">
      <c r="A150" s="83"/>
      <c r="B150" s="118" t="str">
        <f>Dat_02!A150</f>
        <v>24/01/2020</v>
      </c>
      <c r="C150" s="119">
        <f>Dat_02!O150</f>
        <v>1875.2356060606</v>
      </c>
      <c r="D150" s="119">
        <f>Dat_02!D150</f>
        <v>3108.3333333332998</v>
      </c>
      <c r="E150" s="119">
        <f>Dat_02!G150</f>
        <v>-2633.3333333332998</v>
      </c>
    </row>
    <row r="151" spans="1:5">
      <c r="A151" s="83"/>
      <c r="B151" s="118" t="str">
        <f>Dat_02!A151</f>
        <v>25/01/2020</v>
      </c>
      <c r="C151" s="119">
        <f>Dat_02!O151</f>
        <v>1536.5625</v>
      </c>
      <c r="D151" s="119">
        <f>Dat_02!D151</f>
        <v>3822.9166666667002</v>
      </c>
      <c r="E151" s="119">
        <f>Dat_02!G151</f>
        <v>-2766.6666666667002</v>
      </c>
    </row>
    <row r="152" spans="1:5">
      <c r="A152" s="83"/>
      <c r="B152" s="118" t="str">
        <f>Dat_02!A152</f>
        <v>26/01/2020</v>
      </c>
      <c r="C152" s="119">
        <f>Dat_02!O152</f>
        <v>-134.2416666666</v>
      </c>
      <c r="D152" s="119">
        <f>Dat_02!D152</f>
        <v>4239.5833333333003</v>
      </c>
      <c r="E152" s="119">
        <f>Dat_02!G152</f>
        <v>-2729.1666666667002</v>
      </c>
    </row>
    <row r="153" spans="1:5">
      <c r="A153" s="83"/>
      <c r="B153" s="118" t="str">
        <f>Dat_02!A153</f>
        <v>27/01/2020</v>
      </c>
      <c r="C153" s="119">
        <f>Dat_02!O153</f>
        <v>477.85416666669994</v>
      </c>
      <c r="D153" s="119">
        <f>Dat_02!D153</f>
        <v>3979.1666666667002</v>
      </c>
      <c r="E153" s="119">
        <f>Dat_02!G153</f>
        <v>-2833.3333333332998</v>
      </c>
    </row>
    <row r="154" spans="1:5">
      <c r="A154" s="83"/>
      <c r="B154" s="118" t="str">
        <f>Dat_02!A154</f>
        <v>28/01/2020</v>
      </c>
      <c r="C154" s="119">
        <f>Dat_02!O154</f>
        <v>426.77916666660008</v>
      </c>
      <c r="D154" s="119">
        <f>Dat_02!D154</f>
        <v>3841.6666666667002</v>
      </c>
      <c r="E154" s="119">
        <f>Dat_02!G154</f>
        <v>-2833.3333333332998</v>
      </c>
    </row>
    <row r="155" spans="1:5">
      <c r="A155" s="83"/>
      <c r="B155" s="118" t="str">
        <f>Dat_02!A155</f>
        <v>29/01/2020</v>
      </c>
      <c r="C155" s="119">
        <f>Dat_02!O155</f>
        <v>646.13387681159998</v>
      </c>
      <c r="D155" s="119">
        <f>Dat_02!D155</f>
        <v>3414.375</v>
      </c>
      <c r="E155" s="119">
        <f>Dat_02!G155</f>
        <v>-2634.375</v>
      </c>
    </row>
    <row r="156" spans="1:5">
      <c r="A156" s="83"/>
      <c r="B156" s="118" t="str">
        <f>Dat_02!A156</f>
        <v>30/01/2020</v>
      </c>
      <c r="C156" s="119">
        <f>Dat_02!O156</f>
        <v>234.85871212130007</v>
      </c>
      <c r="D156" s="119">
        <f>Dat_02!D156</f>
        <v>3652.5</v>
      </c>
      <c r="E156" s="119">
        <f>Dat_02!G156</f>
        <v>-2392.5</v>
      </c>
    </row>
    <row r="157" spans="1:5">
      <c r="A157" s="83"/>
      <c r="B157" s="118" t="str">
        <f>Dat_02!A157</f>
        <v>31/01/2020</v>
      </c>
      <c r="C157" s="119">
        <f>Dat_02!O157</f>
        <v>-9.5833333299992773E-2</v>
      </c>
      <c r="D157" s="119">
        <f>Dat_02!D157</f>
        <v>3633.75</v>
      </c>
      <c r="E157" s="119">
        <f>Dat_02!G157</f>
        <v>-2364.375</v>
      </c>
    </row>
    <row r="158" spans="1:5">
      <c r="A158" s="83" t="s">
        <v>57</v>
      </c>
      <c r="B158" s="118" t="str">
        <f>Dat_02!A158</f>
        <v>01/02/2020</v>
      </c>
      <c r="C158" s="119">
        <f>Dat_02!O158</f>
        <v>-1189.7291666666999</v>
      </c>
      <c r="D158" s="119">
        <f>Dat_02!D158</f>
        <v>3431.25</v>
      </c>
      <c r="E158" s="119">
        <f>Dat_02!G158</f>
        <v>-2212.5</v>
      </c>
    </row>
    <row r="159" spans="1:5">
      <c r="A159" s="83"/>
      <c r="B159" s="118" t="str">
        <f>Dat_02!A159</f>
        <v>02/02/2020</v>
      </c>
      <c r="C159" s="119">
        <f>Dat_02!O159</f>
        <v>-1098.5694444445</v>
      </c>
      <c r="D159" s="119">
        <f>Dat_02!D159</f>
        <v>3442.5</v>
      </c>
      <c r="E159" s="119">
        <f>Dat_02!G159</f>
        <v>-1876.875</v>
      </c>
    </row>
    <row r="160" spans="1:5">
      <c r="A160" s="83"/>
      <c r="B160" s="118" t="str">
        <f>Dat_02!A160</f>
        <v>03/02/2020</v>
      </c>
      <c r="C160" s="119">
        <f>Dat_02!O160</f>
        <v>144.13478260869999</v>
      </c>
      <c r="D160" s="119">
        <f>Dat_02!D160</f>
        <v>2908.125</v>
      </c>
      <c r="E160" s="119">
        <f>Dat_02!G160</f>
        <v>-2420.625</v>
      </c>
    </row>
    <row r="161" spans="1:5">
      <c r="A161" s="83"/>
      <c r="B161" s="118" t="str">
        <f>Dat_02!A161</f>
        <v>04/02/2020</v>
      </c>
      <c r="C161" s="119">
        <f>Dat_02!O161</f>
        <v>-940.79728260870013</v>
      </c>
      <c r="D161" s="119">
        <f>Dat_02!D161</f>
        <v>3318.75</v>
      </c>
      <c r="E161" s="119">
        <f>Dat_02!G161</f>
        <v>-3009.375</v>
      </c>
    </row>
    <row r="162" spans="1:5">
      <c r="A162" s="83"/>
      <c r="B162" s="118" t="str">
        <f>Dat_02!A162</f>
        <v>05/02/2020</v>
      </c>
      <c r="C162" s="119">
        <f>Dat_02!O162</f>
        <v>1042.5833333333999</v>
      </c>
      <c r="D162" s="119">
        <f>Dat_02!D162</f>
        <v>3401.25</v>
      </c>
      <c r="E162" s="119">
        <f>Dat_02!G162</f>
        <v>-2096.25</v>
      </c>
    </row>
    <row r="163" spans="1:5">
      <c r="A163" s="83"/>
      <c r="B163" s="118" t="str">
        <f>Dat_02!A163</f>
        <v>06/02/2020</v>
      </c>
      <c r="C163" s="119">
        <f>Dat_02!O163</f>
        <v>645.50181159419992</v>
      </c>
      <c r="D163" s="119">
        <f>Dat_02!D163</f>
        <v>3519.375</v>
      </c>
      <c r="E163" s="119">
        <f>Dat_02!G163</f>
        <v>-2876.25</v>
      </c>
    </row>
    <row r="164" spans="1:5">
      <c r="A164" s="83"/>
      <c r="B164" s="118" t="str">
        <f>Dat_02!A164</f>
        <v>07/02/2020</v>
      </c>
      <c r="C164" s="119">
        <f>Dat_02!O164</f>
        <v>394.14333333330012</v>
      </c>
      <c r="D164" s="119">
        <f>Dat_02!D164</f>
        <v>3392.5</v>
      </c>
      <c r="E164" s="119">
        <f>Dat_02!G164</f>
        <v>-2430</v>
      </c>
    </row>
    <row r="165" spans="1:5">
      <c r="A165" s="83"/>
      <c r="B165" s="118" t="str">
        <f>Dat_02!A165</f>
        <v>08/02/2020</v>
      </c>
      <c r="C165" s="119">
        <f>Dat_02!O165</f>
        <v>841.56739130440008</v>
      </c>
      <c r="D165" s="119">
        <f>Dat_02!D165</f>
        <v>3856.875</v>
      </c>
      <c r="E165" s="119">
        <f>Dat_02!G165</f>
        <v>-2512.5</v>
      </c>
    </row>
    <row r="166" spans="1:5">
      <c r="A166" s="83"/>
      <c r="B166" s="118" t="str">
        <f>Dat_02!A166</f>
        <v>09/02/2020</v>
      </c>
      <c r="C166" s="119">
        <f>Dat_02!O166</f>
        <v>-1623.3916666666998</v>
      </c>
      <c r="D166" s="119">
        <f>Dat_02!D166</f>
        <v>3356.25</v>
      </c>
      <c r="E166" s="119">
        <f>Dat_02!G166</f>
        <v>-2221.875</v>
      </c>
    </row>
    <row r="167" spans="1:5">
      <c r="A167" s="83"/>
      <c r="B167" s="118" t="str">
        <f>Dat_02!A167</f>
        <v>10/02/2020</v>
      </c>
      <c r="C167" s="119">
        <f>Dat_02!O167</f>
        <v>-1112.1018115942002</v>
      </c>
      <c r="D167" s="119">
        <f>Dat_02!D167</f>
        <v>3727.5</v>
      </c>
      <c r="E167" s="119">
        <f>Dat_02!G167</f>
        <v>-2516.25</v>
      </c>
    </row>
    <row r="168" spans="1:5">
      <c r="A168" s="83"/>
      <c r="B168" s="118" t="str">
        <f>Dat_02!A168</f>
        <v>11/02/2020</v>
      </c>
      <c r="C168" s="119">
        <f>Dat_02!O168</f>
        <v>114.75923913040015</v>
      </c>
      <c r="D168" s="119">
        <f>Dat_02!D168</f>
        <v>3372.5</v>
      </c>
      <c r="E168" s="119">
        <f>Dat_02!G168</f>
        <v>-3157.5</v>
      </c>
    </row>
    <row r="169" spans="1:5">
      <c r="A169" s="83"/>
      <c r="B169" s="118" t="str">
        <f>Dat_02!A169</f>
        <v>12/02/2020</v>
      </c>
      <c r="C169" s="119">
        <f>Dat_02!O169</f>
        <v>1034.0458333332999</v>
      </c>
      <c r="D169" s="119">
        <f>Dat_02!D169</f>
        <v>3000.2083333332998</v>
      </c>
      <c r="E169" s="119">
        <f>Dat_02!G169</f>
        <v>-3195</v>
      </c>
    </row>
    <row r="170" spans="1:5">
      <c r="A170" s="83"/>
      <c r="B170" s="118" t="str">
        <f>Dat_02!A170</f>
        <v>13/02/2020</v>
      </c>
      <c r="C170" s="119">
        <f>Dat_02!O170</f>
        <v>-329.26684782610005</v>
      </c>
      <c r="D170" s="119">
        <f>Dat_02!D170</f>
        <v>3522.0833333332998</v>
      </c>
      <c r="E170" s="119">
        <f>Dat_02!G170</f>
        <v>-2079.375</v>
      </c>
    </row>
    <row r="171" spans="1:5">
      <c r="A171" s="83"/>
      <c r="B171" s="118" t="str">
        <f>Dat_02!A171</f>
        <v>14/02/2020</v>
      </c>
      <c r="C171" s="119">
        <f>Dat_02!O171</f>
        <v>416.26225296440009</v>
      </c>
      <c r="D171" s="119">
        <f>Dat_02!D171</f>
        <v>3371.6666666667002</v>
      </c>
      <c r="E171" s="119">
        <f>Dat_02!G171</f>
        <v>-2122.5</v>
      </c>
    </row>
    <row r="172" spans="1:5">
      <c r="A172" s="83"/>
      <c r="B172" s="118" t="str">
        <f>Dat_02!A172</f>
        <v>15/02/2020</v>
      </c>
      <c r="C172" s="119">
        <f>Dat_02!O172</f>
        <v>-774.67554347830014</v>
      </c>
      <c r="D172" s="119">
        <f>Dat_02!D172</f>
        <v>3412.5</v>
      </c>
      <c r="E172" s="119">
        <f>Dat_02!G172</f>
        <v>-2291.25</v>
      </c>
    </row>
    <row r="173" spans="1:5">
      <c r="A173" s="83"/>
      <c r="B173" s="118" t="str">
        <f>Dat_02!A173</f>
        <v>16/02/2020</v>
      </c>
      <c r="C173" s="119">
        <f>Dat_02!O173</f>
        <v>-1007.7996212122</v>
      </c>
      <c r="D173" s="119">
        <f>Dat_02!D173</f>
        <v>2653.125</v>
      </c>
      <c r="E173" s="119">
        <f>Dat_02!G173</f>
        <v>-1464.375</v>
      </c>
    </row>
    <row r="174" spans="1:5">
      <c r="A174" s="83"/>
      <c r="B174" s="118" t="str">
        <f>Dat_02!A174</f>
        <v>17/02/2020</v>
      </c>
      <c r="C174" s="119">
        <f>Dat_02!O174</f>
        <v>-85.208333333299947</v>
      </c>
      <c r="D174" s="119">
        <f>Dat_02!D174</f>
        <v>2615</v>
      </c>
      <c r="E174" s="119">
        <f>Dat_02!G174</f>
        <v>-2298.75</v>
      </c>
    </row>
    <row r="175" spans="1:5">
      <c r="A175" s="83"/>
      <c r="B175" s="118" t="str">
        <f>Dat_02!A175</f>
        <v>18/02/2020</v>
      </c>
      <c r="C175" s="119">
        <f>Dat_02!O175</f>
        <v>305.18695652170004</v>
      </c>
      <c r="D175" s="119">
        <f>Dat_02!D175</f>
        <v>3110.625</v>
      </c>
      <c r="E175" s="119">
        <f>Dat_02!G175</f>
        <v>-3018.75</v>
      </c>
    </row>
    <row r="176" spans="1:5">
      <c r="A176" s="83"/>
      <c r="B176" s="118" t="str">
        <f>Dat_02!A176</f>
        <v>19/02/2020</v>
      </c>
      <c r="C176" s="119">
        <f>Dat_02!O176</f>
        <v>228.32173913039998</v>
      </c>
      <c r="D176" s="119">
        <f>Dat_02!D176</f>
        <v>2861.7916666667002</v>
      </c>
      <c r="E176" s="119">
        <f>Dat_02!G176</f>
        <v>-2062.5</v>
      </c>
    </row>
    <row r="177" spans="1:5">
      <c r="A177" s="83"/>
      <c r="B177" s="118" t="str">
        <f>Dat_02!A177</f>
        <v>20/02/2020</v>
      </c>
      <c r="C177" s="119">
        <f>Dat_02!O177</f>
        <v>-230.19148550720001</v>
      </c>
      <c r="D177" s="119">
        <f>Dat_02!D177</f>
        <v>2726.0416666667002</v>
      </c>
      <c r="E177" s="119">
        <f>Dat_02!G177</f>
        <v>-2823.75</v>
      </c>
    </row>
    <row r="178" spans="1:5">
      <c r="A178" s="83"/>
      <c r="B178" s="118" t="str">
        <f>Dat_02!A178</f>
        <v>21/02/2020</v>
      </c>
      <c r="C178" s="119">
        <f>Dat_02!O178</f>
        <v>-122.29583333339997</v>
      </c>
      <c r="D178" s="119">
        <f>Dat_02!D178</f>
        <v>2799.5833333332998</v>
      </c>
      <c r="E178" s="119">
        <f>Dat_02!G178</f>
        <v>-3397.5</v>
      </c>
    </row>
    <row r="179" spans="1:5">
      <c r="A179" s="83"/>
      <c r="B179" s="118" t="str">
        <f>Dat_02!A179</f>
        <v>22/02/2020</v>
      </c>
      <c r="C179" s="119">
        <f>Dat_02!O179</f>
        <v>-193.01068840580001</v>
      </c>
      <c r="D179" s="119">
        <f>Dat_02!D179</f>
        <v>2936.25</v>
      </c>
      <c r="E179" s="119">
        <f>Dat_02!G179</f>
        <v>-3273.75</v>
      </c>
    </row>
    <row r="180" spans="1:5">
      <c r="A180" s="83"/>
      <c r="B180" s="118" t="str">
        <f>Dat_02!A180</f>
        <v>23/02/2020</v>
      </c>
      <c r="C180" s="119">
        <f>Dat_02!O180</f>
        <v>-742.10416666660012</v>
      </c>
      <c r="D180" s="119">
        <f>Dat_02!D180</f>
        <v>2938.125</v>
      </c>
      <c r="E180" s="119">
        <f>Dat_02!G180</f>
        <v>-3091.875</v>
      </c>
    </row>
    <row r="181" spans="1:5">
      <c r="A181" s="83"/>
      <c r="B181" s="118" t="str">
        <f>Dat_02!A181</f>
        <v>24/02/2020</v>
      </c>
      <c r="C181" s="119">
        <f>Dat_02!O181</f>
        <v>1.895833333300061</v>
      </c>
      <c r="D181" s="119">
        <f>Dat_02!D181</f>
        <v>2925</v>
      </c>
      <c r="E181" s="119">
        <f>Dat_02!G181</f>
        <v>-3101.25</v>
      </c>
    </row>
    <row r="182" spans="1:5">
      <c r="A182" s="83"/>
      <c r="B182" s="118" t="str">
        <f>Dat_02!A182</f>
        <v>25/02/2020</v>
      </c>
      <c r="C182" s="119">
        <f>Dat_02!O182</f>
        <v>239.61304347830003</v>
      </c>
      <c r="D182" s="119">
        <f>Dat_02!D182</f>
        <v>3136.875</v>
      </c>
      <c r="E182" s="119">
        <f>Dat_02!G182</f>
        <v>-2413.125</v>
      </c>
    </row>
    <row r="183" spans="1:5">
      <c r="A183" s="83"/>
      <c r="B183" s="118" t="str">
        <f>Dat_02!A183</f>
        <v>26/02/2020</v>
      </c>
      <c r="C183" s="119">
        <f>Dat_02!O183</f>
        <v>23.241666666699984</v>
      </c>
      <c r="D183" s="119">
        <f>Dat_02!D183</f>
        <v>3195.2083333332998</v>
      </c>
      <c r="E183" s="119">
        <f>Dat_02!G183</f>
        <v>-2666.25</v>
      </c>
    </row>
    <row r="184" spans="1:5">
      <c r="A184" s="83"/>
      <c r="B184" s="118" t="str">
        <f>Dat_02!A184</f>
        <v>27/02/2020</v>
      </c>
      <c r="C184" s="119">
        <f>Dat_02!O184</f>
        <v>-736.23586956520012</v>
      </c>
      <c r="D184" s="119">
        <f>Dat_02!D184</f>
        <v>2702.0833333332998</v>
      </c>
      <c r="E184" s="119">
        <f>Dat_02!G184</f>
        <v>-2053.125</v>
      </c>
    </row>
    <row r="185" spans="1:5">
      <c r="A185" s="83"/>
      <c r="B185" s="118" t="str">
        <f>Dat_02!A185</f>
        <v>28/02/2020</v>
      </c>
      <c r="C185" s="119">
        <f>Dat_02!O185</f>
        <v>-634.01666666670008</v>
      </c>
      <c r="D185" s="119">
        <f>Dat_02!D185</f>
        <v>2556.0416666667002</v>
      </c>
      <c r="E185" s="119">
        <f>Dat_02!G185</f>
        <v>-2621.25</v>
      </c>
    </row>
    <row r="186" spans="1:5">
      <c r="A186" s="83"/>
      <c r="B186" s="118" t="str">
        <f>Dat_02!A186</f>
        <v>29/02/2020</v>
      </c>
      <c r="C186" s="119">
        <f>Dat_02!O186</f>
        <v>-234.35416666669994</v>
      </c>
      <c r="D186" s="119">
        <f>Dat_02!D186</f>
        <v>2748.75</v>
      </c>
      <c r="E186" s="119">
        <f>Dat_02!G186</f>
        <v>-2355</v>
      </c>
    </row>
    <row r="187" spans="1:5">
      <c r="A187" s="83"/>
      <c r="B187" s="118" t="str">
        <f>Dat_02!A187</f>
        <v>01/03/2020</v>
      </c>
      <c r="C187" s="119">
        <f>Dat_02!O187</f>
        <v>-628.72500000000002</v>
      </c>
      <c r="D187" s="119">
        <f>Dat_02!D187</f>
        <v>2825.625</v>
      </c>
      <c r="E187" s="119">
        <f>Dat_02!G187</f>
        <v>-2448.75</v>
      </c>
    </row>
    <row r="188" spans="1:5">
      <c r="A188" s="83"/>
      <c r="B188" s="118" t="str">
        <f>Dat_02!A188</f>
        <v>02/03/2020</v>
      </c>
      <c r="C188" s="119">
        <f>Dat_02!O188</f>
        <v>500.7590909091</v>
      </c>
      <c r="D188" s="119">
        <f>Dat_02!D188</f>
        <v>3204.375</v>
      </c>
      <c r="E188" s="119">
        <f>Dat_02!G188</f>
        <v>-2034.375</v>
      </c>
    </row>
    <row r="189" spans="1:5">
      <c r="A189" s="83" t="s">
        <v>58</v>
      </c>
      <c r="B189" s="118" t="str">
        <f>Dat_02!A189</f>
        <v>03/03/2020</v>
      </c>
      <c r="C189" s="119">
        <f>Dat_02!O189</f>
        <v>826.8393939394</v>
      </c>
      <c r="D189" s="119">
        <f>Dat_02!D189</f>
        <v>3223.3333333332998</v>
      </c>
      <c r="E189" s="119">
        <f>Dat_02!G189</f>
        <v>-2188.125</v>
      </c>
    </row>
    <row r="190" spans="1:5">
      <c r="A190" s="83"/>
      <c r="B190" s="118" t="str">
        <f>Dat_02!A190</f>
        <v>04/03/2020</v>
      </c>
      <c r="C190" s="119">
        <f>Dat_02!O190</f>
        <v>435.78478260870008</v>
      </c>
      <c r="D190" s="119">
        <f>Dat_02!D190</f>
        <v>3440.625</v>
      </c>
      <c r="E190" s="119">
        <f>Dat_02!G190</f>
        <v>-2092.5</v>
      </c>
    </row>
    <row r="191" spans="1:5">
      <c r="A191" s="83"/>
      <c r="B191" s="118" t="str">
        <f>Dat_02!A191</f>
        <v>05/03/2020</v>
      </c>
      <c r="C191" s="119">
        <f>Dat_02!O191</f>
        <v>363.14761904760002</v>
      </c>
      <c r="D191" s="119">
        <f>Dat_02!D191</f>
        <v>3180</v>
      </c>
      <c r="E191" s="119">
        <f>Dat_02!G191</f>
        <v>-2100</v>
      </c>
    </row>
    <row r="192" spans="1:5">
      <c r="A192" s="83"/>
      <c r="B192" s="118" t="str">
        <f>Dat_02!A192</f>
        <v>06/03/2020</v>
      </c>
      <c r="C192" s="119">
        <f>Dat_02!O192</f>
        <v>-164.32424242419995</v>
      </c>
      <c r="D192" s="119">
        <f>Dat_02!D192</f>
        <v>3016.875</v>
      </c>
      <c r="E192" s="119">
        <f>Dat_02!G192</f>
        <v>-2368.125</v>
      </c>
    </row>
    <row r="193" spans="1:5">
      <c r="A193" s="83"/>
      <c r="B193" s="118" t="str">
        <f>Dat_02!A193</f>
        <v>07/03/2020</v>
      </c>
      <c r="C193" s="119">
        <f>Dat_02!O193</f>
        <v>-415.04583333339986</v>
      </c>
      <c r="D193" s="119">
        <f>Dat_02!D193</f>
        <v>2777.2916666667002</v>
      </c>
      <c r="E193" s="119">
        <f>Dat_02!G193</f>
        <v>-2722.5</v>
      </c>
    </row>
    <row r="194" spans="1:5">
      <c r="A194" s="83"/>
      <c r="B194" s="118" t="str">
        <f>Dat_02!A194</f>
        <v>08/03/2020</v>
      </c>
      <c r="C194" s="119">
        <f>Dat_02!O194</f>
        <v>-1368.98125</v>
      </c>
      <c r="D194" s="119">
        <f>Dat_02!D194</f>
        <v>3084.375</v>
      </c>
      <c r="E194" s="119">
        <f>Dat_02!G194</f>
        <v>-2008.125</v>
      </c>
    </row>
    <row r="195" spans="1:5">
      <c r="A195" s="83"/>
      <c r="B195" s="118" t="str">
        <f>Dat_02!A195</f>
        <v>09/03/2020</v>
      </c>
      <c r="C195" s="119">
        <f>Dat_02!O195</f>
        <v>-464.37083333329997</v>
      </c>
      <c r="D195" s="119">
        <f>Dat_02!D195</f>
        <v>3130.8333333332998</v>
      </c>
      <c r="E195" s="119">
        <f>Dat_02!G195</f>
        <v>-2720.625</v>
      </c>
    </row>
    <row r="196" spans="1:5">
      <c r="A196" s="83"/>
      <c r="B196" s="118" t="str">
        <f>Dat_02!A196</f>
        <v>10/03/2020</v>
      </c>
      <c r="C196" s="119">
        <f>Dat_02!O196</f>
        <v>-471.94166666670003</v>
      </c>
      <c r="D196" s="119">
        <f>Dat_02!D196</f>
        <v>3418.75</v>
      </c>
      <c r="E196" s="119">
        <f>Dat_02!G196</f>
        <v>-2671.875</v>
      </c>
    </row>
    <row r="197" spans="1:5">
      <c r="A197" s="83"/>
      <c r="B197" s="118" t="str">
        <f>Dat_02!A197</f>
        <v>11/03/2020</v>
      </c>
      <c r="C197" s="119">
        <f>Dat_02!O197</f>
        <v>513.66666666669994</v>
      </c>
      <c r="D197" s="119">
        <f>Dat_02!D197</f>
        <v>3277.9166666667002</v>
      </c>
      <c r="E197" s="119">
        <f>Dat_02!G197</f>
        <v>-3046.875</v>
      </c>
    </row>
    <row r="198" spans="1:5">
      <c r="A198" s="83"/>
      <c r="B198" s="118" t="str">
        <f>Dat_02!A198</f>
        <v>12/03/2020</v>
      </c>
      <c r="C198" s="119">
        <f>Dat_02!O198</f>
        <v>648.34431818180008</v>
      </c>
      <c r="D198" s="119">
        <f>Dat_02!D198</f>
        <v>3390.8333333332998</v>
      </c>
      <c r="E198" s="119">
        <f>Dat_02!G198</f>
        <v>-2735.625</v>
      </c>
    </row>
    <row r="199" spans="1:5">
      <c r="A199" s="83"/>
      <c r="B199" s="118" t="str">
        <f>Dat_02!A199</f>
        <v>13/03/2020</v>
      </c>
      <c r="C199" s="119">
        <f>Dat_02!O199</f>
        <v>-7.7250000000000227</v>
      </c>
      <c r="D199" s="119">
        <f>Dat_02!D199</f>
        <v>3326.25</v>
      </c>
      <c r="E199" s="119">
        <f>Dat_02!G199</f>
        <v>-2407.5</v>
      </c>
    </row>
    <row r="200" spans="1:5">
      <c r="A200" s="83"/>
      <c r="B200" s="118" t="str">
        <f>Dat_02!A200</f>
        <v>14/03/2020</v>
      </c>
      <c r="C200" s="119">
        <f>Dat_02!O200</f>
        <v>-423.93399122799997</v>
      </c>
      <c r="D200" s="119">
        <f>Dat_02!D200</f>
        <v>3180</v>
      </c>
      <c r="E200" s="119">
        <f>Dat_02!G200</f>
        <v>-2921.25</v>
      </c>
    </row>
    <row r="201" spans="1:5">
      <c r="A201" s="83"/>
      <c r="B201" s="118" t="str">
        <f>Dat_02!A201</f>
        <v>15/03/2020</v>
      </c>
      <c r="C201" s="119">
        <f>Dat_02!O201</f>
        <v>-1584.3995614035</v>
      </c>
      <c r="D201" s="119">
        <f>Dat_02!D201</f>
        <v>3320.625</v>
      </c>
      <c r="E201" s="119">
        <f>Dat_02!G201</f>
        <v>-2262.7083333332998</v>
      </c>
    </row>
    <row r="202" spans="1:5">
      <c r="A202" s="83"/>
      <c r="B202" s="118" t="str">
        <f>Dat_02!A202</f>
        <v>16/03/2020</v>
      </c>
      <c r="C202" s="119">
        <f>Dat_02!O202</f>
        <v>415.73068181819997</v>
      </c>
      <c r="D202" s="119">
        <f>Dat_02!D202</f>
        <v>3457.5</v>
      </c>
      <c r="E202" s="119">
        <f>Dat_02!G202</f>
        <v>-2488.125</v>
      </c>
    </row>
    <row r="203" spans="1:5">
      <c r="A203" s="83"/>
      <c r="B203" s="118" t="str">
        <f>Dat_02!A203</f>
        <v>17/03/2020</v>
      </c>
      <c r="C203" s="119">
        <f>Dat_02!O203</f>
        <v>433.85</v>
      </c>
      <c r="D203" s="119">
        <f>Dat_02!D203</f>
        <v>3158.75</v>
      </c>
      <c r="E203" s="119">
        <f>Dat_02!G203</f>
        <v>-2557.5</v>
      </c>
    </row>
    <row r="204" spans="1:5">
      <c r="A204" s="83"/>
      <c r="B204" s="118" t="str">
        <f>Dat_02!A204</f>
        <v>18/03/2020</v>
      </c>
      <c r="C204" s="119">
        <f>Dat_02!O204</f>
        <v>352.78840579710004</v>
      </c>
      <c r="D204" s="119">
        <f>Dat_02!D204</f>
        <v>2836.25</v>
      </c>
      <c r="E204" s="119">
        <f>Dat_02!G204</f>
        <v>-3393.75</v>
      </c>
    </row>
    <row r="205" spans="1:5">
      <c r="A205" s="83"/>
      <c r="B205" s="118" t="str">
        <f>Dat_02!A205</f>
        <v>19/03/2020</v>
      </c>
      <c r="C205" s="119">
        <f>Dat_02!O205</f>
        <v>-362.63749999999993</v>
      </c>
      <c r="D205" s="119">
        <f>Dat_02!D205</f>
        <v>2879.1666666667002</v>
      </c>
      <c r="E205" s="119">
        <f>Dat_02!G205</f>
        <v>-3365.625</v>
      </c>
    </row>
    <row r="206" spans="1:5">
      <c r="A206" s="83"/>
      <c r="B206" s="118" t="str">
        <f>Dat_02!A206</f>
        <v>20/03/2020</v>
      </c>
      <c r="C206" s="119">
        <f>Dat_02!O206</f>
        <v>-584.87916666670003</v>
      </c>
      <c r="D206" s="119">
        <f>Dat_02!D206</f>
        <v>3254.1666666667002</v>
      </c>
      <c r="E206" s="119">
        <f>Dat_02!G206</f>
        <v>-3384.375</v>
      </c>
    </row>
    <row r="207" spans="1:5">
      <c r="A207" s="83"/>
      <c r="B207" s="118" t="str">
        <f>Dat_02!A207</f>
        <v>21/03/2020</v>
      </c>
      <c r="C207" s="119">
        <f>Dat_02!O207</f>
        <v>159.02010869569995</v>
      </c>
      <c r="D207" s="119">
        <f>Dat_02!D207</f>
        <v>3214.1666666667002</v>
      </c>
      <c r="E207" s="119">
        <f>Dat_02!G207</f>
        <v>-3018.75</v>
      </c>
    </row>
    <row r="208" spans="1:5">
      <c r="A208" s="83"/>
      <c r="B208" s="118" t="str">
        <f>Dat_02!A208</f>
        <v>22/03/2020</v>
      </c>
      <c r="C208" s="119">
        <f>Dat_02!O208</f>
        <v>19.045833333299925</v>
      </c>
      <c r="D208" s="119">
        <f>Dat_02!D208</f>
        <v>3335.625</v>
      </c>
      <c r="E208" s="119">
        <f>Dat_02!G208</f>
        <v>-2460</v>
      </c>
    </row>
    <row r="209" spans="1:5">
      <c r="A209" s="83"/>
      <c r="B209" s="118" t="str">
        <f>Dat_02!A209</f>
        <v>23/03/2020</v>
      </c>
      <c r="C209" s="119">
        <f>Dat_02!O209</f>
        <v>-552.37976190469999</v>
      </c>
      <c r="D209" s="119">
        <f>Dat_02!D209</f>
        <v>3429.375</v>
      </c>
      <c r="E209" s="119">
        <f>Dat_02!G209</f>
        <v>-2818.125</v>
      </c>
    </row>
    <row r="210" spans="1:5">
      <c r="A210" s="83"/>
      <c r="B210" s="118" t="str">
        <f>Dat_02!A210</f>
        <v>24/03/2020</v>
      </c>
      <c r="C210" s="119">
        <f>Dat_02!O210</f>
        <v>-494.18822463770005</v>
      </c>
      <c r="D210" s="119">
        <f>Dat_02!D210</f>
        <v>3663.75</v>
      </c>
      <c r="E210" s="119">
        <f>Dat_02!G210</f>
        <v>-3258.75</v>
      </c>
    </row>
    <row r="211" spans="1:5">
      <c r="A211" s="83"/>
      <c r="B211" s="118" t="str">
        <f>Dat_02!A211</f>
        <v>25/03/2020</v>
      </c>
      <c r="C211" s="119">
        <f>Dat_02!O211</f>
        <v>139.38674242419995</v>
      </c>
      <c r="D211" s="119">
        <f>Dat_02!D211</f>
        <v>3577.5833333332998</v>
      </c>
      <c r="E211" s="119">
        <f>Dat_02!G211</f>
        <v>-3268.125</v>
      </c>
    </row>
    <row r="212" spans="1:5">
      <c r="A212" s="83"/>
      <c r="B212" s="118" t="str">
        <f>Dat_02!A212</f>
        <v>26/03/2020</v>
      </c>
      <c r="C212" s="119">
        <f>Dat_02!O212</f>
        <v>-1376.2625</v>
      </c>
      <c r="D212" s="119">
        <f>Dat_02!D212</f>
        <v>3586.875</v>
      </c>
      <c r="E212" s="119">
        <f>Dat_02!G212</f>
        <v>-2801.25</v>
      </c>
    </row>
    <row r="213" spans="1:5">
      <c r="A213" s="83"/>
      <c r="B213" s="118" t="str">
        <f>Dat_02!A213</f>
        <v>27/03/2020</v>
      </c>
      <c r="C213" s="119">
        <f>Dat_02!O213</f>
        <v>-686.05742753629988</v>
      </c>
      <c r="D213" s="119">
        <f>Dat_02!D213</f>
        <v>3721.875</v>
      </c>
      <c r="E213" s="119">
        <f>Dat_02!G213</f>
        <v>-2831.25</v>
      </c>
    </row>
    <row r="214" spans="1:5">
      <c r="A214" s="83"/>
      <c r="B214" s="118" t="str">
        <f>Dat_02!A214</f>
        <v>28/03/2020</v>
      </c>
      <c r="C214" s="119">
        <f>Dat_02!O214</f>
        <v>-76.175000000000068</v>
      </c>
      <c r="D214" s="119">
        <f>Dat_02!D214</f>
        <v>2977.5</v>
      </c>
      <c r="E214" s="119">
        <f>Dat_02!G214</f>
        <v>-2542.5</v>
      </c>
    </row>
    <row r="215" spans="1:5">
      <c r="A215" s="83"/>
      <c r="B215" s="118" t="str">
        <f>Dat_02!A215</f>
        <v>29/03/2020</v>
      </c>
      <c r="C215" s="119">
        <f>Dat_02!O215</f>
        <v>-2177.8459954232999</v>
      </c>
      <c r="D215" s="119">
        <f>Dat_02!D215</f>
        <v>3058.0434782609</v>
      </c>
      <c r="E215" s="119">
        <f>Dat_02!G215</f>
        <v>-2379.1304347825999</v>
      </c>
    </row>
    <row r="216" spans="1:5">
      <c r="A216" s="83"/>
      <c r="B216" s="118" t="str">
        <f>Dat_02!A216</f>
        <v>30/03/2020</v>
      </c>
      <c r="C216" s="119">
        <f>Dat_02!O216</f>
        <v>-660.17941176469992</v>
      </c>
      <c r="D216" s="119">
        <f>Dat_02!D216</f>
        <v>3294.375</v>
      </c>
      <c r="E216" s="119">
        <f>Dat_02!G216</f>
        <v>-2013.75</v>
      </c>
    </row>
    <row r="217" spans="1:5">
      <c r="A217" s="83"/>
      <c r="B217" s="118" t="str">
        <f>Dat_02!A217</f>
        <v>31/03/2020</v>
      </c>
      <c r="C217" s="119">
        <f>Dat_02!O217</f>
        <v>-1190.2606060605999</v>
      </c>
      <c r="D217" s="119">
        <f>Dat_02!D217</f>
        <v>3223.125</v>
      </c>
      <c r="E217" s="119">
        <f>Dat_02!G217</f>
        <v>-2388.75</v>
      </c>
    </row>
    <row r="218" spans="1:5">
      <c r="A218" s="83"/>
      <c r="B218" s="118" t="str">
        <f>Dat_02!A218</f>
        <v>01/04/2020</v>
      </c>
      <c r="C218" s="119">
        <f>Dat_02!O218</f>
        <v>-835.23333333330004</v>
      </c>
      <c r="D218" s="119">
        <f>Dat_02!D218</f>
        <v>3506.25</v>
      </c>
      <c r="E218" s="119">
        <f>Dat_02!G218</f>
        <v>-3005.625</v>
      </c>
    </row>
    <row r="219" spans="1:5">
      <c r="A219" s="83"/>
      <c r="B219" s="118" t="str">
        <f>Dat_02!A219</f>
        <v>02/04/2020</v>
      </c>
      <c r="C219" s="119">
        <f>Dat_02!O219</f>
        <v>-1398.4825757576</v>
      </c>
      <c r="D219" s="119">
        <f>Dat_02!D219</f>
        <v>3770.625</v>
      </c>
      <c r="E219" s="119">
        <f>Dat_02!G219</f>
        <v>-2718.75</v>
      </c>
    </row>
    <row r="220" spans="1:5">
      <c r="A220" s="83" t="s">
        <v>59</v>
      </c>
      <c r="B220" s="118" t="str">
        <f>Dat_02!A220</f>
        <v>03/04/2020</v>
      </c>
      <c r="C220" s="119">
        <f>Dat_02!O220</f>
        <v>-2103.7775000000001</v>
      </c>
      <c r="D220" s="119">
        <f>Dat_02!D220</f>
        <v>3346.875</v>
      </c>
      <c r="E220" s="119">
        <f>Dat_02!G220</f>
        <v>-3153.75</v>
      </c>
    </row>
    <row r="221" spans="1:5">
      <c r="A221" s="83"/>
      <c r="B221" s="118" t="str">
        <f>Dat_02!A221</f>
        <v>04/04/2020</v>
      </c>
      <c r="C221" s="119">
        <f>Dat_02!O221</f>
        <v>-396.6</v>
      </c>
      <c r="D221" s="119">
        <f>Dat_02!D221</f>
        <v>2898.75</v>
      </c>
      <c r="E221" s="119">
        <f>Dat_02!G221</f>
        <v>-3009.375</v>
      </c>
    </row>
    <row r="222" spans="1:5">
      <c r="A222" s="83"/>
      <c r="B222" s="118" t="str">
        <f>Dat_02!A222</f>
        <v>05/04/2020</v>
      </c>
      <c r="C222" s="119">
        <f>Dat_02!O222</f>
        <v>-1633.0564393939999</v>
      </c>
      <c r="D222" s="119">
        <f>Dat_02!D222</f>
        <v>2966.25</v>
      </c>
      <c r="E222" s="119">
        <f>Dat_02!G222</f>
        <v>-2556.7083333332998</v>
      </c>
    </row>
    <row r="223" spans="1:5">
      <c r="A223" s="83"/>
      <c r="B223" s="118" t="str">
        <f>Dat_02!A223</f>
        <v>06/04/2020</v>
      </c>
      <c r="C223" s="119">
        <f>Dat_02!O223</f>
        <v>-494.17499999999984</v>
      </c>
      <c r="D223" s="119">
        <f>Dat_02!D223</f>
        <v>2745.4166666667002</v>
      </c>
      <c r="E223" s="119">
        <f>Dat_02!G223</f>
        <v>-2786.25</v>
      </c>
    </row>
    <row r="224" spans="1:5">
      <c r="A224" s="83"/>
      <c r="B224" s="118" t="str">
        <f>Dat_02!A224</f>
        <v>07/04/2020</v>
      </c>
      <c r="C224" s="119">
        <f>Dat_02!O224</f>
        <v>-1108.8125</v>
      </c>
      <c r="D224" s="119">
        <f>Dat_02!D224</f>
        <v>2951.25</v>
      </c>
      <c r="E224" s="119">
        <f>Dat_02!G224</f>
        <v>-3112.0833333332998</v>
      </c>
    </row>
    <row r="225" spans="1:5">
      <c r="A225" s="83"/>
      <c r="B225" s="118" t="str">
        <f>Dat_02!A225</f>
        <v>08/04/2020</v>
      </c>
      <c r="C225" s="119">
        <f>Dat_02!O225</f>
        <v>-1523.5875000000001</v>
      </c>
      <c r="D225" s="119">
        <f>Dat_02!D225</f>
        <v>2955</v>
      </c>
      <c r="E225" s="119">
        <f>Dat_02!G225</f>
        <v>-3401.25</v>
      </c>
    </row>
    <row r="226" spans="1:5">
      <c r="A226" s="83"/>
      <c r="B226" s="118" t="str">
        <f>Dat_02!A226</f>
        <v>09/04/2020</v>
      </c>
      <c r="C226" s="119">
        <f>Dat_02!O226</f>
        <v>-1946.6427536232</v>
      </c>
      <c r="D226" s="119">
        <f>Dat_02!D226</f>
        <v>2788.125</v>
      </c>
      <c r="E226" s="119">
        <f>Dat_02!G226</f>
        <v>-3553.125</v>
      </c>
    </row>
    <row r="227" spans="1:5">
      <c r="A227" s="83"/>
      <c r="B227" s="118" t="str">
        <f>Dat_02!A227</f>
        <v>10/04/2020</v>
      </c>
      <c r="C227" s="119">
        <f>Dat_02!O227</f>
        <v>-2088.0875000000001</v>
      </c>
      <c r="D227" s="119">
        <f>Dat_02!D227</f>
        <v>2587.5</v>
      </c>
      <c r="E227" s="119">
        <f>Dat_02!G227</f>
        <v>-3033.75</v>
      </c>
    </row>
    <row r="228" spans="1:5">
      <c r="A228" s="83"/>
      <c r="B228" s="118" t="str">
        <f>Dat_02!A228</f>
        <v>11/04/2020</v>
      </c>
      <c r="C228" s="119">
        <f>Dat_02!O228</f>
        <v>-1847.3791666666998</v>
      </c>
      <c r="D228" s="119">
        <f>Dat_02!D228</f>
        <v>2745</v>
      </c>
      <c r="E228" s="119">
        <f>Dat_02!G228</f>
        <v>-3200.625</v>
      </c>
    </row>
    <row r="229" spans="1:5">
      <c r="A229" s="83"/>
      <c r="B229" s="118" t="str">
        <f>Dat_02!A229</f>
        <v>12/04/2020</v>
      </c>
      <c r="C229" s="119">
        <f>Dat_02!O229</f>
        <v>-2212.9965909090997</v>
      </c>
      <c r="D229" s="119">
        <f>Dat_02!D229</f>
        <v>2645.625</v>
      </c>
      <c r="E229" s="119">
        <f>Dat_02!G229</f>
        <v>-3195</v>
      </c>
    </row>
    <row r="230" spans="1:5">
      <c r="A230" s="83"/>
      <c r="B230" s="118" t="str">
        <f>Dat_02!A230</f>
        <v>13/04/2020</v>
      </c>
      <c r="C230" s="119">
        <f>Dat_02!O230</f>
        <v>-1048.8782608696001</v>
      </c>
      <c r="D230" s="119">
        <f>Dat_02!D230</f>
        <v>3116.25</v>
      </c>
      <c r="E230" s="119">
        <f>Dat_02!G230</f>
        <v>-2932.5</v>
      </c>
    </row>
    <row r="231" spans="1:5">
      <c r="A231" s="83"/>
      <c r="B231" s="118" t="str">
        <f>Dat_02!A231</f>
        <v>14/04/2020</v>
      </c>
      <c r="C231" s="119">
        <f>Dat_02!O231</f>
        <v>-903.85416666670005</v>
      </c>
      <c r="D231" s="119">
        <f>Dat_02!D231</f>
        <v>3084.375</v>
      </c>
      <c r="E231" s="119">
        <f>Dat_02!G231</f>
        <v>-2598.75</v>
      </c>
    </row>
    <row r="232" spans="1:5">
      <c r="A232" s="83"/>
      <c r="B232" s="118" t="str">
        <f>Dat_02!A232</f>
        <v>15/04/2020</v>
      </c>
      <c r="C232" s="119">
        <f>Dat_02!O232</f>
        <v>-1092.3416666667001</v>
      </c>
      <c r="D232" s="119">
        <f>Dat_02!D232</f>
        <v>3247.5</v>
      </c>
      <c r="E232" s="119">
        <f>Dat_02!G232</f>
        <v>-2520</v>
      </c>
    </row>
    <row r="233" spans="1:5">
      <c r="A233" s="83"/>
      <c r="B233" s="118" t="str">
        <f>Dat_02!A233</f>
        <v>16/04/2020</v>
      </c>
      <c r="C233" s="119">
        <f>Dat_02!O233</f>
        <v>424.92916666660005</v>
      </c>
      <c r="D233" s="119">
        <f>Dat_02!D233</f>
        <v>3208.125</v>
      </c>
      <c r="E233" s="119">
        <f>Dat_02!G233</f>
        <v>-2272.5</v>
      </c>
    </row>
    <row r="234" spans="1:5">
      <c r="A234" s="83"/>
      <c r="B234" s="118" t="str">
        <f>Dat_02!A234</f>
        <v>17/04/2020</v>
      </c>
      <c r="C234" s="119">
        <f>Dat_02!O234</f>
        <v>340.65654761900009</v>
      </c>
      <c r="D234" s="119">
        <f>Dat_02!D234</f>
        <v>2782.7083333332998</v>
      </c>
      <c r="E234" s="119">
        <f>Dat_02!G234</f>
        <v>-2238.75</v>
      </c>
    </row>
    <row r="235" spans="1:5">
      <c r="A235" s="83"/>
      <c r="B235" s="118" t="str">
        <f>Dat_02!A235</f>
        <v>18/04/2020</v>
      </c>
      <c r="C235" s="119">
        <f>Dat_02!O235</f>
        <v>-1206.3874999999998</v>
      </c>
      <c r="D235" s="119">
        <f>Dat_02!D235</f>
        <v>3697.5</v>
      </c>
      <c r="E235" s="119">
        <f>Dat_02!G235</f>
        <v>-2418.75</v>
      </c>
    </row>
    <row r="236" spans="1:5">
      <c r="A236" s="83"/>
      <c r="B236" s="118" t="str">
        <f>Dat_02!A236</f>
        <v>19/04/2020</v>
      </c>
      <c r="C236" s="119">
        <f>Dat_02!O236</f>
        <v>-762.99746376810015</v>
      </c>
      <c r="D236" s="119">
        <f>Dat_02!D236</f>
        <v>3103.125</v>
      </c>
      <c r="E236" s="119">
        <f>Dat_02!G236</f>
        <v>-2514.375</v>
      </c>
    </row>
    <row r="237" spans="1:5">
      <c r="A237" s="83"/>
      <c r="B237" s="118" t="str">
        <f>Dat_02!A237</f>
        <v>20/04/2020</v>
      </c>
      <c r="C237" s="119">
        <f>Dat_02!O237</f>
        <v>-306.20416666670008</v>
      </c>
      <c r="D237" s="119">
        <f>Dat_02!D237</f>
        <v>2351.6666666667002</v>
      </c>
      <c r="E237" s="119">
        <f>Dat_02!G237</f>
        <v>-2662.5</v>
      </c>
    </row>
    <row r="238" spans="1:5">
      <c r="A238" s="83"/>
      <c r="B238" s="118" t="str">
        <f>Dat_02!A238</f>
        <v>21/04/2020</v>
      </c>
      <c r="C238" s="119">
        <f>Dat_02!O238</f>
        <v>-385.07500000000005</v>
      </c>
      <c r="D238" s="119">
        <f>Dat_02!D238</f>
        <v>2876.25</v>
      </c>
      <c r="E238" s="119">
        <f>Dat_02!G238</f>
        <v>-2268.75</v>
      </c>
    </row>
    <row r="239" spans="1:5">
      <c r="A239" s="83"/>
      <c r="B239" s="118" t="str">
        <f>Dat_02!A239</f>
        <v>22/04/2020</v>
      </c>
      <c r="C239" s="119">
        <f>Dat_02!O239</f>
        <v>581.40416666669989</v>
      </c>
      <c r="D239" s="119">
        <f>Dat_02!D239</f>
        <v>2613.75</v>
      </c>
      <c r="E239" s="119">
        <f>Dat_02!G239</f>
        <v>-2287.5</v>
      </c>
    </row>
    <row r="240" spans="1:5">
      <c r="A240" s="83"/>
      <c r="B240" s="118" t="str">
        <f>Dat_02!A240</f>
        <v>23/04/2020</v>
      </c>
      <c r="C240" s="119">
        <f>Dat_02!O240</f>
        <v>68.754166666600042</v>
      </c>
      <c r="D240" s="119">
        <f>Dat_02!D240</f>
        <v>2422.5</v>
      </c>
      <c r="E240" s="119">
        <f>Dat_02!G240</f>
        <v>-2499.375</v>
      </c>
    </row>
    <row r="241" spans="1:5">
      <c r="A241" s="83"/>
      <c r="B241" s="118" t="str">
        <f>Dat_02!A241</f>
        <v>24/04/2020</v>
      </c>
      <c r="C241" s="119">
        <f>Dat_02!O241</f>
        <v>297.94166666670003</v>
      </c>
      <c r="D241" s="119">
        <f>Dat_02!D241</f>
        <v>1945.5</v>
      </c>
      <c r="E241" s="119">
        <f>Dat_02!G241</f>
        <v>-2625</v>
      </c>
    </row>
    <row r="242" spans="1:5">
      <c r="A242" s="83"/>
      <c r="B242" s="118" t="str">
        <f>Dat_02!A242</f>
        <v>25/04/2020</v>
      </c>
      <c r="C242" s="119">
        <f>Dat_02!O242</f>
        <v>-379.1732919255</v>
      </c>
      <c r="D242" s="119">
        <f>Dat_02!D242</f>
        <v>2981.25</v>
      </c>
      <c r="E242" s="119">
        <f>Dat_02!G242</f>
        <v>-2341.875</v>
      </c>
    </row>
    <row r="243" spans="1:5">
      <c r="A243" s="83"/>
      <c r="B243" s="118" t="str">
        <f>Dat_02!A243</f>
        <v>26/04/2020</v>
      </c>
      <c r="C243" s="119">
        <f>Dat_02!O243</f>
        <v>-493.73333333340008</v>
      </c>
      <c r="D243" s="119">
        <f>Dat_02!D243</f>
        <v>2567.9166666667002</v>
      </c>
      <c r="E243" s="119">
        <f>Dat_02!G243</f>
        <v>-2775</v>
      </c>
    </row>
    <row r="244" spans="1:5">
      <c r="A244" s="83"/>
      <c r="B244" s="118" t="str">
        <f>Dat_02!A244</f>
        <v>27/04/2020</v>
      </c>
      <c r="C244" s="119">
        <f>Dat_02!O244</f>
        <v>179.05199275370001</v>
      </c>
      <c r="D244" s="119">
        <f>Dat_02!D244</f>
        <v>2658.5416666667002</v>
      </c>
      <c r="E244" s="119">
        <f>Dat_02!G244</f>
        <v>-2977.5</v>
      </c>
    </row>
    <row r="245" spans="1:5">
      <c r="A245" s="83"/>
      <c r="B245" s="118" t="str">
        <f>Dat_02!A245</f>
        <v>28/04/2020</v>
      </c>
      <c r="C245" s="119">
        <f>Dat_02!O245</f>
        <v>174.82310606059997</v>
      </c>
      <c r="D245" s="119">
        <f>Dat_02!D245</f>
        <v>2829.375</v>
      </c>
      <c r="E245" s="119">
        <f>Dat_02!G245</f>
        <v>-2626.875</v>
      </c>
    </row>
    <row r="246" spans="1:5">
      <c r="A246" s="83"/>
      <c r="B246" s="118" t="str">
        <f>Dat_02!A246</f>
        <v>29/04/2020</v>
      </c>
      <c r="C246" s="119">
        <f>Dat_02!O246</f>
        <v>593.59226190480013</v>
      </c>
      <c r="D246" s="119">
        <f>Dat_02!D246</f>
        <v>2951.25</v>
      </c>
      <c r="E246" s="119">
        <f>Dat_02!G246</f>
        <v>-2420.625</v>
      </c>
    </row>
    <row r="247" spans="1:5">
      <c r="A247" s="83"/>
      <c r="B247" s="118" t="str">
        <f>Dat_02!A247</f>
        <v>30/04/2020</v>
      </c>
      <c r="C247" s="119">
        <f>Dat_02!O247</f>
        <v>308.80714285709996</v>
      </c>
      <c r="D247" s="119">
        <f>Dat_02!D247</f>
        <v>2701.875</v>
      </c>
      <c r="E247" s="119">
        <f>Dat_02!G247</f>
        <v>-2257.5</v>
      </c>
    </row>
    <row r="248" spans="1:5">
      <c r="A248" s="83" t="s">
        <v>60</v>
      </c>
      <c r="B248" s="118" t="str">
        <f>Dat_02!A248</f>
        <v>01/05/2020</v>
      </c>
      <c r="C248" s="119">
        <f>Dat_02!O248</f>
        <v>-1317.0224999999998</v>
      </c>
      <c r="D248" s="119">
        <f>Dat_02!D248</f>
        <v>2356.875</v>
      </c>
      <c r="E248" s="119">
        <f>Dat_02!G248</f>
        <v>-2804.7916666667002</v>
      </c>
    </row>
    <row r="249" spans="1:5">
      <c r="A249" s="83"/>
      <c r="B249" s="118" t="str">
        <f>Dat_02!A249</f>
        <v>02/05/2020</v>
      </c>
      <c r="C249" s="119">
        <f>Dat_02!O249</f>
        <v>-1045.9102941176</v>
      </c>
      <c r="D249" s="119">
        <f>Dat_02!D249</f>
        <v>2381.875</v>
      </c>
      <c r="E249" s="119">
        <f>Dat_02!G249</f>
        <v>-2527.5</v>
      </c>
    </row>
    <row r="250" spans="1:5">
      <c r="A250" s="83"/>
      <c r="B250" s="118" t="str">
        <f>Dat_02!A250</f>
        <v>03/05/2020</v>
      </c>
      <c r="C250" s="119">
        <f>Dat_02!O250</f>
        <v>-119.64583333330006</v>
      </c>
      <c r="D250" s="119">
        <f>Dat_02!D250</f>
        <v>2578.125</v>
      </c>
      <c r="E250" s="119">
        <f>Dat_02!G250</f>
        <v>-3035.625</v>
      </c>
    </row>
    <row r="251" spans="1:5">
      <c r="A251" s="83"/>
      <c r="B251" s="118" t="str">
        <f>Dat_02!A251</f>
        <v>04/05/2020</v>
      </c>
      <c r="C251" s="119">
        <f>Dat_02!O251</f>
        <v>67.945833333300016</v>
      </c>
      <c r="D251" s="119">
        <f>Dat_02!D251</f>
        <v>2666.25</v>
      </c>
      <c r="E251" s="119">
        <f>Dat_02!G251</f>
        <v>-2621.0416666667002</v>
      </c>
    </row>
    <row r="252" spans="1:5">
      <c r="A252" s="83"/>
      <c r="B252" s="118" t="str">
        <f>Dat_02!A252</f>
        <v>05/05/2020</v>
      </c>
      <c r="C252" s="119">
        <f>Dat_02!O252</f>
        <v>-226.98333333330004</v>
      </c>
      <c r="D252" s="119">
        <f>Dat_02!D252</f>
        <v>2439.5833333332998</v>
      </c>
      <c r="E252" s="119">
        <f>Dat_02!G252</f>
        <v>-2431.875</v>
      </c>
    </row>
    <row r="253" spans="1:5">
      <c r="A253" s="83"/>
      <c r="B253" s="118" t="str">
        <f>Dat_02!A253</f>
        <v>06/05/2020</v>
      </c>
      <c r="C253" s="119">
        <f>Dat_02!O253</f>
        <v>-142.26666666669996</v>
      </c>
      <c r="D253" s="119">
        <f>Dat_02!D253</f>
        <v>2546.6666666667002</v>
      </c>
      <c r="E253" s="119">
        <f>Dat_02!G253</f>
        <v>-2835</v>
      </c>
    </row>
    <row r="254" spans="1:5">
      <c r="A254" s="83"/>
      <c r="B254" s="118" t="str">
        <f>Dat_02!A254</f>
        <v>07/05/2020</v>
      </c>
      <c r="C254" s="119">
        <f>Dat_02!O254</f>
        <v>-898.69583333330002</v>
      </c>
      <c r="D254" s="119">
        <f>Dat_02!D254</f>
        <v>2503.125</v>
      </c>
      <c r="E254" s="119">
        <f>Dat_02!G254</f>
        <v>-3253.125</v>
      </c>
    </row>
    <row r="255" spans="1:5">
      <c r="A255" s="83"/>
      <c r="B255" s="118" t="str">
        <f>Dat_02!A255</f>
        <v>08/05/2020</v>
      </c>
      <c r="C255" s="119">
        <f>Dat_02!O255</f>
        <v>-656.41250000000002</v>
      </c>
      <c r="D255" s="119">
        <f>Dat_02!D255</f>
        <v>2418.75</v>
      </c>
      <c r="E255" s="119">
        <f>Dat_02!G255</f>
        <v>-2985</v>
      </c>
    </row>
    <row r="256" spans="1:5">
      <c r="A256" s="83"/>
      <c r="B256" s="118" t="str">
        <f>Dat_02!A256</f>
        <v>09/05/2020</v>
      </c>
      <c r="C256" s="119">
        <f>Dat_02!O256</f>
        <v>-1414.0391666667001</v>
      </c>
      <c r="D256" s="119">
        <f>Dat_02!D256</f>
        <v>2711.25</v>
      </c>
      <c r="E256" s="119">
        <f>Dat_02!G256</f>
        <v>-2516.25</v>
      </c>
    </row>
    <row r="257" spans="1:5">
      <c r="A257" s="83"/>
      <c r="B257" s="118" t="str">
        <f>Dat_02!A257</f>
        <v>10/05/2020</v>
      </c>
      <c r="C257" s="119">
        <f>Dat_02!O257</f>
        <v>-2091.5723484849</v>
      </c>
      <c r="D257" s="119">
        <f>Dat_02!D257</f>
        <v>2490</v>
      </c>
      <c r="E257" s="119">
        <f>Dat_02!G257</f>
        <v>-2932.5</v>
      </c>
    </row>
    <row r="258" spans="1:5">
      <c r="A258" s="83"/>
      <c r="B258" s="118" t="str">
        <f>Dat_02!A258</f>
        <v>11/05/2020</v>
      </c>
      <c r="C258" s="119">
        <f>Dat_02!O258</f>
        <v>-1242.6791666667</v>
      </c>
      <c r="D258" s="119">
        <f>Dat_02!D258</f>
        <v>2538.75</v>
      </c>
      <c r="E258" s="119">
        <f>Dat_02!G258</f>
        <v>-3144.375</v>
      </c>
    </row>
    <row r="259" spans="1:5">
      <c r="A259" s="83"/>
      <c r="B259" s="118" t="str">
        <f>Dat_02!A259</f>
        <v>12/05/2020</v>
      </c>
      <c r="C259" s="119">
        <f>Dat_02!O259</f>
        <v>682.99250000000006</v>
      </c>
      <c r="D259" s="119">
        <f>Dat_02!D259</f>
        <v>2367.7083333332998</v>
      </c>
      <c r="E259" s="119">
        <f>Dat_02!G259</f>
        <v>-2306.25</v>
      </c>
    </row>
    <row r="260" spans="1:5">
      <c r="A260" s="83"/>
      <c r="B260" s="118" t="str">
        <f>Dat_02!A260</f>
        <v>13/05/2020</v>
      </c>
      <c r="C260" s="119">
        <f>Dat_02!O260</f>
        <v>488.90833333339998</v>
      </c>
      <c r="D260" s="119">
        <f>Dat_02!D260</f>
        <v>2476.875</v>
      </c>
      <c r="E260" s="119">
        <f>Dat_02!G260</f>
        <v>-2730</v>
      </c>
    </row>
    <row r="261" spans="1:5">
      <c r="A261" s="83"/>
      <c r="B261" s="118" t="str">
        <f>Dat_02!A261</f>
        <v>14/05/2020</v>
      </c>
      <c r="C261" s="119">
        <f>Dat_02!O261</f>
        <v>-420.60833333339997</v>
      </c>
      <c r="D261" s="119">
        <f>Dat_02!D261</f>
        <v>2754.375</v>
      </c>
      <c r="E261" s="119">
        <f>Dat_02!G261</f>
        <v>-2460</v>
      </c>
    </row>
    <row r="262" spans="1:5">
      <c r="A262" s="83"/>
      <c r="B262" s="118" t="str">
        <f>Dat_02!A262</f>
        <v>15/05/2020</v>
      </c>
      <c r="C262" s="119">
        <f>Dat_02!O262</f>
        <v>-937.44999999999993</v>
      </c>
      <c r="D262" s="119">
        <f>Dat_02!D262</f>
        <v>2620.8333333332998</v>
      </c>
      <c r="E262" s="119">
        <f>Dat_02!G262</f>
        <v>-3533.3333333332998</v>
      </c>
    </row>
    <row r="263" spans="1:5">
      <c r="A263" s="83"/>
      <c r="B263" s="118" t="str">
        <f>Dat_02!A263</f>
        <v>16/05/2020</v>
      </c>
      <c r="C263" s="119">
        <f>Dat_02!O263</f>
        <v>-1456.2319444445</v>
      </c>
      <c r="D263" s="119">
        <f>Dat_02!D263</f>
        <v>2916.875</v>
      </c>
      <c r="E263" s="119">
        <f>Dat_02!G263</f>
        <v>-2297.5</v>
      </c>
    </row>
    <row r="264" spans="1:5">
      <c r="A264" s="83"/>
      <c r="B264" s="118" t="str">
        <f>Dat_02!A264</f>
        <v>17/05/2020</v>
      </c>
      <c r="C264" s="119">
        <f>Dat_02!O264</f>
        <v>-2167.6760964912</v>
      </c>
      <c r="D264" s="119">
        <f>Dat_02!D264</f>
        <v>3082.5</v>
      </c>
      <c r="E264" s="119">
        <f>Dat_02!G264</f>
        <v>-3063.75</v>
      </c>
    </row>
    <row r="265" spans="1:5">
      <c r="A265" s="83"/>
      <c r="B265" s="118" t="str">
        <f>Dat_02!A265</f>
        <v>18/05/2020</v>
      </c>
      <c r="C265" s="119">
        <f>Dat_02!O265</f>
        <v>-893.21521739130003</v>
      </c>
      <c r="D265" s="119">
        <f>Dat_02!D265</f>
        <v>2553.75</v>
      </c>
      <c r="E265" s="119">
        <f>Dat_02!G265</f>
        <v>-3120</v>
      </c>
    </row>
    <row r="266" spans="1:5">
      <c r="A266" s="83"/>
      <c r="B266" s="118" t="str">
        <f>Dat_02!A266</f>
        <v>19/05/2020</v>
      </c>
      <c r="C266" s="119">
        <f>Dat_02!O266</f>
        <v>-855.94880952380004</v>
      </c>
      <c r="D266" s="119">
        <f>Dat_02!D266</f>
        <v>2671.875</v>
      </c>
      <c r="E266" s="119">
        <f>Dat_02!G266</f>
        <v>-3043.125</v>
      </c>
    </row>
    <row r="267" spans="1:5">
      <c r="A267" s="83"/>
      <c r="B267" s="118" t="str">
        <f>Dat_02!A267</f>
        <v>20/05/2020</v>
      </c>
      <c r="C267" s="119">
        <f>Dat_02!O267</f>
        <v>227.05905797100002</v>
      </c>
      <c r="D267" s="119">
        <f>Dat_02!D267</f>
        <v>2716.875</v>
      </c>
      <c r="E267" s="119">
        <f>Dat_02!G267</f>
        <v>-2722.5</v>
      </c>
    </row>
    <row r="268" spans="1:5">
      <c r="A268" s="83"/>
      <c r="B268" s="118" t="str">
        <f>Dat_02!A268</f>
        <v>21/05/2020</v>
      </c>
      <c r="C268" s="119">
        <f>Dat_02!O268</f>
        <v>307.1880952381</v>
      </c>
      <c r="D268" s="119">
        <f>Dat_02!D268</f>
        <v>2568.75</v>
      </c>
      <c r="E268" s="119">
        <f>Dat_02!G268</f>
        <v>-2724.375</v>
      </c>
    </row>
    <row r="269" spans="1:5">
      <c r="A269" s="83"/>
      <c r="B269" s="118" t="str">
        <f>Dat_02!A269</f>
        <v>22/05/2020</v>
      </c>
      <c r="C269" s="119">
        <f>Dat_02!O269</f>
        <v>104.39999999999998</v>
      </c>
      <c r="D269" s="119">
        <f>Dat_02!D269</f>
        <v>2540.625</v>
      </c>
      <c r="E269" s="119">
        <f>Dat_02!G269</f>
        <v>-2896.875</v>
      </c>
    </row>
    <row r="270" spans="1:5">
      <c r="A270" s="83"/>
      <c r="B270" s="118" t="str">
        <f>Dat_02!A270</f>
        <v>23/05/2020</v>
      </c>
      <c r="C270" s="119">
        <f>Dat_02!O270</f>
        <v>-2038.0733333333001</v>
      </c>
      <c r="D270" s="119">
        <f>Dat_02!D270</f>
        <v>2938.125</v>
      </c>
      <c r="E270" s="119">
        <f>Dat_02!G270</f>
        <v>-2677.5</v>
      </c>
    </row>
    <row r="271" spans="1:5">
      <c r="A271" s="83"/>
      <c r="B271" s="118" t="str">
        <f>Dat_02!A271</f>
        <v>24/05/2020</v>
      </c>
      <c r="C271" s="119">
        <f>Dat_02!O271</f>
        <v>-2229.1482456141002</v>
      </c>
      <c r="D271" s="119">
        <f>Dat_02!D271</f>
        <v>3066.6666666667002</v>
      </c>
      <c r="E271" s="119">
        <f>Dat_02!G271</f>
        <v>-2979.1666666667002</v>
      </c>
    </row>
    <row r="272" spans="1:5">
      <c r="A272" s="83"/>
      <c r="B272" s="118" t="str">
        <f>Dat_02!A272</f>
        <v>25/05/2020</v>
      </c>
      <c r="C272" s="119">
        <f>Dat_02!O272</f>
        <v>-1006.9000000000001</v>
      </c>
      <c r="D272" s="119">
        <f>Dat_02!D272</f>
        <v>2218.125</v>
      </c>
      <c r="E272" s="119">
        <f>Dat_02!G272</f>
        <v>-2926.875</v>
      </c>
    </row>
    <row r="273" spans="1:5">
      <c r="A273" s="83"/>
      <c r="B273" s="118" t="str">
        <f>Dat_02!A273</f>
        <v>26/05/2020</v>
      </c>
      <c r="C273" s="119">
        <f>Dat_02!O273</f>
        <v>-504.65037878789997</v>
      </c>
      <c r="D273" s="119">
        <f>Dat_02!D273</f>
        <v>2411.25</v>
      </c>
      <c r="E273" s="119">
        <f>Dat_02!G273</f>
        <v>-2701.875</v>
      </c>
    </row>
    <row r="274" spans="1:5">
      <c r="A274" s="83"/>
      <c r="B274" s="118" t="str">
        <f>Dat_02!A274</f>
        <v>27/05/2020</v>
      </c>
      <c r="C274" s="119">
        <f>Dat_02!O274</f>
        <v>-514.6098484849</v>
      </c>
      <c r="D274" s="119">
        <f>Dat_02!D274</f>
        <v>2443.125</v>
      </c>
      <c r="E274" s="119">
        <f>Dat_02!G274</f>
        <v>-3125.625</v>
      </c>
    </row>
    <row r="275" spans="1:5">
      <c r="A275" s="83"/>
      <c r="B275" s="118" t="str">
        <f>Dat_02!A275</f>
        <v>28/05/2020</v>
      </c>
      <c r="C275" s="119">
        <f>Dat_02!O275</f>
        <v>-710.0541666667001</v>
      </c>
      <c r="D275" s="119">
        <f>Dat_02!D275</f>
        <v>2729.1666666667002</v>
      </c>
      <c r="E275" s="119">
        <f>Dat_02!G275</f>
        <v>-3466.6666666667002</v>
      </c>
    </row>
    <row r="276" spans="1:5">
      <c r="A276" s="83"/>
      <c r="B276" s="118" t="str">
        <f>Dat_02!A276</f>
        <v>29/05/2020</v>
      </c>
      <c r="C276" s="119">
        <f>Dat_02!O276</f>
        <v>-859.33333333329995</v>
      </c>
      <c r="D276" s="119">
        <f>Dat_02!D276</f>
        <v>2471.25</v>
      </c>
      <c r="E276" s="119">
        <f>Dat_02!G276</f>
        <v>-3315</v>
      </c>
    </row>
    <row r="277" spans="1:5">
      <c r="A277" s="83"/>
      <c r="B277" s="118" t="str">
        <f>Dat_02!A277</f>
        <v>30/05/2020</v>
      </c>
      <c r="C277" s="119">
        <f>Dat_02!O277</f>
        <v>-1139.7791666666001</v>
      </c>
      <c r="D277" s="119">
        <f>Dat_02!D277</f>
        <v>2561.875</v>
      </c>
      <c r="E277" s="119">
        <f>Dat_02!G277</f>
        <v>-3127.375</v>
      </c>
    </row>
    <row r="278" spans="1:5">
      <c r="A278" s="83"/>
      <c r="B278" s="118" t="str">
        <f>Dat_02!A278</f>
        <v>31/05/2020</v>
      </c>
      <c r="C278" s="119">
        <f>Dat_02!O278</f>
        <v>-1409.5053571429</v>
      </c>
      <c r="D278" s="119">
        <f>Dat_02!D278</f>
        <v>2778.75</v>
      </c>
      <c r="E278" s="119">
        <f>Dat_02!G278</f>
        <v>-2917.5</v>
      </c>
    </row>
    <row r="279" spans="1:5">
      <c r="A279" s="83" t="s">
        <v>53</v>
      </c>
      <c r="B279" s="118" t="str">
        <f>Dat_02!A279</f>
        <v>01/06/2020</v>
      </c>
      <c r="C279" s="119">
        <f>Dat_02!O279</f>
        <v>-178.77916666660008</v>
      </c>
      <c r="D279" s="119">
        <f>Dat_02!D279</f>
        <v>2992.5</v>
      </c>
      <c r="E279" s="119">
        <f>Dat_02!G279</f>
        <v>-2861.25</v>
      </c>
    </row>
    <row r="280" spans="1:5">
      <c r="A280" s="83"/>
      <c r="B280" s="118" t="str">
        <f>Dat_02!A280</f>
        <v>02/06/2020</v>
      </c>
      <c r="C280" s="119">
        <f>Dat_02!O280</f>
        <v>163.13749999999999</v>
      </c>
      <c r="D280" s="119">
        <f>Dat_02!D280</f>
        <v>2221.875</v>
      </c>
      <c r="E280" s="119">
        <f>Dat_02!G280</f>
        <v>-2981.25</v>
      </c>
    </row>
    <row r="281" spans="1:5">
      <c r="A281" s="83"/>
      <c r="B281" s="118" t="str">
        <f>Dat_02!A281</f>
        <v>03/06/2020</v>
      </c>
      <c r="C281" s="119">
        <f>Dat_02!O281</f>
        <v>-349.01666666670002</v>
      </c>
      <c r="D281" s="119">
        <f>Dat_02!D281</f>
        <v>2505</v>
      </c>
      <c r="E281" s="119">
        <f>Dat_02!G281</f>
        <v>-2900.625</v>
      </c>
    </row>
    <row r="282" spans="1:5">
      <c r="A282" s="83"/>
      <c r="B282" s="118" t="str">
        <f>Dat_02!A282</f>
        <v>04/06/2020</v>
      </c>
      <c r="C282" s="119">
        <f>Dat_02!O282</f>
        <v>-831.87554347830007</v>
      </c>
      <c r="D282" s="119">
        <f>Dat_02!D282</f>
        <v>2187.5</v>
      </c>
      <c r="E282" s="119">
        <f>Dat_02!G282</f>
        <v>-3000</v>
      </c>
    </row>
    <row r="283" spans="1:5">
      <c r="A283" s="83"/>
      <c r="B283" s="118" t="str">
        <f>Dat_02!A283</f>
        <v>05/06/2020</v>
      </c>
      <c r="C283" s="119">
        <f>Dat_02!O283</f>
        <v>-1383.7407608695999</v>
      </c>
      <c r="D283" s="119">
        <f>Dat_02!D283</f>
        <v>2711.75</v>
      </c>
      <c r="E283" s="119">
        <f>Dat_02!G283</f>
        <v>-3007.5</v>
      </c>
    </row>
    <row r="284" spans="1:5">
      <c r="A284" s="83"/>
      <c r="B284" s="118" t="str">
        <f>Dat_02!A284</f>
        <v>06/06/2020</v>
      </c>
      <c r="C284" s="119">
        <f>Dat_02!O284</f>
        <v>-1523.3666666667</v>
      </c>
      <c r="D284" s="119">
        <f>Dat_02!D284</f>
        <v>2723.125</v>
      </c>
      <c r="E284" s="119">
        <f>Dat_02!G284</f>
        <v>-2684.4166666667002</v>
      </c>
    </row>
    <row r="285" spans="1:5">
      <c r="A285" s="83"/>
      <c r="B285" s="118" t="str">
        <f>Dat_02!A285</f>
        <v>07/06/2020</v>
      </c>
      <c r="C285" s="119">
        <f>Dat_02!O285</f>
        <v>-2128.9087121212001</v>
      </c>
      <c r="D285" s="119">
        <f>Dat_02!D285</f>
        <v>2956.125</v>
      </c>
      <c r="E285" s="119">
        <f>Dat_02!G285</f>
        <v>-2899.25</v>
      </c>
    </row>
    <row r="286" spans="1:5">
      <c r="A286" s="83"/>
      <c r="B286" s="118" t="str">
        <f>Dat_02!A286</f>
        <v>08/06/2020</v>
      </c>
      <c r="C286" s="119">
        <f>Dat_02!O286</f>
        <v>-755.68035714289999</v>
      </c>
      <c r="D286" s="119">
        <f>Dat_02!D286</f>
        <v>2855.625</v>
      </c>
      <c r="E286" s="119">
        <f>Dat_02!G286</f>
        <v>-3256.875</v>
      </c>
    </row>
    <row r="287" spans="1:5">
      <c r="A287" s="83"/>
      <c r="B287" s="118" t="str">
        <f>Dat_02!A287</f>
        <v>09/06/2020</v>
      </c>
      <c r="C287" s="119">
        <f>Dat_02!O287</f>
        <v>-43.925000000000068</v>
      </c>
      <c r="D287" s="119">
        <f>Dat_02!D287</f>
        <v>3033.3333333332998</v>
      </c>
      <c r="E287" s="119">
        <f>Dat_02!G287</f>
        <v>-3366.6666666667002</v>
      </c>
    </row>
    <row r="288" spans="1:5">
      <c r="A288" s="83"/>
      <c r="B288" s="118" t="str">
        <f>Dat_02!A288</f>
        <v>10/06/2020</v>
      </c>
      <c r="C288" s="119">
        <f>Dat_02!O288</f>
        <v>1085.8632575758002</v>
      </c>
      <c r="D288" s="119">
        <f>Dat_02!D288</f>
        <v>2771.25</v>
      </c>
      <c r="E288" s="119">
        <f>Dat_02!G288</f>
        <v>-3262.5</v>
      </c>
    </row>
    <row r="289" spans="1:5">
      <c r="A289" s="83"/>
      <c r="B289" s="118" t="str">
        <f>Dat_02!A289</f>
        <v>11/06/2020</v>
      </c>
      <c r="C289" s="119">
        <f>Dat_02!O289</f>
        <v>163.18333333329997</v>
      </c>
      <c r="D289" s="119">
        <f>Dat_02!D289</f>
        <v>2832.375</v>
      </c>
      <c r="E289" s="119">
        <f>Dat_02!G289</f>
        <v>-2842.5</v>
      </c>
    </row>
    <row r="290" spans="1:5">
      <c r="A290" s="83"/>
      <c r="B290" s="118" t="str">
        <f>Dat_02!A290</f>
        <v>12/06/2020</v>
      </c>
      <c r="C290" s="119">
        <f>Dat_02!O290</f>
        <v>-469.02499999999986</v>
      </c>
      <c r="D290" s="119">
        <f>Dat_02!D290</f>
        <v>2887.5</v>
      </c>
      <c r="E290" s="119">
        <f>Dat_02!G290</f>
        <v>-2711.0416666667002</v>
      </c>
    </row>
    <row r="291" spans="1:5">
      <c r="A291" s="83"/>
      <c r="B291" s="118" t="str">
        <f>Dat_02!A291</f>
        <v>13/06/2020</v>
      </c>
      <c r="C291" s="119">
        <f>Dat_02!O291</f>
        <v>-1677.8333333333001</v>
      </c>
      <c r="D291" s="119">
        <f>Dat_02!D291</f>
        <v>3015</v>
      </c>
      <c r="E291" s="119">
        <f>Dat_02!G291</f>
        <v>-2735.625</v>
      </c>
    </row>
    <row r="292" spans="1:5">
      <c r="A292" s="83"/>
      <c r="B292" s="118" t="str">
        <f>Dat_02!A292</f>
        <v>14/06/2020</v>
      </c>
      <c r="C292" s="119">
        <f>Dat_02!O292</f>
        <v>-1546.7998188406</v>
      </c>
      <c r="D292" s="119">
        <f>Dat_02!D292</f>
        <v>2893.125</v>
      </c>
      <c r="E292" s="119">
        <f>Dat_02!G292</f>
        <v>-3015</v>
      </c>
    </row>
    <row r="293" spans="1:5">
      <c r="A293" s="83"/>
      <c r="B293" s="118" t="str">
        <f>Dat_02!A293</f>
        <v>15/06/2020</v>
      </c>
      <c r="C293" s="119">
        <f>Dat_02!O293</f>
        <v>-234.63333333330002</v>
      </c>
      <c r="D293" s="119">
        <f>Dat_02!D293</f>
        <v>2486.25</v>
      </c>
      <c r="E293" s="119">
        <f>Dat_02!G293</f>
        <v>-3135</v>
      </c>
    </row>
    <row r="294" spans="1:5">
      <c r="A294" s="83"/>
      <c r="B294" s="118" t="str">
        <f>Dat_02!A294</f>
        <v>16/06/2020</v>
      </c>
      <c r="C294" s="119">
        <f>Dat_02!O294</f>
        <v>-108.64583333330006</v>
      </c>
      <c r="D294" s="119">
        <f>Dat_02!D294</f>
        <v>2529.375</v>
      </c>
      <c r="E294" s="119">
        <f>Dat_02!G294</f>
        <v>-2958.75</v>
      </c>
    </row>
    <row r="295" spans="1:5">
      <c r="A295" s="83"/>
      <c r="B295" s="118" t="str">
        <f>Dat_02!A295</f>
        <v>17/06/2020</v>
      </c>
      <c r="C295" s="119">
        <f>Dat_02!O295</f>
        <v>-103.94583333330002</v>
      </c>
      <c r="D295" s="119">
        <f>Dat_02!D295</f>
        <v>2643.75</v>
      </c>
      <c r="E295" s="119">
        <f>Dat_02!G295</f>
        <v>-3226.875</v>
      </c>
    </row>
    <row r="296" spans="1:5">
      <c r="A296" s="83"/>
      <c r="B296" s="118" t="str">
        <f>Dat_02!A296</f>
        <v>18/06/2020</v>
      </c>
      <c r="C296" s="119">
        <f>Dat_02!O296</f>
        <v>177.20108695650003</v>
      </c>
      <c r="D296" s="119">
        <f>Dat_02!D296</f>
        <v>2831.6666666667002</v>
      </c>
      <c r="E296" s="119">
        <f>Dat_02!G296</f>
        <v>-3261.75</v>
      </c>
    </row>
    <row r="297" spans="1:5">
      <c r="A297" s="83"/>
      <c r="B297" s="118" t="str">
        <f>Dat_02!A297</f>
        <v>19/06/2020</v>
      </c>
      <c r="C297" s="119">
        <f>Dat_02!O297</f>
        <v>-272.86547619049998</v>
      </c>
      <c r="D297" s="119">
        <f>Dat_02!D297</f>
        <v>2662.25</v>
      </c>
      <c r="E297" s="119">
        <f>Dat_02!G297</f>
        <v>-3262.25</v>
      </c>
    </row>
    <row r="298" spans="1:5">
      <c r="A298" s="83"/>
      <c r="B298" s="118" t="str">
        <f>Dat_02!A298</f>
        <v>20/06/2020</v>
      </c>
      <c r="C298" s="119">
        <f>Dat_02!O298</f>
        <v>-1482.8791666666</v>
      </c>
      <c r="D298" s="119">
        <f>Dat_02!D298</f>
        <v>2606.25</v>
      </c>
      <c r="E298" s="119">
        <f>Dat_02!G298</f>
        <v>-2627.7916666667002</v>
      </c>
    </row>
    <row r="299" spans="1:5">
      <c r="A299" s="83"/>
      <c r="B299" s="118" t="str">
        <f>Dat_02!A299</f>
        <v>21/06/2020</v>
      </c>
      <c r="C299" s="119">
        <f>Dat_02!O299</f>
        <v>-2003.8645833332998</v>
      </c>
      <c r="D299" s="119">
        <f>Dat_02!D299</f>
        <v>2823.75</v>
      </c>
      <c r="E299" s="119">
        <f>Dat_02!G299</f>
        <v>-3316.875</v>
      </c>
    </row>
    <row r="300" spans="1:5">
      <c r="A300" s="83"/>
      <c r="B300" s="118" t="str">
        <f>Dat_02!A300</f>
        <v>22/06/2020</v>
      </c>
      <c r="C300" s="119">
        <f>Dat_02!O300</f>
        <v>-992.73750000000007</v>
      </c>
      <c r="D300" s="119">
        <f>Dat_02!D300</f>
        <v>2608.125</v>
      </c>
      <c r="E300" s="119">
        <f>Dat_02!G300</f>
        <v>-3622.5</v>
      </c>
    </row>
    <row r="301" spans="1:5">
      <c r="A301" s="83"/>
      <c r="B301" s="118" t="str">
        <f>Dat_02!A301</f>
        <v>23/06/2020</v>
      </c>
      <c r="C301" s="119">
        <f>Dat_02!O301</f>
        <v>-557.48659420290005</v>
      </c>
      <c r="D301" s="119">
        <f>Dat_02!D301</f>
        <v>1721.4583333333001</v>
      </c>
      <c r="E301" s="119">
        <f>Dat_02!G301</f>
        <v>-2778.75</v>
      </c>
    </row>
    <row r="302" spans="1:5">
      <c r="A302" s="83"/>
      <c r="B302" s="118" t="str">
        <f>Dat_02!A302</f>
        <v>24/06/2020</v>
      </c>
      <c r="C302" s="119">
        <f>Dat_02!O302</f>
        <v>-396.4931818181999</v>
      </c>
      <c r="D302" s="119">
        <f>Dat_02!D302</f>
        <v>1429.7916666666999</v>
      </c>
      <c r="E302" s="119">
        <f>Dat_02!G302</f>
        <v>-2700</v>
      </c>
    </row>
    <row r="303" spans="1:5">
      <c r="A303" s="83"/>
      <c r="B303" s="118" t="str">
        <f>Dat_02!A303</f>
        <v>25/06/2020</v>
      </c>
      <c r="C303" s="119">
        <f>Dat_02!O303</f>
        <v>-133.82083333340006</v>
      </c>
      <c r="D303" s="119">
        <f>Dat_02!D303</f>
        <v>2611.875</v>
      </c>
      <c r="E303" s="119">
        <f>Dat_02!G303</f>
        <v>-3654.375</v>
      </c>
    </row>
    <row r="304" spans="1:5">
      <c r="A304" s="83"/>
      <c r="B304" s="118" t="str">
        <f>Dat_02!A304</f>
        <v>26/06/2020</v>
      </c>
      <c r="C304" s="119">
        <f>Dat_02!O304</f>
        <v>-619.8978070175001</v>
      </c>
      <c r="D304" s="119">
        <f>Dat_02!D304</f>
        <v>2683.125</v>
      </c>
      <c r="E304" s="119">
        <f>Dat_02!G304</f>
        <v>-3478.125</v>
      </c>
    </row>
    <row r="305" spans="1:5">
      <c r="A305" s="83"/>
      <c r="B305" s="118" t="str">
        <f>Dat_02!A305</f>
        <v>27/06/2020</v>
      </c>
      <c r="C305" s="119">
        <f>Dat_02!O305</f>
        <v>-1759.4750000000001</v>
      </c>
      <c r="D305" s="119">
        <f>Dat_02!D305</f>
        <v>2941.875</v>
      </c>
      <c r="E305" s="119">
        <f>Dat_02!G305</f>
        <v>-3088.125</v>
      </c>
    </row>
    <row r="306" spans="1:5">
      <c r="A306" s="83"/>
      <c r="B306" s="118" t="str">
        <f>Dat_02!A306</f>
        <v>28/06/2020</v>
      </c>
      <c r="C306" s="119">
        <f>Dat_02!O306</f>
        <v>-1823.5458333334</v>
      </c>
      <c r="D306" s="119">
        <f>Dat_02!D306</f>
        <v>2701.0416666667002</v>
      </c>
      <c r="E306" s="119">
        <f>Dat_02!G306</f>
        <v>-3549.1666666667002</v>
      </c>
    </row>
    <row r="307" spans="1:5">
      <c r="A307" s="83"/>
      <c r="B307" s="118" t="str">
        <f>Dat_02!A307</f>
        <v>29/06/2020</v>
      </c>
      <c r="C307" s="119">
        <f>Dat_02!O307</f>
        <v>-475.91666666660012</v>
      </c>
      <c r="D307" s="119">
        <f>Dat_02!D307</f>
        <v>2664.375</v>
      </c>
      <c r="E307" s="119">
        <f>Dat_02!G307</f>
        <v>-3423.75</v>
      </c>
    </row>
    <row r="308" spans="1:5">
      <c r="A308" s="83"/>
      <c r="B308" s="118" t="str">
        <f>Dat_02!A308</f>
        <v>30/06/2020</v>
      </c>
      <c r="C308" s="119">
        <f>Dat_02!O308</f>
        <v>-87.725724637600024</v>
      </c>
      <c r="D308" s="119">
        <f>Dat_02!D308</f>
        <v>2900.625</v>
      </c>
      <c r="E308" s="119">
        <f>Dat_02!G308</f>
        <v>-3487.5</v>
      </c>
    </row>
    <row r="309" spans="1:5">
      <c r="A309" s="83" t="s">
        <v>60</v>
      </c>
      <c r="B309" s="118" t="str">
        <f>Dat_02!A309</f>
        <v>01/07/2020</v>
      </c>
      <c r="C309" s="119">
        <f>Dat_02!O309</f>
        <v>798.21590909090003</v>
      </c>
      <c r="D309" s="119">
        <f>Dat_02!D309</f>
        <v>2951.25</v>
      </c>
      <c r="E309" s="119">
        <f>Dat_02!G309</f>
        <v>-3455.625</v>
      </c>
    </row>
    <row r="310" spans="1:5">
      <c r="A310" s="83"/>
      <c r="B310" s="118" t="str">
        <f>Dat_02!A310</f>
        <v>02/07/2020</v>
      </c>
      <c r="C310" s="119">
        <f>Dat_02!O310</f>
        <v>588.33825757580007</v>
      </c>
      <c r="D310" s="119">
        <f>Dat_02!D310</f>
        <v>2295</v>
      </c>
      <c r="E310" s="119">
        <f>Dat_02!G310</f>
        <v>-3562.5</v>
      </c>
    </row>
    <row r="311" spans="1:5">
      <c r="A311" s="83"/>
      <c r="B311" s="118" t="str">
        <f>Dat_02!A311</f>
        <v>03/07/2020</v>
      </c>
      <c r="C311" s="119">
        <f>Dat_02!O311</f>
        <v>-319.8833333334</v>
      </c>
      <c r="D311" s="119">
        <f>Dat_02!D311</f>
        <v>2445</v>
      </c>
      <c r="E311" s="119">
        <f>Dat_02!G311</f>
        <v>-3930</v>
      </c>
    </row>
    <row r="312" spans="1:5">
      <c r="A312" s="83"/>
      <c r="B312" s="118" t="str">
        <f>Dat_02!A312</f>
        <v>04/07/2020</v>
      </c>
      <c r="C312" s="119">
        <f>Dat_02!O312</f>
        <v>-1701.3628623188999</v>
      </c>
      <c r="D312" s="119">
        <f>Dat_02!D312</f>
        <v>2535</v>
      </c>
      <c r="E312" s="119">
        <f>Dat_02!G312</f>
        <v>-3798.75</v>
      </c>
    </row>
    <row r="313" spans="1:5">
      <c r="A313" s="83"/>
      <c r="B313" s="118" t="str">
        <f>Dat_02!A313</f>
        <v>05/07/2020</v>
      </c>
      <c r="C313" s="119">
        <f>Dat_02!O313</f>
        <v>-2188.5851190477001</v>
      </c>
      <c r="D313" s="119">
        <f>Dat_02!D313</f>
        <v>2364.375</v>
      </c>
      <c r="E313" s="119">
        <f>Dat_02!G313</f>
        <v>-3654.375</v>
      </c>
    </row>
    <row r="314" spans="1:5">
      <c r="A314" s="83"/>
      <c r="B314" s="118" t="str">
        <f>Dat_02!A314</f>
        <v>06/07/2020</v>
      </c>
      <c r="C314" s="119">
        <f>Dat_02!O314</f>
        <v>-1926.7499999999998</v>
      </c>
      <c r="D314" s="119">
        <f>Dat_02!D314</f>
        <v>3033.3333333332998</v>
      </c>
      <c r="E314" s="119">
        <f>Dat_02!G314</f>
        <v>-3933.3333333332998</v>
      </c>
    </row>
    <row r="315" spans="1:5">
      <c r="A315" s="83"/>
      <c r="B315" s="118" t="str">
        <f>Dat_02!A315</f>
        <v>07/07/2020</v>
      </c>
      <c r="C315" s="119">
        <f>Dat_02!O315</f>
        <v>-1046.4357142857002</v>
      </c>
      <c r="D315" s="119">
        <f>Dat_02!D315</f>
        <v>3033.3333333332998</v>
      </c>
      <c r="E315" s="119">
        <f>Dat_02!G315</f>
        <v>-3933.3333333332998</v>
      </c>
    </row>
    <row r="316" spans="1:5">
      <c r="A316" s="83"/>
      <c r="B316" s="118" t="str">
        <f>Dat_02!A316</f>
        <v>08/07/2020</v>
      </c>
      <c r="C316" s="119">
        <f>Dat_02!O316</f>
        <v>-131.07222222220003</v>
      </c>
      <c r="D316" s="119">
        <f>Dat_02!D316</f>
        <v>3033.3333333332998</v>
      </c>
      <c r="E316" s="119">
        <f>Dat_02!G316</f>
        <v>-3933.3333333332998</v>
      </c>
    </row>
    <row r="317" spans="1:5">
      <c r="A317" s="83"/>
      <c r="B317" s="118" t="str">
        <f>Dat_02!A317</f>
        <v>09/07/2020</v>
      </c>
      <c r="C317" s="119">
        <f>Dat_02!O317</f>
        <v>-73.802536231900035</v>
      </c>
      <c r="D317" s="119">
        <f>Dat_02!D317</f>
        <v>2508.75</v>
      </c>
      <c r="E317" s="119">
        <f>Dat_02!G317</f>
        <v>-3703.125</v>
      </c>
    </row>
    <row r="318" spans="1:5">
      <c r="A318" s="83"/>
      <c r="B318" s="118" t="str">
        <f>Dat_02!A318</f>
        <v>10/07/2020</v>
      </c>
      <c r="C318" s="119">
        <f>Dat_02!O318</f>
        <v>-802.51022727269992</v>
      </c>
      <c r="D318" s="119">
        <f>Dat_02!D318</f>
        <v>2735.625</v>
      </c>
      <c r="E318" s="119">
        <f>Dat_02!G318</f>
        <v>-3838.125</v>
      </c>
    </row>
    <row r="319" spans="1:5">
      <c r="A319" s="83"/>
      <c r="B319" s="118" t="str">
        <f>Dat_02!A319</f>
        <v>11/07/2020</v>
      </c>
      <c r="C319" s="119">
        <f>Dat_02!O319</f>
        <v>-1875.9625000000001</v>
      </c>
      <c r="D319" s="119">
        <f>Dat_02!D319</f>
        <v>2628.75</v>
      </c>
      <c r="E319" s="119">
        <f>Dat_02!G319</f>
        <v>-3326.25</v>
      </c>
    </row>
    <row r="320" spans="1:5">
      <c r="A320" s="83"/>
      <c r="B320" s="118" t="str">
        <f>Dat_02!A320</f>
        <v>12/07/2020</v>
      </c>
      <c r="C320" s="119">
        <f>Dat_02!O320</f>
        <v>-2551.6056818182001</v>
      </c>
      <c r="D320" s="119">
        <f>Dat_02!D320</f>
        <v>2392.5</v>
      </c>
      <c r="E320" s="119">
        <f>Dat_02!G320</f>
        <v>-3918.75</v>
      </c>
    </row>
    <row r="321" spans="1:5">
      <c r="A321" s="83"/>
      <c r="B321" s="118" t="str">
        <f>Dat_02!A321</f>
        <v>13/07/2020</v>
      </c>
      <c r="C321" s="119">
        <f>Dat_02!O321</f>
        <v>-1775.1718137255</v>
      </c>
      <c r="D321" s="119">
        <f>Dat_02!D321</f>
        <v>2835</v>
      </c>
      <c r="E321" s="119">
        <f>Dat_02!G321</f>
        <v>-3440.625</v>
      </c>
    </row>
    <row r="322" spans="1:5">
      <c r="A322" s="83"/>
      <c r="B322" s="118" t="str">
        <f>Dat_02!A322</f>
        <v>14/07/2020</v>
      </c>
      <c r="C322" s="119">
        <f>Dat_02!O322</f>
        <v>-682.72083333329999</v>
      </c>
      <c r="D322" s="119">
        <f>Dat_02!D322</f>
        <v>2812.5</v>
      </c>
      <c r="E322" s="119">
        <f>Dat_02!G322</f>
        <v>-3438.75</v>
      </c>
    </row>
    <row r="323" spans="1:5">
      <c r="A323" s="83"/>
      <c r="B323" s="118" t="str">
        <f>Dat_02!A323</f>
        <v>15/07/2020</v>
      </c>
      <c r="C323" s="119">
        <f>Dat_02!O323</f>
        <v>-679.47678571429992</v>
      </c>
      <c r="D323" s="119">
        <f>Dat_02!D323</f>
        <v>2880</v>
      </c>
      <c r="E323" s="119">
        <f>Dat_02!G323</f>
        <v>-3420</v>
      </c>
    </row>
    <row r="324" spans="1:5">
      <c r="A324" s="83"/>
      <c r="B324" s="118" t="str">
        <f>Dat_02!A324</f>
        <v>16/07/2020</v>
      </c>
      <c r="C324" s="119">
        <f>Dat_02!O324</f>
        <v>-707.99583333329997</v>
      </c>
      <c r="D324" s="119">
        <f>Dat_02!D324</f>
        <v>2803.125</v>
      </c>
      <c r="E324" s="119">
        <f>Dat_02!G324</f>
        <v>-3481.875</v>
      </c>
    </row>
    <row r="325" spans="1:5">
      <c r="A325" s="83"/>
      <c r="B325" s="118" t="str">
        <f>Dat_02!A325</f>
        <v>17/07/2020</v>
      </c>
      <c r="C325" s="119">
        <f>Dat_02!O325</f>
        <v>-1344.55</v>
      </c>
      <c r="D325" s="119">
        <f>Dat_02!D325</f>
        <v>2964.375</v>
      </c>
      <c r="E325" s="119">
        <f>Dat_02!G325</f>
        <v>-3691.875</v>
      </c>
    </row>
    <row r="326" spans="1:5">
      <c r="A326" s="83"/>
      <c r="B326" s="118" t="str">
        <f>Dat_02!A326</f>
        <v>18/07/2020</v>
      </c>
      <c r="C326" s="119">
        <f>Dat_02!O326</f>
        <v>-2145.4035087720004</v>
      </c>
      <c r="D326" s="119">
        <f>Dat_02!D326</f>
        <v>2690.625</v>
      </c>
      <c r="E326" s="119">
        <f>Dat_02!G326</f>
        <v>-3386.25</v>
      </c>
    </row>
    <row r="327" spans="1:5">
      <c r="A327" s="83"/>
      <c r="B327" s="118" t="str">
        <f>Dat_02!A327</f>
        <v>19/07/2020</v>
      </c>
      <c r="C327" s="119">
        <f>Dat_02!O327</f>
        <v>-2274.6893115942003</v>
      </c>
      <c r="D327" s="119">
        <f>Dat_02!D327</f>
        <v>2715</v>
      </c>
      <c r="E327" s="119">
        <f>Dat_02!G327</f>
        <v>-3656.25</v>
      </c>
    </row>
    <row r="328" spans="1:5">
      <c r="A328" s="83"/>
      <c r="B328" s="118" t="str">
        <f>Dat_02!A328</f>
        <v>20/07/2020</v>
      </c>
      <c r="C328" s="119">
        <f>Dat_02!O328</f>
        <v>-1700.0534420289998</v>
      </c>
      <c r="D328" s="119">
        <f>Dat_02!D328</f>
        <v>2711.25</v>
      </c>
      <c r="E328" s="119">
        <f>Dat_02!G328</f>
        <v>-3804.375</v>
      </c>
    </row>
    <row r="329" spans="1:5">
      <c r="A329" s="83"/>
      <c r="B329" s="118" t="str">
        <f>Dat_02!A329</f>
        <v>21/07/2020</v>
      </c>
      <c r="C329" s="119">
        <f>Dat_02!O329</f>
        <v>-1537.2583333333</v>
      </c>
      <c r="D329" s="119">
        <f>Dat_02!D329</f>
        <v>2998.125</v>
      </c>
      <c r="E329" s="119">
        <f>Dat_02!G329</f>
        <v>-3720</v>
      </c>
    </row>
    <row r="330" spans="1:5">
      <c r="A330" s="83"/>
      <c r="B330" s="118" t="str">
        <f>Dat_02!A330</f>
        <v>22/07/2020</v>
      </c>
      <c r="C330" s="119">
        <f>Dat_02!O330</f>
        <v>-770.77083333330006</v>
      </c>
      <c r="D330" s="119">
        <f>Dat_02!D330</f>
        <v>2660.625</v>
      </c>
      <c r="E330" s="119">
        <f>Dat_02!G330</f>
        <v>-3978.75</v>
      </c>
    </row>
    <row r="331" spans="1:5">
      <c r="A331" s="83"/>
      <c r="B331" s="118" t="str">
        <f>Dat_02!A331</f>
        <v>23/07/2020</v>
      </c>
      <c r="C331" s="119">
        <f>Dat_02!O331</f>
        <v>-698.20999999999992</v>
      </c>
      <c r="D331" s="119">
        <f>Dat_02!D331</f>
        <v>2253.75</v>
      </c>
      <c r="E331" s="119">
        <f>Dat_02!G331</f>
        <v>-3907.5</v>
      </c>
    </row>
    <row r="332" spans="1:5">
      <c r="A332" s="83"/>
      <c r="B332" s="118" t="str">
        <f>Dat_02!A332</f>
        <v>24/07/2020</v>
      </c>
      <c r="C332" s="119">
        <f>Dat_02!O332</f>
        <v>-1301.9339285714</v>
      </c>
      <c r="D332" s="119">
        <f>Dat_02!D332</f>
        <v>2760</v>
      </c>
      <c r="E332" s="119">
        <f>Dat_02!G332</f>
        <v>-3751.875</v>
      </c>
    </row>
    <row r="333" spans="1:5">
      <c r="A333" s="83"/>
      <c r="B333" s="118" t="str">
        <f>Dat_02!A333</f>
        <v>25/07/2020</v>
      </c>
      <c r="C333" s="119">
        <f>Dat_02!O333</f>
        <v>-1274.8499999999999</v>
      </c>
      <c r="D333" s="119">
        <f>Dat_02!D333</f>
        <v>2808.75</v>
      </c>
      <c r="E333" s="119">
        <f>Dat_02!G333</f>
        <v>-3796.875</v>
      </c>
    </row>
    <row r="334" spans="1:5">
      <c r="A334" s="83"/>
      <c r="B334" s="118" t="str">
        <f>Dat_02!A334</f>
        <v>26/07/2020</v>
      </c>
      <c r="C334" s="119">
        <f>Dat_02!O334</f>
        <v>-974.06666666670003</v>
      </c>
      <c r="D334" s="119">
        <f>Dat_02!D334</f>
        <v>2580</v>
      </c>
      <c r="E334" s="119">
        <f>Dat_02!G334</f>
        <v>-3828.75</v>
      </c>
    </row>
    <row r="335" spans="1:5">
      <c r="A335" s="83"/>
      <c r="B335" s="118" t="str">
        <f>Dat_02!A335</f>
        <v>27/07/2020</v>
      </c>
      <c r="C335" s="119">
        <f>Dat_02!O335</f>
        <v>-176.16726190470001</v>
      </c>
      <c r="D335" s="119">
        <f>Dat_02!D335</f>
        <v>2499.375</v>
      </c>
      <c r="E335" s="119">
        <f>Dat_02!G335</f>
        <v>-3907.5</v>
      </c>
    </row>
    <row r="336" spans="1:5">
      <c r="A336" s="83"/>
      <c r="B336" s="118" t="str">
        <f>Dat_02!A336</f>
        <v>28/07/2020</v>
      </c>
      <c r="C336" s="119">
        <f>Dat_02!O336</f>
        <v>-496.57083333339995</v>
      </c>
      <c r="D336" s="119">
        <f>Dat_02!D336</f>
        <v>3028.125</v>
      </c>
      <c r="E336" s="119">
        <f>Dat_02!G336</f>
        <v>-3577.5</v>
      </c>
    </row>
    <row r="337" spans="1:5">
      <c r="A337" s="83"/>
      <c r="B337" s="118" t="str">
        <f>Dat_02!A337</f>
        <v>29/07/2020</v>
      </c>
      <c r="C337" s="119">
        <f>Dat_02!O337</f>
        <v>-299.05416666669998</v>
      </c>
      <c r="D337" s="119">
        <f>Dat_02!D337</f>
        <v>3001.875</v>
      </c>
      <c r="E337" s="119">
        <f>Dat_02!G337</f>
        <v>-3226.875</v>
      </c>
    </row>
    <row r="338" spans="1:5">
      <c r="A338" s="83"/>
      <c r="B338" s="118" t="str">
        <f>Dat_02!A338</f>
        <v>30/07/2020</v>
      </c>
      <c r="C338" s="119">
        <f>Dat_02!O338</f>
        <v>-260.71249999999998</v>
      </c>
      <c r="D338" s="119">
        <f>Dat_02!D338</f>
        <v>2511.25</v>
      </c>
      <c r="E338" s="119">
        <f>Dat_02!G338</f>
        <v>-3976.875</v>
      </c>
    </row>
    <row r="339" spans="1:5">
      <c r="A339" s="83"/>
      <c r="B339" s="118" t="str">
        <f>Dat_02!A339</f>
        <v>31/07/2020</v>
      </c>
      <c r="C339" s="119">
        <f>Dat_02!O339</f>
        <v>191.52681159420001</v>
      </c>
      <c r="D339" s="119">
        <f>Dat_02!D339</f>
        <v>2326.875</v>
      </c>
      <c r="E339" s="119">
        <f>Dat_02!G339</f>
        <v>-3840</v>
      </c>
    </row>
    <row r="340" spans="1:5">
      <c r="A340" s="83" t="s">
        <v>52</v>
      </c>
      <c r="B340" s="118" t="str">
        <f>Dat_02!A340</f>
        <v>01/08/2020</v>
      </c>
      <c r="C340" s="119">
        <f>Dat_02!O340</f>
        <v>-873.82916666669996</v>
      </c>
      <c r="D340" s="119">
        <f>Dat_02!D340</f>
        <v>2491.875</v>
      </c>
      <c r="E340" s="119">
        <f>Dat_02!G340</f>
        <v>-3684.375</v>
      </c>
    </row>
    <row r="341" spans="1:5">
      <c r="A341" s="83"/>
      <c r="B341" s="118" t="str">
        <f>Dat_02!A341</f>
        <v>02/08/2020</v>
      </c>
      <c r="C341" s="119">
        <f>Dat_02!O341</f>
        <v>-1895.7375000000002</v>
      </c>
      <c r="D341" s="119">
        <f>Dat_02!D341</f>
        <v>2710.2083333332998</v>
      </c>
      <c r="E341" s="119">
        <f>Dat_02!G341</f>
        <v>-3515.4166666667002</v>
      </c>
    </row>
    <row r="342" spans="1:5">
      <c r="A342" s="83"/>
      <c r="B342" s="118" t="str">
        <f>Dat_02!A342</f>
        <v>03/08/2020</v>
      </c>
      <c r="C342" s="119">
        <f>Dat_02!O342</f>
        <v>368.29836956519989</v>
      </c>
      <c r="D342" s="119">
        <f>Dat_02!D342</f>
        <v>2535</v>
      </c>
      <c r="E342" s="119">
        <f>Dat_02!G342</f>
        <v>-2956.875</v>
      </c>
    </row>
    <row r="343" spans="1:5">
      <c r="A343" s="83"/>
      <c r="B343" s="118" t="str">
        <f>Dat_02!A343</f>
        <v>04/08/2020</v>
      </c>
      <c r="C343" s="119">
        <f>Dat_02!O343</f>
        <v>-807.17310606060005</v>
      </c>
      <c r="D343" s="119">
        <f>Dat_02!D343</f>
        <v>2401.875</v>
      </c>
      <c r="E343" s="119">
        <f>Dat_02!G343</f>
        <v>-2535</v>
      </c>
    </row>
    <row r="344" spans="1:5">
      <c r="A344" s="83"/>
      <c r="B344" s="118" t="str">
        <f>Dat_02!A344</f>
        <v>05/08/2020</v>
      </c>
      <c r="C344" s="119">
        <f>Dat_02!O344</f>
        <v>-898.71829710149996</v>
      </c>
      <c r="D344" s="119">
        <f>Dat_02!D344</f>
        <v>1831.875</v>
      </c>
      <c r="E344" s="119">
        <f>Dat_02!G344</f>
        <v>-3056.25</v>
      </c>
    </row>
    <row r="345" spans="1:5">
      <c r="A345" s="83"/>
      <c r="B345" s="118" t="str">
        <f>Dat_02!A345</f>
        <v>06/08/2020</v>
      </c>
      <c r="C345" s="119">
        <f>Dat_02!O345</f>
        <v>-229.93438735179996</v>
      </c>
      <c r="D345" s="119">
        <f>Dat_02!D345</f>
        <v>1995</v>
      </c>
      <c r="E345" s="119">
        <f>Dat_02!G345</f>
        <v>-3086.25</v>
      </c>
    </row>
    <row r="346" spans="1:5">
      <c r="A346" s="83"/>
      <c r="B346" s="118" t="str">
        <f>Dat_02!A346</f>
        <v>07/08/2020</v>
      </c>
      <c r="C346" s="119">
        <f>Dat_02!O346</f>
        <v>-150.43418972339998</v>
      </c>
      <c r="D346" s="119">
        <f>Dat_02!D346</f>
        <v>2006.875</v>
      </c>
      <c r="E346" s="119">
        <f>Dat_02!G346</f>
        <v>-3037.5</v>
      </c>
    </row>
    <row r="347" spans="1:5">
      <c r="A347" s="83"/>
      <c r="B347" s="118" t="str">
        <f>Dat_02!A347</f>
        <v>08/08/2020</v>
      </c>
      <c r="C347" s="119">
        <f>Dat_02!O347</f>
        <v>-1217.6833333333</v>
      </c>
      <c r="D347" s="119">
        <f>Dat_02!D347</f>
        <v>2244.375</v>
      </c>
      <c r="E347" s="119">
        <f>Dat_02!G347</f>
        <v>-2777.5</v>
      </c>
    </row>
    <row r="348" spans="1:5">
      <c r="A348" s="83"/>
      <c r="B348" s="118" t="str">
        <f>Dat_02!A348</f>
        <v>09/08/2020</v>
      </c>
      <c r="C348" s="119">
        <f>Dat_02!O348</f>
        <v>-1815.7632575757998</v>
      </c>
      <c r="D348" s="119">
        <f>Dat_02!D348</f>
        <v>2118.75</v>
      </c>
      <c r="E348" s="119">
        <f>Dat_02!G348</f>
        <v>-2619.375</v>
      </c>
    </row>
    <row r="349" spans="1:5">
      <c r="A349" s="83"/>
      <c r="B349" s="118" t="str">
        <f>Dat_02!A349</f>
        <v>10/08/2020</v>
      </c>
      <c r="C349" s="119">
        <f>Dat_02!O349</f>
        <v>579.39171842650001</v>
      </c>
      <c r="D349" s="119">
        <f>Dat_02!D349</f>
        <v>2437.5</v>
      </c>
      <c r="E349" s="119">
        <f>Dat_02!G349</f>
        <v>-2673.75</v>
      </c>
    </row>
    <row r="350" spans="1:5">
      <c r="A350" s="83"/>
      <c r="B350" s="118" t="str">
        <f>Dat_02!A350</f>
        <v>11/08/2020</v>
      </c>
      <c r="C350" s="119">
        <f>Dat_02!O350</f>
        <v>499.19583333330002</v>
      </c>
      <c r="D350" s="119">
        <f>Dat_02!D350</f>
        <v>2728.125</v>
      </c>
      <c r="E350" s="119">
        <f>Dat_02!G350</f>
        <v>-2634.375</v>
      </c>
    </row>
    <row r="351" spans="1:5">
      <c r="A351" s="83"/>
      <c r="B351" s="118" t="str">
        <f>Dat_02!A351</f>
        <v>12/08/2020</v>
      </c>
      <c r="C351" s="119">
        <f>Dat_02!O351</f>
        <v>11.14384057969994</v>
      </c>
      <c r="D351" s="119">
        <f>Dat_02!D351</f>
        <v>2403.75</v>
      </c>
      <c r="E351" s="119">
        <f>Dat_02!G351</f>
        <v>-2986.875</v>
      </c>
    </row>
    <row r="352" spans="1:5">
      <c r="A352" s="83"/>
      <c r="B352" s="118" t="str">
        <f>Dat_02!A352</f>
        <v>13/08/2020</v>
      </c>
      <c r="C352" s="119">
        <f>Dat_02!O352</f>
        <v>1064.0866228069999</v>
      </c>
      <c r="D352" s="119">
        <f>Dat_02!D352</f>
        <v>2454.375</v>
      </c>
      <c r="E352" s="119">
        <f>Dat_02!G352</f>
        <v>-3099.375</v>
      </c>
    </row>
    <row r="353" spans="1:5">
      <c r="A353" s="83"/>
      <c r="B353" s="118" t="str">
        <f>Dat_02!A353</f>
        <v>14/08/2020</v>
      </c>
      <c r="C353" s="119">
        <f>Dat_02!O353</f>
        <v>902.86381578949999</v>
      </c>
      <c r="D353" s="119">
        <f>Dat_02!D353</f>
        <v>2071.875</v>
      </c>
      <c r="E353" s="119">
        <f>Dat_02!G353</f>
        <v>-3285</v>
      </c>
    </row>
    <row r="354" spans="1:5">
      <c r="A354" s="83"/>
      <c r="B354" s="118" t="str">
        <f>Dat_02!A354</f>
        <v>15/08/2020</v>
      </c>
      <c r="C354" s="119">
        <f>Dat_02!O354</f>
        <v>-914.42499999999995</v>
      </c>
      <c r="D354" s="119">
        <f>Dat_02!D354</f>
        <v>2201.125</v>
      </c>
      <c r="E354" s="119">
        <f>Dat_02!G354</f>
        <v>-3208.125</v>
      </c>
    </row>
    <row r="355" spans="1:5">
      <c r="A355" s="83"/>
      <c r="B355" s="118" t="str">
        <f>Dat_02!A355</f>
        <v>16/08/2020</v>
      </c>
      <c r="C355" s="119">
        <f>Dat_02!O355</f>
        <v>-1810.65</v>
      </c>
      <c r="D355" s="119">
        <f>Dat_02!D355</f>
        <v>2582.9583333332998</v>
      </c>
      <c r="E355" s="119">
        <f>Dat_02!G355</f>
        <v>-2621.4583333332998</v>
      </c>
    </row>
    <row r="356" spans="1:5">
      <c r="A356" s="83"/>
      <c r="B356" s="118" t="str">
        <f>Dat_02!A356</f>
        <v>17/08/2020</v>
      </c>
      <c r="C356" s="119">
        <f>Dat_02!O356</f>
        <v>-135.95416666670008</v>
      </c>
      <c r="D356" s="119">
        <f>Dat_02!D356</f>
        <v>2493.625</v>
      </c>
      <c r="E356" s="119">
        <f>Dat_02!G356</f>
        <v>-2943.125</v>
      </c>
    </row>
    <row r="357" spans="1:5">
      <c r="A357" s="83"/>
      <c r="B357" s="118" t="str">
        <f>Dat_02!A357</f>
        <v>18/08/2020</v>
      </c>
      <c r="C357" s="119">
        <f>Dat_02!O357</f>
        <v>230.33025362320006</v>
      </c>
      <c r="D357" s="119">
        <f>Dat_02!D357</f>
        <v>2270.5</v>
      </c>
      <c r="E357" s="119">
        <f>Dat_02!G357</f>
        <v>-3218.75</v>
      </c>
    </row>
    <row r="358" spans="1:5">
      <c r="A358" s="83"/>
      <c r="B358" s="118" t="str">
        <f>Dat_02!A358</f>
        <v>19/08/2020</v>
      </c>
      <c r="C358" s="119">
        <f>Dat_02!O358</f>
        <v>-177.21050724629993</v>
      </c>
      <c r="D358" s="119">
        <f>Dat_02!D358</f>
        <v>2587.5</v>
      </c>
      <c r="E358" s="119">
        <f>Dat_02!G358</f>
        <v>-2803.125</v>
      </c>
    </row>
    <row r="359" spans="1:5">
      <c r="A359" s="83"/>
      <c r="B359" s="118" t="str">
        <f>Dat_02!A359</f>
        <v>20/08/2020</v>
      </c>
      <c r="C359" s="119">
        <f>Dat_02!O359</f>
        <v>-196.42083333329992</v>
      </c>
      <c r="D359" s="119">
        <f>Dat_02!D359</f>
        <v>2581.875</v>
      </c>
      <c r="E359" s="119">
        <f>Dat_02!G359</f>
        <v>-3030</v>
      </c>
    </row>
    <row r="360" spans="1:5">
      <c r="A360" s="83"/>
      <c r="B360" s="118" t="str">
        <f>Dat_02!A360</f>
        <v>21/08/2020</v>
      </c>
      <c r="C360" s="119">
        <f>Dat_02!O360</f>
        <v>-1154.7173913044001</v>
      </c>
      <c r="D360" s="119">
        <f>Dat_02!D360</f>
        <v>2651.25</v>
      </c>
      <c r="E360" s="119">
        <f>Dat_02!G360</f>
        <v>-2895</v>
      </c>
    </row>
    <row r="361" spans="1:5">
      <c r="A361" s="83"/>
      <c r="B361" s="118" t="str">
        <f>Dat_02!A361</f>
        <v>22/08/2020</v>
      </c>
      <c r="C361" s="119">
        <f>Dat_02!O361</f>
        <v>-1190.8499999999999</v>
      </c>
      <c r="D361" s="119">
        <f>Dat_02!D361</f>
        <v>2784.375</v>
      </c>
      <c r="E361" s="119">
        <f>Dat_02!G361</f>
        <v>-2583.75</v>
      </c>
    </row>
    <row r="362" spans="1:5">
      <c r="A362" s="83"/>
      <c r="B362" s="118" t="str">
        <f>Dat_02!A362</f>
        <v>23/08/2020</v>
      </c>
      <c r="C362" s="119">
        <f>Dat_02!O362</f>
        <v>-1209.6666666666999</v>
      </c>
      <c r="D362" s="119">
        <f>Dat_02!D362</f>
        <v>2733.75</v>
      </c>
      <c r="E362" s="119">
        <f>Dat_02!G362</f>
        <v>-3084.375</v>
      </c>
    </row>
    <row r="363" spans="1:5">
      <c r="A363" s="83"/>
      <c r="B363" s="118" t="str">
        <f>Dat_02!A363</f>
        <v>24/08/2020</v>
      </c>
      <c r="C363" s="119">
        <f>Dat_02!O363</f>
        <v>352.92434782609996</v>
      </c>
      <c r="D363" s="119">
        <f>Dat_02!D363</f>
        <v>2030.625</v>
      </c>
      <c r="E363" s="119">
        <f>Dat_02!G363</f>
        <v>-3314.375</v>
      </c>
    </row>
    <row r="364" spans="1:5">
      <c r="A364" s="83"/>
      <c r="B364" s="118" t="str">
        <f>Dat_02!A364</f>
        <v>25/08/2020</v>
      </c>
      <c r="C364" s="119">
        <f>Dat_02!O364</f>
        <v>117.28079710150007</v>
      </c>
      <c r="D364" s="119">
        <f>Dat_02!D364</f>
        <v>1787.25</v>
      </c>
      <c r="E364" s="119">
        <f>Dat_02!G364</f>
        <v>-2849.375</v>
      </c>
    </row>
    <row r="365" spans="1:5">
      <c r="A365" s="83"/>
      <c r="B365" s="118" t="str">
        <f>Dat_02!A365</f>
        <v>26/08/2020</v>
      </c>
      <c r="C365" s="119">
        <f>Dat_02!O365</f>
        <v>950.92500000000007</v>
      </c>
      <c r="D365" s="119">
        <f>Dat_02!D365</f>
        <v>2040.625</v>
      </c>
      <c r="E365" s="119">
        <f>Dat_02!G365</f>
        <v>-3583.6666666667002</v>
      </c>
    </row>
    <row r="366" spans="1:5">
      <c r="A366" s="83"/>
      <c r="B366" s="118" t="str">
        <f>Dat_02!A366</f>
        <v>27/08/2020</v>
      </c>
      <c r="C366" s="119">
        <f>Dat_02!O366</f>
        <v>1790.0359848485</v>
      </c>
      <c r="D366" s="119">
        <f>Dat_02!D366</f>
        <v>2251.875</v>
      </c>
      <c r="E366" s="119">
        <f>Dat_02!G366</f>
        <v>-3525</v>
      </c>
    </row>
    <row r="367" spans="1:5">
      <c r="A367" s="83"/>
      <c r="B367" s="118" t="str">
        <f>Dat_02!A367</f>
        <v>28/08/2020</v>
      </c>
      <c r="C367" s="119">
        <f>Dat_02!O367</f>
        <v>2035.0319444445001</v>
      </c>
      <c r="D367" s="119">
        <f>Dat_02!D367</f>
        <v>2977.5</v>
      </c>
      <c r="E367" s="119">
        <f>Dat_02!G367</f>
        <v>-3429.375</v>
      </c>
    </row>
    <row r="368" spans="1:5">
      <c r="A368" s="83"/>
      <c r="B368" s="118" t="str">
        <f>Dat_02!A368</f>
        <v>29/08/2020</v>
      </c>
      <c r="C368" s="119">
        <f>Dat_02!O368</f>
        <v>-806.69112318840007</v>
      </c>
      <c r="D368" s="119">
        <f>Dat_02!D368</f>
        <v>3129.375</v>
      </c>
      <c r="E368" s="119">
        <f>Dat_02!G368</f>
        <v>-3594.5833333332998</v>
      </c>
    </row>
    <row r="369" spans="1:5">
      <c r="A369" s="83"/>
      <c r="B369" s="118" t="str">
        <f>Dat_02!A369</f>
        <v>30/08/2020</v>
      </c>
      <c r="C369" s="119">
        <f>Dat_02!O369</f>
        <v>-1686.6333333333</v>
      </c>
      <c r="D369" s="119">
        <f>Dat_02!D369</f>
        <v>2844.375</v>
      </c>
      <c r="E369" s="119">
        <f>Dat_02!G369</f>
        <v>-3877.5</v>
      </c>
    </row>
    <row r="370" spans="1:5">
      <c r="A370" s="83" t="s">
        <v>52</v>
      </c>
      <c r="B370" s="118" t="str">
        <f>Dat_02!A370</f>
        <v>31/08/2020</v>
      </c>
      <c r="C370" s="119">
        <f>Dat_02!O370</f>
        <v>300.83043478260004</v>
      </c>
      <c r="D370" s="119">
        <f>Dat_02!D370</f>
        <v>2467.5</v>
      </c>
      <c r="E370" s="119">
        <f>Dat_02!G370</f>
        <v>-3956.25</v>
      </c>
    </row>
    <row r="371" spans="1:5">
      <c r="A371" s="83"/>
      <c r="B371" s="118" t="str">
        <f>Dat_02!A371</f>
        <v>01/09/2020</v>
      </c>
      <c r="C371" s="119">
        <f>Dat_02!O371</f>
        <v>1742.5013729976999</v>
      </c>
      <c r="D371" s="119">
        <f>Dat_02!D371</f>
        <v>2793.75</v>
      </c>
      <c r="E371" s="119">
        <f>Dat_02!G371</f>
        <v>-2904.375</v>
      </c>
    </row>
    <row r="372" spans="1:5">
      <c r="A372" s="83"/>
      <c r="B372" s="118" t="str">
        <f>Dat_02!A372</f>
        <v>02/09/2020</v>
      </c>
      <c r="C372" s="119">
        <f>Dat_02!O372</f>
        <v>1610.0458333332999</v>
      </c>
      <c r="D372" s="119">
        <f>Dat_02!D372</f>
        <v>2786.25</v>
      </c>
      <c r="E372" s="119">
        <f>Dat_02!G372</f>
        <v>-3382.5</v>
      </c>
    </row>
    <row r="373" spans="1:5">
      <c r="A373" s="83"/>
      <c r="B373" s="118" t="str">
        <f>Dat_02!A373</f>
        <v>03/09/2020</v>
      </c>
      <c r="C373" s="119">
        <f>Dat_02!O373</f>
        <v>441.63749999999999</v>
      </c>
      <c r="D373" s="119">
        <f>Dat_02!D373</f>
        <v>2626.875</v>
      </c>
      <c r="E373" s="119">
        <f>Dat_02!G373</f>
        <v>-3703.125</v>
      </c>
    </row>
    <row r="374" spans="1:5">
      <c r="A374" s="83"/>
      <c r="B374" s="118" t="str">
        <f>Dat_02!A374</f>
        <v>04/09/2020</v>
      </c>
      <c r="C374" s="119">
        <f>Dat_02!O374</f>
        <v>770.15833333340004</v>
      </c>
      <c r="D374" s="119">
        <f>Dat_02!D374</f>
        <v>2870.625</v>
      </c>
      <c r="E374" s="119">
        <f>Dat_02!G374</f>
        <v>-3871.875</v>
      </c>
    </row>
    <row r="375" spans="1:5">
      <c r="A375" s="83"/>
      <c r="B375" s="118" t="str">
        <f>Dat_02!A375</f>
        <v>05/09/2020</v>
      </c>
      <c r="C375" s="119">
        <f>Dat_02!O375</f>
        <v>-1395.4541666666998</v>
      </c>
      <c r="D375" s="119">
        <f>Dat_02!D375</f>
        <v>3183.75</v>
      </c>
      <c r="E375" s="119">
        <f>Dat_02!G375</f>
        <v>-3431.25</v>
      </c>
    </row>
    <row r="376" spans="1:5">
      <c r="A376" s="83"/>
      <c r="B376" s="118" t="str">
        <f>Dat_02!A376</f>
        <v>06/09/2020</v>
      </c>
      <c r="C376" s="119">
        <f>Dat_02!O376</f>
        <v>-2372.4249999999997</v>
      </c>
      <c r="D376" s="119">
        <f>Dat_02!D376</f>
        <v>2926.875</v>
      </c>
      <c r="E376" s="119">
        <f>Dat_02!G376</f>
        <v>-3403.125</v>
      </c>
    </row>
    <row r="377" spans="1:5">
      <c r="A377" s="83"/>
      <c r="B377" s="118" t="str">
        <f>Dat_02!A377</f>
        <v>07/09/2020</v>
      </c>
      <c r="C377" s="119">
        <f>Dat_02!O377</f>
        <v>-379.69166666670003</v>
      </c>
      <c r="D377" s="119">
        <f>Dat_02!D377</f>
        <v>2979.375</v>
      </c>
      <c r="E377" s="119">
        <f>Dat_02!G377</f>
        <v>-2951.25</v>
      </c>
    </row>
    <row r="378" spans="1:5">
      <c r="A378" s="83"/>
      <c r="B378" s="118" t="str">
        <f>Dat_02!A378</f>
        <v>08/09/2020</v>
      </c>
      <c r="C378" s="119">
        <f>Dat_02!O378</f>
        <v>417.96847826089993</v>
      </c>
      <c r="D378" s="119">
        <f>Dat_02!D378</f>
        <v>2814.375</v>
      </c>
      <c r="E378" s="119">
        <f>Dat_02!G378</f>
        <v>-2887.5</v>
      </c>
    </row>
    <row r="379" spans="1:5">
      <c r="A379" s="83"/>
      <c r="B379" s="118" t="str">
        <f>Dat_02!A379</f>
        <v>09/09/2020</v>
      </c>
      <c r="C379" s="119">
        <f>Dat_02!O379</f>
        <v>717.03333333329988</v>
      </c>
      <c r="D379" s="119">
        <f>Dat_02!D379</f>
        <v>2737.5</v>
      </c>
      <c r="E379" s="119">
        <f>Dat_02!G379</f>
        <v>-3208.125</v>
      </c>
    </row>
    <row r="380" spans="1:5">
      <c r="A380" s="83"/>
      <c r="B380" s="118" t="str">
        <f>Dat_02!A380</f>
        <v>10/09/2020</v>
      </c>
      <c r="C380" s="119">
        <f>Dat_02!O380</f>
        <v>409.51106719359996</v>
      </c>
      <c r="D380" s="119">
        <f>Dat_02!D380</f>
        <v>3352.5</v>
      </c>
      <c r="E380" s="119">
        <f>Dat_02!G380</f>
        <v>-3671.25</v>
      </c>
    </row>
    <row r="381" spans="1:5">
      <c r="A381" s="83"/>
      <c r="B381" s="118" t="str">
        <f>Dat_02!A381</f>
        <v>11/09/2020</v>
      </c>
      <c r="C381" s="119">
        <f>Dat_02!O381</f>
        <v>570.69166666659999</v>
      </c>
      <c r="D381" s="119">
        <f>Dat_02!D381</f>
        <v>3078.75</v>
      </c>
      <c r="E381" s="119">
        <f>Dat_02!G381</f>
        <v>-3808.125</v>
      </c>
    </row>
    <row r="382" spans="1:5">
      <c r="A382" s="83"/>
      <c r="B382" s="118" t="str">
        <f>Dat_02!A382</f>
        <v>12/09/2020</v>
      </c>
      <c r="C382" s="119">
        <f>Dat_02!O382</f>
        <v>-570.88750000000005</v>
      </c>
      <c r="D382" s="119">
        <f>Dat_02!D382</f>
        <v>2983.125</v>
      </c>
      <c r="E382" s="119">
        <f>Dat_02!G382</f>
        <v>-3926.25</v>
      </c>
    </row>
    <row r="383" spans="1:5">
      <c r="A383" s="83"/>
      <c r="B383" s="118" t="str">
        <f>Dat_02!A383</f>
        <v>13/09/2020</v>
      </c>
      <c r="C383" s="119">
        <f>Dat_02!O383</f>
        <v>-1152.1678571428001</v>
      </c>
      <c r="D383" s="119">
        <f>Dat_02!D383</f>
        <v>3018.75</v>
      </c>
      <c r="E383" s="119">
        <f>Dat_02!G383</f>
        <v>-3738.75</v>
      </c>
    </row>
    <row r="384" spans="1:5">
      <c r="A384" s="83"/>
      <c r="B384" s="118" t="str">
        <f>Dat_02!A384</f>
        <v>14/09/2020</v>
      </c>
      <c r="C384" s="119">
        <f>Dat_02!O384</f>
        <v>478.52159090909993</v>
      </c>
      <c r="D384" s="119">
        <f>Dat_02!D384</f>
        <v>3114.375</v>
      </c>
      <c r="E384" s="119">
        <f>Dat_02!G384</f>
        <v>-3751.875</v>
      </c>
    </row>
    <row r="385" spans="1:5">
      <c r="A385" s="83"/>
      <c r="B385" s="118" t="str">
        <f>Dat_02!A385</f>
        <v>15/09/2020</v>
      </c>
      <c r="C385" s="119">
        <f>Dat_02!O385</f>
        <v>1264.5291666666999</v>
      </c>
      <c r="D385" s="119">
        <f>Dat_02!D385</f>
        <v>2520</v>
      </c>
      <c r="E385" s="119">
        <f>Dat_02!G385</f>
        <v>-3813.75</v>
      </c>
    </row>
    <row r="386" spans="1:5">
      <c r="A386" s="83"/>
      <c r="B386" s="118" t="str">
        <f>Dat_02!A386</f>
        <v>16/09/2020</v>
      </c>
      <c r="C386" s="119">
        <f>Dat_02!O386</f>
        <v>1259.7230392157001</v>
      </c>
      <c r="D386" s="119">
        <f>Dat_02!D386</f>
        <v>2523.75</v>
      </c>
      <c r="E386" s="119">
        <f>Dat_02!G386</f>
        <v>-3697.2916666667002</v>
      </c>
    </row>
    <row r="387" spans="1:5">
      <c r="A387" s="83"/>
      <c r="B387" s="118" t="str">
        <f>Dat_02!A387</f>
        <v>17/09/2020</v>
      </c>
      <c r="C387" s="119">
        <f>Dat_02!O387</f>
        <v>1190.3920289855</v>
      </c>
      <c r="D387" s="119">
        <f>Dat_02!D387</f>
        <v>2658.5416666667002</v>
      </c>
      <c r="E387" s="119">
        <f>Dat_02!G387</f>
        <v>-3615</v>
      </c>
    </row>
    <row r="388" spans="1:5">
      <c r="A388" s="83"/>
      <c r="B388" s="118" t="str">
        <f>Dat_02!A388</f>
        <v>18/09/2020</v>
      </c>
      <c r="C388" s="119">
        <f>Dat_02!O388</f>
        <v>1195.1875</v>
      </c>
      <c r="D388" s="119">
        <f>Dat_02!D388</f>
        <v>2986.875</v>
      </c>
      <c r="E388" s="119">
        <f>Dat_02!G388</f>
        <v>-3575.625</v>
      </c>
    </row>
    <row r="389" spans="1:5">
      <c r="A389" s="83"/>
      <c r="B389" s="118" t="str">
        <f>Dat_02!A389</f>
        <v>19/09/2020</v>
      </c>
      <c r="C389" s="119">
        <f>Dat_02!O389</f>
        <v>-260.14583333329995</v>
      </c>
      <c r="D389" s="119">
        <f>Dat_02!D389</f>
        <v>3273.625</v>
      </c>
      <c r="E389" s="119">
        <f>Dat_02!G389</f>
        <v>-3505.8333333332998</v>
      </c>
    </row>
    <row r="390" spans="1:5">
      <c r="A390" s="83"/>
      <c r="B390" s="118" t="str">
        <f>Dat_02!A390</f>
        <v>20/09/2020</v>
      </c>
      <c r="C390" s="119">
        <f>Dat_02!O390</f>
        <v>-17.21666666660002</v>
      </c>
      <c r="D390" s="119">
        <f>Dat_02!D390</f>
        <v>3348.75</v>
      </c>
      <c r="E390" s="119">
        <f>Dat_02!G390</f>
        <v>-3519.375</v>
      </c>
    </row>
    <row r="391" spans="1:5">
      <c r="A391" s="83"/>
      <c r="B391" s="118" t="str">
        <f>Dat_02!A391</f>
        <v>21/09/2020</v>
      </c>
      <c r="C391" s="119">
        <f>Dat_02!O391</f>
        <v>685.17462121220001</v>
      </c>
      <c r="D391" s="119">
        <f>Dat_02!D391</f>
        <v>2390.625</v>
      </c>
      <c r="E391" s="119">
        <f>Dat_02!G391</f>
        <v>-3592.5</v>
      </c>
    </row>
    <row r="392" spans="1:5">
      <c r="A392" s="83"/>
      <c r="B392" s="118" t="str">
        <f>Dat_02!A392</f>
        <v>22/09/2020</v>
      </c>
      <c r="C392" s="119">
        <f>Dat_02!O392</f>
        <v>863.79545454549987</v>
      </c>
      <c r="D392" s="119">
        <f>Dat_02!D392</f>
        <v>2265</v>
      </c>
      <c r="E392" s="119">
        <f>Dat_02!G392</f>
        <v>-3631.875</v>
      </c>
    </row>
    <row r="393" spans="1:5">
      <c r="A393" s="83"/>
      <c r="B393" s="118" t="str">
        <f>Dat_02!A393</f>
        <v>23/09/2020</v>
      </c>
      <c r="C393" s="119">
        <f>Dat_02!O393</f>
        <v>893.60289855070005</v>
      </c>
      <c r="D393" s="119">
        <f>Dat_02!D393</f>
        <v>2675.625</v>
      </c>
      <c r="E393" s="119">
        <f>Dat_02!G393</f>
        <v>-3346.875</v>
      </c>
    </row>
    <row r="394" spans="1:5">
      <c r="A394" s="83"/>
      <c r="B394" s="118" t="str">
        <f>Dat_02!A394</f>
        <v>24/09/2020</v>
      </c>
      <c r="C394" s="119">
        <f>Dat_02!O394</f>
        <v>278.44999999999993</v>
      </c>
      <c r="D394" s="119">
        <f>Dat_02!D394</f>
        <v>2724.375</v>
      </c>
      <c r="E394" s="119">
        <f>Dat_02!G394</f>
        <v>-2973.75</v>
      </c>
    </row>
    <row r="395" spans="1:5">
      <c r="A395" s="83"/>
      <c r="B395" s="118" t="str">
        <f>Dat_02!A395</f>
        <v>25/09/2020</v>
      </c>
      <c r="C395" s="119">
        <f>Dat_02!O395</f>
        <v>-1428.8166666666998</v>
      </c>
      <c r="D395" s="119">
        <f>Dat_02!D395</f>
        <v>2571.875</v>
      </c>
      <c r="E395" s="119">
        <f>Dat_02!G395</f>
        <v>-2923.125</v>
      </c>
    </row>
    <row r="396" spans="1:5">
      <c r="A396" s="83"/>
      <c r="B396" s="118" t="str">
        <f>Dat_02!A396</f>
        <v>26/09/2020</v>
      </c>
      <c r="C396" s="119">
        <f>Dat_02!O396</f>
        <v>-1082.6541666667001</v>
      </c>
      <c r="D396" s="119">
        <f>Dat_02!D396</f>
        <v>2527.5</v>
      </c>
      <c r="E396" s="119">
        <f>Dat_02!G396</f>
        <v>-2930.0416666667002</v>
      </c>
    </row>
    <row r="397" spans="1:5">
      <c r="A397" s="83"/>
      <c r="B397" s="118" t="str">
        <f>Dat_02!A397</f>
        <v>27/09/2020</v>
      </c>
      <c r="C397" s="119">
        <f>Dat_02!O397</f>
        <v>-1589.7630434783</v>
      </c>
      <c r="D397" s="119">
        <f>Dat_02!D397</f>
        <v>2244.375</v>
      </c>
      <c r="E397" s="119">
        <f>Dat_02!G397</f>
        <v>-2888.7083333332998</v>
      </c>
    </row>
    <row r="398" spans="1:5">
      <c r="A398" s="83"/>
      <c r="B398" s="118" t="str">
        <f>Dat_02!A398</f>
        <v>28/09/2020</v>
      </c>
      <c r="C398" s="119">
        <f>Dat_02!O398</f>
        <v>38.004924242399966</v>
      </c>
      <c r="D398" s="119">
        <f>Dat_02!D398</f>
        <v>2059.3333333332998</v>
      </c>
      <c r="E398" s="119">
        <f>Dat_02!G398</f>
        <v>-3626.25</v>
      </c>
    </row>
    <row r="399" spans="1:5">
      <c r="A399" s="83"/>
      <c r="B399" s="118" t="str">
        <f>Dat_02!A399</f>
        <v>29/09/2020</v>
      </c>
      <c r="C399" s="119">
        <f>Dat_02!O399</f>
        <v>753.50851449280003</v>
      </c>
      <c r="D399" s="119">
        <f>Dat_02!D399</f>
        <v>2244.375</v>
      </c>
      <c r="E399" s="119">
        <f>Dat_02!G399</f>
        <v>-3570</v>
      </c>
    </row>
    <row r="400" spans="1:5">
      <c r="A400" s="83"/>
      <c r="B400" s="118" t="str">
        <f>Dat_02!A400</f>
        <v>30/09/2020</v>
      </c>
      <c r="C400" s="119">
        <f>Dat_02!O400</f>
        <v>1406.9946428571</v>
      </c>
      <c r="D400" s="119">
        <f>Dat_02!D400</f>
        <v>2900</v>
      </c>
      <c r="E400" s="119">
        <f>Dat_02!G400</f>
        <v>-2900</v>
      </c>
    </row>
    <row r="401" spans="1:5">
      <c r="A401" s="83"/>
      <c r="B401" s="118">
        <f>Dat_02!A401</f>
        <v>0</v>
      </c>
      <c r="C401" s="119">
        <f>Dat_02!O401</f>
        <v>0</v>
      </c>
      <c r="D401" s="119">
        <f>Dat_02!D401</f>
        <v>0</v>
      </c>
      <c r="E401" s="119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topLeftCell="A7" workbookViewId="0">
      <selection activeCell="E39" sqref="E39"/>
    </sheetView>
  </sheetViews>
  <sheetFormatPr baseColWidth="10" defaultRowHeight="12.75"/>
  <cols>
    <col min="1" max="1" width="17.5703125" customWidth="1"/>
    <col min="2" max="4" width="20.42578125" customWidth="1"/>
    <col min="5" max="5" width="14.7109375" customWidth="1"/>
    <col min="6" max="6" width="17.5703125" customWidth="1"/>
    <col min="7" max="9" width="20.42578125" customWidth="1"/>
    <col min="10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453</v>
      </c>
      <c r="B2" s="85" t="s">
        <v>454</v>
      </c>
    </row>
    <row r="4" spans="1:13">
      <c r="A4" s="126" t="s">
        <v>35</v>
      </c>
      <c r="B4" s="132" t="s">
        <v>71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6" t="s">
        <v>36</v>
      </c>
      <c r="B5" s="134" t="s">
        <v>72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6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65</v>
      </c>
      <c r="B8" s="90">
        <v>0</v>
      </c>
      <c r="C8" s="90">
        <v>-26.71735</v>
      </c>
      <c r="D8" s="91">
        <v>-26.71735</v>
      </c>
      <c r="E8" s="90">
        <v>921.24991199999999</v>
      </c>
      <c r="F8" s="90">
        <v>-610.73878000000002</v>
      </c>
      <c r="G8" s="91">
        <v>310.51113199999998</v>
      </c>
      <c r="H8" s="90">
        <v>145.22</v>
      </c>
      <c r="I8" s="90">
        <v>-23.344100000000001</v>
      </c>
      <c r="J8" s="91">
        <v>121.8759</v>
      </c>
      <c r="K8" s="90">
        <v>513.95591000000002</v>
      </c>
      <c r="L8" s="90">
        <v>-673.27214600000002</v>
      </c>
      <c r="M8" s="91">
        <v>-159.316236</v>
      </c>
    </row>
    <row r="9" spans="1:13">
      <c r="A9" s="85" t="s">
        <v>66</v>
      </c>
      <c r="B9" s="90">
        <v>2.6199999999999999E-3</v>
      </c>
      <c r="C9" s="90">
        <v>-15.975989999999999</v>
      </c>
      <c r="D9" s="91">
        <v>-15.973369999999999</v>
      </c>
      <c r="E9" s="90">
        <v>1724.6640580000001</v>
      </c>
      <c r="F9" s="90">
        <v>-173.94130200000001</v>
      </c>
      <c r="G9" s="91">
        <v>1550.7227559999999</v>
      </c>
      <c r="H9" s="90">
        <v>189.66560000000001</v>
      </c>
      <c r="I9" s="90">
        <v>-10.361800000000001</v>
      </c>
      <c r="J9" s="91">
        <v>179.3038</v>
      </c>
      <c r="K9" s="90">
        <v>143.934203</v>
      </c>
      <c r="L9" s="90">
        <v>-846.21224099999995</v>
      </c>
      <c r="M9" s="91">
        <v>-702.27803800000004</v>
      </c>
    </row>
    <row r="10" spans="1:13">
      <c r="A10" s="85" t="s">
        <v>67</v>
      </c>
      <c r="B10" s="90">
        <v>3.5200000000000001E-3</v>
      </c>
      <c r="C10" s="90">
        <v>-32.375889999999998</v>
      </c>
      <c r="D10" s="91">
        <v>-32.372369999999997</v>
      </c>
      <c r="E10" s="90">
        <v>2037.6270030000001</v>
      </c>
      <c r="F10" s="90">
        <v>-36.646734000000002</v>
      </c>
      <c r="G10" s="91">
        <v>2000.9802689999999</v>
      </c>
      <c r="H10" s="90">
        <v>220.2037</v>
      </c>
      <c r="I10" s="90">
        <v>-8.0384700000000002</v>
      </c>
      <c r="J10" s="91">
        <v>212.16523000000001</v>
      </c>
      <c r="K10" s="90">
        <v>171.30808999999999</v>
      </c>
      <c r="L10" s="90">
        <v>-959.90252999999996</v>
      </c>
      <c r="M10" s="91">
        <v>-788.59443999999996</v>
      </c>
    </row>
    <row r="11" spans="1:13">
      <c r="A11" s="85" t="s">
        <v>68</v>
      </c>
      <c r="B11" s="90">
        <v>3.3500000000000001E-3</v>
      </c>
      <c r="C11" s="90">
        <v>-13.983269999999999</v>
      </c>
      <c r="D11" s="91">
        <v>-13.97992</v>
      </c>
      <c r="E11" s="90">
        <v>1357.2903269999999</v>
      </c>
      <c r="F11" s="90">
        <v>-49.019134999999999</v>
      </c>
      <c r="G11" s="91">
        <v>1308.2711919999999</v>
      </c>
      <c r="H11" s="90">
        <v>120.61955</v>
      </c>
      <c r="I11" s="90">
        <v>-14.09803</v>
      </c>
      <c r="J11" s="91">
        <v>106.52152</v>
      </c>
      <c r="K11" s="90">
        <v>344.70727900000003</v>
      </c>
      <c r="L11" s="90">
        <v>-654.40039300000001</v>
      </c>
      <c r="M11" s="91">
        <v>-309.69311399999998</v>
      </c>
    </row>
    <row r="12" spans="1:13">
      <c r="A12" s="85" t="s">
        <v>69</v>
      </c>
      <c r="B12" s="90">
        <v>1.42E-3</v>
      </c>
      <c r="C12" s="90">
        <v>-12.71852</v>
      </c>
      <c r="D12" s="91">
        <v>-12.7171</v>
      </c>
      <c r="E12" s="90">
        <v>1134.6505360000001</v>
      </c>
      <c r="F12" s="90">
        <v>-41.445523000000001</v>
      </c>
      <c r="G12" s="91">
        <v>1093.205013</v>
      </c>
      <c r="H12" s="90">
        <v>107.31189999999999</v>
      </c>
      <c r="I12" s="90">
        <v>-30.204499999999999</v>
      </c>
      <c r="J12" s="91">
        <v>77.107399999999998</v>
      </c>
      <c r="K12" s="90">
        <v>331.34486700000002</v>
      </c>
      <c r="L12" s="90">
        <v>-741.13964299999998</v>
      </c>
      <c r="M12" s="91">
        <v>-409.79477600000001</v>
      </c>
    </row>
    <row r="13" spans="1:13">
      <c r="A13" s="85" t="s">
        <v>70</v>
      </c>
      <c r="B13" s="90">
        <v>4.6999999999999999E-4</v>
      </c>
      <c r="C13" s="90">
        <v>-8.2999600000000004</v>
      </c>
      <c r="D13" s="91">
        <v>-8.2994900000000005</v>
      </c>
      <c r="E13" s="90">
        <v>826.07797500000004</v>
      </c>
      <c r="F13" s="90">
        <v>-21.852651999999999</v>
      </c>
      <c r="G13" s="91">
        <v>804.225323</v>
      </c>
      <c r="H13" s="90">
        <v>87.283799999999999</v>
      </c>
      <c r="I13" s="90">
        <v>-27.323899999999998</v>
      </c>
      <c r="J13" s="91">
        <v>59.959899999999998</v>
      </c>
      <c r="K13" s="90">
        <v>204.92259999999999</v>
      </c>
      <c r="L13" s="90">
        <v>-523.93388000000004</v>
      </c>
      <c r="M13" s="91">
        <v>-319.01128</v>
      </c>
    </row>
    <row r="14" spans="1:13">
      <c r="A14" s="85" t="s">
        <v>73</v>
      </c>
      <c r="B14" s="90">
        <v>2.9999999999999997E-4</v>
      </c>
      <c r="C14" s="90">
        <v>-1.4880800000000001</v>
      </c>
      <c r="D14" s="91">
        <v>-1.4877800000000001</v>
      </c>
      <c r="E14" s="90">
        <v>836.59671100000003</v>
      </c>
      <c r="F14" s="90">
        <v>-59.447944</v>
      </c>
      <c r="G14" s="91">
        <v>777.14876700000002</v>
      </c>
      <c r="H14" s="90">
        <v>76.216099999999997</v>
      </c>
      <c r="I14" s="90">
        <v>-35.287300000000002</v>
      </c>
      <c r="J14" s="91">
        <v>40.928800000000003</v>
      </c>
      <c r="K14" s="90">
        <v>333.21223099999997</v>
      </c>
      <c r="L14" s="90">
        <v>-492.69995599999999</v>
      </c>
      <c r="M14" s="91">
        <v>-159.48772500000001</v>
      </c>
    </row>
    <row r="15" spans="1:13">
      <c r="A15" s="85" t="s">
        <v>74</v>
      </c>
      <c r="B15" s="90">
        <v>3.5E-4</v>
      </c>
      <c r="C15" s="90">
        <v>-16.745190000000001</v>
      </c>
      <c r="D15" s="91">
        <v>-16.74484</v>
      </c>
      <c r="E15" s="90">
        <v>1017.650341</v>
      </c>
      <c r="F15" s="90">
        <v>-43.584251000000002</v>
      </c>
      <c r="G15" s="91">
        <v>974.06609000000003</v>
      </c>
      <c r="H15" s="90">
        <v>83.186099999999996</v>
      </c>
      <c r="I15" s="90">
        <v>-104.57550000000001</v>
      </c>
      <c r="J15" s="91">
        <v>-21.389399999999998</v>
      </c>
      <c r="K15" s="90">
        <v>177.39864499999999</v>
      </c>
      <c r="L15" s="90">
        <v>-764.52879600000006</v>
      </c>
      <c r="M15" s="91">
        <v>-587.13015099999996</v>
      </c>
    </row>
    <row r="16" spans="1:13">
      <c r="A16" s="85" t="s">
        <v>75</v>
      </c>
      <c r="B16" s="90">
        <v>6.8999999999999997E-4</v>
      </c>
      <c r="C16" s="90">
        <v>-21.816389999999998</v>
      </c>
      <c r="D16" s="91">
        <v>-21.8157</v>
      </c>
      <c r="E16" s="90">
        <v>980.00082699999996</v>
      </c>
      <c r="F16" s="90">
        <v>-167.797595</v>
      </c>
      <c r="G16" s="91">
        <v>812.20323199999996</v>
      </c>
      <c r="H16" s="90">
        <v>17.566590000000001</v>
      </c>
      <c r="I16" s="90">
        <v>-96.875079999999997</v>
      </c>
      <c r="J16" s="91">
        <v>-79.308490000000006</v>
      </c>
      <c r="K16" s="90">
        <v>244.15623299999999</v>
      </c>
      <c r="L16" s="90">
        <v>-857.27066600000001</v>
      </c>
      <c r="M16" s="91">
        <v>-613.11443299999996</v>
      </c>
    </row>
    <row r="17" spans="1:13">
      <c r="A17" s="85" t="s">
        <v>76</v>
      </c>
      <c r="B17" s="90">
        <v>0</v>
      </c>
      <c r="C17" s="90">
        <v>-14.81795</v>
      </c>
      <c r="D17" s="91">
        <v>-14.81795</v>
      </c>
      <c r="E17" s="90">
        <v>1146.5198640000001</v>
      </c>
      <c r="F17" s="90">
        <v>-152.99748500000001</v>
      </c>
      <c r="G17" s="91">
        <v>993.522379</v>
      </c>
      <c r="H17" s="90">
        <v>26.50404</v>
      </c>
      <c r="I17" s="90">
        <v>-30.782900000000001</v>
      </c>
      <c r="J17" s="91">
        <v>-4.2788599999999999</v>
      </c>
      <c r="K17" s="90">
        <v>314.721586</v>
      </c>
      <c r="L17" s="90">
        <v>-708.20523400000002</v>
      </c>
      <c r="M17" s="91">
        <v>-393.48364800000002</v>
      </c>
    </row>
    <row r="18" spans="1:13">
      <c r="A18" s="85" t="s">
        <v>138</v>
      </c>
      <c r="B18" s="90">
        <v>6.8999999999999997E-4</v>
      </c>
      <c r="C18" s="90">
        <v>-22.558070000000001</v>
      </c>
      <c r="D18" s="91">
        <v>-22.557379999999998</v>
      </c>
      <c r="E18" s="90">
        <v>341.60409900000002</v>
      </c>
      <c r="F18" s="90">
        <v>-873.55103299999996</v>
      </c>
      <c r="G18" s="91">
        <v>-531.94693400000006</v>
      </c>
      <c r="H18" s="90">
        <v>82.185400000000001</v>
      </c>
      <c r="I18" s="90">
        <v>-24.236699999999999</v>
      </c>
      <c r="J18" s="91">
        <v>57.948700000000002</v>
      </c>
      <c r="K18" s="90">
        <v>716.03628200000003</v>
      </c>
      <c r="L18" s="90">
        <v>-516.87512300000003</v>
      </c>
      <c r="M18" s="91">
        <v>199.161159</v>
      </c>
    </row>
    <row r="19" spans="1:13">
      <c r="A19" s="85" t="s">
        <v>169</v>
      </c>
      <c r="B19" s="90">
        <v>1.31E-3</v>
      </c>
      <c r="C19" s="90">
        <v>-20.765529999999998</v>
      </c>
      <c r="D19" s="91">
        <v>-20.764220000000002</v>
      </c>
      <c r="E19" s="90">
        <v>489.22131200000001</v>
      </c>
      <c r="F19" s="90">
        <v>-885.26760300000001</v>
      </c>
      <c r="G19" s="91">
        <v>-396.046291</v>
      </c>
      <c r="H19" s="90">
        <v>51.751600000000003</v>
      </c>
      <c r="I19" s="90">
        <v>-29.802900000000001</v>
      </c>
      <c r="J19" s="91">
        <v>21.948699999999999</v>
      </c>
      <c r="K19" s="90">
        <v>1204.2595859999999</v>
      </c>
      <c r="L19" s="90">
        <v>-360.59051299999999</v>
      </c>
      <c r="M19" s="91">
        <v>843.66907300000003</v>
      </c>
    </row>
    <row r="20" spans="1:13">
      <c r="A20" s="85" t="s">
        <v>201</v>
      </c>
      <c r="B20" s="90">
        <v>1.0000000000000001E-5</v>
      </c>
      <c r="C20" s="90">
        <v>-24.43768</v>
      </c>
      <c r="D20" s="91">
        <v>-24.437670000000001</v>
      </c>
      <c r="E20" s="90">
        <v>1313.5580930000001</v>
      </c>
      <c r="F20" s="90">
        <v>-339.95280400000001</v>
      </c>
      <c r="G20" s="91">
        <v>973.60528899999997</v>
      </c>
      <c r="H20" s="90">
        <v>63.792499999999997</v>
      </c>
      <c r="I20" s="90">
        <v>-28.035499999999999</v>
      </c>
      <c r="J20" s="91">
        <v>35.756999999999998</v>
      </c>
      <c r="K20" s="90">
        <v>963.57581500000003</v>
      </c>
      <c r="L20" s="90">
        <v>-466.12160699999998</v>
      </c>
      <c r="M20" s="91">
        <v>497.45420799999999</v>
      </c>
    </row>
    <row r="21" spans="1:13">
      <c r="A21" s="85" t="s">
        <v>203</v>
      </c>
      <c r="B21" s="90">
        <v>2.7E-4</v>
      </c>
      <c r="C21" s="90">
        <v>-19.19725</v>
      </c>
      <c r="D21" s="91">
        <v>-19.19698</v>
      </c>
      <c r="E21" s="90">
        <v>1287.9595670000001</v>
      </c>
      <c r="F21" s="90">
        <v>-111.7294</v>
      </c>
      <c r="G21" s="91">
        <v>1176.2301669999999</v>
      </c>
      <c r="H21" s="90">
        <v>49.333599999999997</v>
      </c>
      <c r="I21" s="90">
        <v>-23.386099999999999</v>
      </c>
      <c r="J21" s="91">
        <v>25.947500000000002</v>
      </c>
      <c r="K21" s="90">
        <v>488.10632700000002</v>
      </c>
      <c r="L21" s="90">
        <v>-635.30529200000001</v>
      </c>
      <c r="M21" s="91">
        <v>-147.19896499999999</v>
      </c>
    </row>
    <row r="22" spans="1:13">
      <c r="A22" s="85" t="s">
        <v>235</v>
      </c>
      <c r="B22" s="90">
        <v>2.2200000000000002E-3</v>
      </c>
      <c r="C22" s="90">
        <v>-22.311330000000002</v>
      </c>
      <c r="D22" s="91">
        <v>-22.30911</v>
      </c>
      <c r="E22" s="90">
        <v>1196.468707</v>
      </c>
      <c r="F22" s="90">
        <v>-406.78295900000001</v>
      </c>
      <c r="G22" s="91">
        <v>789.68574799999999</v>
      </c>
      <c r="H22" s="90">
        <v>25.940799999999999</v>
      </c>
      <c r="I22" s="90">
        <v>-73.142399999999995</v>
      </c>
      <c r="J22" s="91">
        <v>-47.201599999999999</v>
      </c>
      <c r="K22" s="90">
        <v>470.68116300000003</v>
      </c>
      <c r="L22" s="90">
        <v>-697.08038799999997</v>
      </c>
      <c r="M22" s="91">
        <v>-226.399225</v>
      </c>
    </row>
    <row r="23" spans="1:13">
      <c r="A23" s="85" t="s">
        <v>264</v>
      </c>
      <c r="B23" s="90">
        <v>1.4599999999999999E-3</v>
      </c>
      <c r="C23" s="90">
        <v>-6.9898499999999997</v>
      </c>
      <c r="D23" s="91">
        <v>-6.9883899999999999</v>
      </c>
      <c r="E23" s="90">
        <v>1074.286249</v>
      </c>
      <c r="F23" s="90">
        <v>-282.67088799999999</v>
      </c>
      <c r="G23" s="91">
        <v>791.61536100000001</v>
      </c>
      <c r="H23" s="90">
        <v>15.842599999999999</v>
      </c>
      <c r="I23" s="90">
        <v>-54.253100000000003</v>
      </c>
      <c r="J23" s="91">
        <v>-38.410499999999999</v>
      </c>
      <c r="K23" s="90">
        <v>293.47439800000001</v>
      </c>
      <c r="L23" s="90">
        <v>-807.25330799999995</v>
      </c>
      <c r="M23" s="91">
        <v>-513.77891</v>
      </c>
    </row>
    <row r="24" spans="1:13">
      <c r="A24" s="85" t="s">
        <v>297</v>
      </c>
      <c r="B24" s="90">
        <v>7.1000000000000004E-3</v>
      </c>
      <c r="C24" s="90">
        <v>-1.25193</v>
      </c>
      <c r="D24" s="91">
        <v>-1.2448300000000001</v>
      </c>
      <c r="E24" s="90">
        <v>1448.979094</v>
      </c>
      <c r="F24" s="90">
        <v>-146.63502500000001</v>
      </c>
      <c r="G24" s="91">
        <v>1302.344069</v>
      </c>
      <c r="H24" s="90">
        <v>19.634699999999999</v>
      </c>
      <c r="I24" s="90">
        <v>-38.242699999999999</v>
      </c>
      <c r="J24" s="91">
        <v>-18.608000000000001</v>
      </c>
      <c r="K24" s="90">
        <v>279.38209599999999</v>
      </c>
      <c r="L24" s="90">
        <v>-878.20182699999998</v>
      </c>
      <c r="M24" s="91">
        <v>-598.81973100000005</v>
      </c>
    </row>
    <row r="25" spans="1:13">
      <c r="A25" s="85" t="s">
        <v>328</v>
      </c>
      <c r="B25" s="90">
        <v>5.9000000000000003E-4</v>
      </c>
      <c r="C25" s="90">
        <v>-9.0500000000000008E-3</v>
      </c>
      <c r="D25" s="91">
        <v>-8.4600000000000005E-3</v>
      </c>
      <c r="E25" s="90">
        <v>1057.6783949999999</v>
      </c>
      <c r="F25" s="90">
        <v>-264.84831200000002</v>
      </c>
      <c r="G25" s="91">
        <v>792.83008299999995</v>
      </c>
      <c r="H25" s="90">
        <v>25.6873</v>
      </c>
      <c r="I25" s="90">
        <v>-46.725099999999998</v>
      </c>
      <c r="J25" s="91">
        <v>-21.037800000000001</v>
      </c>
      <c r="K25" s="90">
        <v>240.76662099999999</v>
      </c>
      <c r="L25" s="90">
        <v>-743.65216899999996</v>
      </c>
      <c r="M25" s="91">
        <v>-502.88554800000003</v>
      </c>
    </row>
    <row r="26" spans="1:13">
      <c r="A26" s="85" t="s">
        <v>360</v>
      </c>
      <c r="B26" s="90">
        <v>3.0000000000000001E-5</v>
      </c>
      <c r="C26" s="90">
        <v>-5.0515999999999996</v>
      </c>
      <c r="D26" s="91">
        <v>-5.0515699999999999</v>
      </c>
      <c r="E26" s="90">
        <v>802.61504000000002</v>
      </c>
      <c r="F26" s="90">
        <v>-467.88571100000001</v>
      </c>
      <c r="G26" s="91">
        <v>334.72932900000001</v>
      </c>
      <c r="H26" s="90">
        <v>20.427499999999998</v>
      </c>
      <c r="I26" s="90">
        <v>-53.812199999999997</v>
      </c>
      <c r="J26" s="91">
        <v>-33.384700000000002</v>
      </c>
      <c r="K26" s="90">
        <v>175.236831</v>
      </c>
      <c r="L26" s="90">
        <v>-922.37450999999999</v>
      </c>
      <c r="M26" s="91">
        <v>-747.13767900000005</v>
      </c>
    </row>
    <row r="27" spans="1:13">
      <c r="A27" s="85" t="s">
        <v>391</v>
      </c>
      <c r="B27" s="90">
        <v>3.6000000000000002E-4</v>
      </c>
      <c r="C27" s="90">
        <v>-26.107690000000002</v>
      </c>
      <c r="D27" s="91">
        <v>-26.107330000000001</v>
      </c>
      <c r="E27" s="90">
        <v>705.36091999999996</v>
      </c>
      <c r="F27" s="90">
        <v>-644.79772000000003</v>
      </c>
      <c r="G27" s="91">
        <v>60.563200000000002</v>
      </c>
      <c r="H27" s="90">
        <v>33.048499999999997</v>
      </c>
      <c r="I27" s="90">
        <v>-113.1857</v>
      </c>
      <c r="J27" s="91">
        <v>-80.137200000000007</v>
      </c>
      <c r="K27" s="90">
        <v>428.88478500000002</v>
      </c>
      <c r="L27" s="90">
        <v>-622.87159599999995</v>
      </c>
      <c r="M27" s="91">
        <v>-193.98681099999999</v>
      </c>
    </row>
    <row r="28" spans="1:13">
      <c r="A28" s="85" t="s">
        <v>453</v>
      </c>
      <c r="B28" s="90">
        <v>1.3999999999999999E-4</v>
      </c>
      <c r="C28" s="90">
        <v>-25.668060000000001</v>
      </c>
      <c r="D28" s="91">
        <v>-25.667919999999999</v>
      </c>
      <c r="E28" s="90">
        <v>300.672549</v>
      </c>
      <c r="F28" s="90">
        <v>-1055.45243</v>
      </c>
      <c r="G28" s="91">
        <v>-754.77988100000005</v>
      </c>
      <c r="H28" s="90">
        <v>35.099299999999999</v>
      </c>
      <c r="I28" s="90">
        <v>-40.896500000000003</v>
      </c>
      <c r="J28" s="91">
        <v>-5.7972000000000001</v>
      </c>
      <c r="K28" s="90">
        <v>584.20093799999995</v>
      </c>
      <c r="L28" s="90">
        <v>-423.58321899999999</v>
      </c>
      <c r="M28" s="91">
        <v>160.61771899999999</v>
      </c>
    </row>
    <row r="29" spans="1:13">
      <c r="A29" s="85" t="s">
        <v>456</v>
      </c>
      <c r="B29" s="90">
        <v>0</v>
      </c>
      <c r="C29" s="90">
        <v>-4.641</v>
      </c>
      <c r="D29" s="91">
        <v>-4.641</v>
      </c>
      <c r="E29" s="90">
        <v>205.87700000000001</v>
      </c>
      <c r="F29" s="90">
        <v>-221.18039999999999</v>
      </c>
      <c r="G29" s="91">
        <v>-15.3034</v>
      </c>
      <c r="H29" s="90">
        <v>2.8113999999999999</v>
      </c>
      <c r="I29" s="90">
        <v>-0.8</v>
      </c>
      <c r="J29" s="91">
        <v>2.0114000000000001</v>
      </c>
      <c r="K29" s="90">
        <v>181.22880000000001</v>
      </c>
      <c r="L29" s="90">
        <v>-164.46700000000001</v>
      </c>
      <c r="M29" s="91">
        <v>16.761800000000001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1.3999999999999999E-4</v>
      </c>
      <c r="C35" s="48">
        <f>VLOOKUP($B$55,$A$8:$M$31,3,FALSE)</f>
        <v>-25.668060000000001</v>
      </c>
      <c r="D35" s="48">
        <f>B35+C35</f>
        <v>-25.667920000000002</v>
      </c>
    </row>
    <row r="36" spans="1:7">
      <c r="A36" s="47" t="s">
        <v>3</v>
      </c>
      <c r="B36" s="48">
        <f>VLOOKUP($B$55,$A$8:$M$31,5,FALSE)</f>
        <v>300.672549</v>
      </c>
      <c r="C36" s="48">
        <f>VLOOKUP($B$55,$A$8:$M$31,6,FALSE)</f>
        <v>-1055.45243</v>
      </c>
      <c r="D36" s="48">
        <f t="shared" ref="D36:D39" si="0">B36+C36</f>
        <v>-754.77988100000005</v>
      </c>
    </row>
    <row r="37" spans="1:7">
      <c r="A37" s="47" t="s">
        <v>4</v>
      </c>
      <c r="B37" s="48">
        <f>VLOOKUP($B$55,$A$8:$M$31,8,FALSE)</f>
        <v>35.099299999999999</v>
      </c>
      <c r="C37" s="48">
        <f>VLOOKUP($B$55,$A$8:$M$31,9,FALSE)</f>
        <v>-40.896500000000003</v>
      </c>
      <c r="D37" s="48">
        <f t="shared" si="0"/>
        <v>-5.7972000000000037</v>
      </c>
    </row>
    <row r="38" spans="1:7">
      <c r="A38" s="47" t="s">
        <v>5</v>
      </c>
      <c r="B38" s="48">
        <f>VLOOKUP($B$55,$A$8:$M$31,11,FALSE)</f>
        <v>584.20093799999995</v>
      </c>
      <c r="C38" s="48">
        <f>VLOOKUP($B$55,$A$8:$M$31,12,FALSE)</f>
        <v>-423.58321899999999</v>
      </c>
      <c r="D38" s="48">
        <f t="shared" si="0"/>
        <v>160.61771899999997</v>
      </c>
    </row>
    <row r="39" spans="1:7">
      <c r="A39" s="45" t="s">
        <v>1</v>
      </c>
      <c r="B39" s="49">
        <f>SUM(B35:B38)</f>
        <v>919.97292699999991</v>
      </c>
      <c r="C39" s="49">
        <f>SUM(C35:C38)</f>
        <v>-1545.6002090000002</v>
      </c>
      <c r="D39" s="49">
        <f t="shared" si="0"/>
        <v>-625.62728200000026</v>
      </c>
      <c r="E39" s="83">
        <f>ABS(D39)</f>
        <v>625.62728200000026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S</v>
      </c>
      <c r="B43" s="124" t="str">
        <f>TEXT(EDATE(B44,-1),"mmmm aaaa")</f>
        <v>septiembre 2019</v>
      </c>
      <c r="C43" s="54">
        <f>VLOOKUP($B43,$A$8:$M$31,4,FALSE)</f>
        <v>-21.8157</v>
      </c>
      <c r="D43" s="54">
        <f>VLOOKUP($B43,$A$8:$M$31,7,FALSE)</f>
        <v>812.20323199999996</v>
      </c>
      <c r="E43" s="54">
        <f>VLOOKUP($B43,$A$8:$M$31,10,FALSE)</f>
        <v>-79.308490000000006</v>
      </c>
      <c r="F43" s="54">
        <f>VLOOKUP($B43,$A$8:$M$31,13,FALSE)</f>
        <v>-613.11443299999996</v>
      </c>
      <c r="G43" s="58">
        <f>SUM(C43:F43)</f>
        <v>97.964608999999996</v>
      </c>
    </row>
    <row r="44" spans="1:7">
      <c r="A44" s="57" t="str">
        <f>UPPER(LEFT(TEXT(B44,"mmm"),1))</f>
        <v>O</v>
      </c>
      <c r="B44" s="124" t="str">
        <f>TEXT(EDATE(B45,-1),"mmmm aaaa")</f>
        <v>octubre 2019</v>
      </c>
      <c r="C44" s="54">
        <f t="shared" ref="C44:C55" si="1">VLOOKUP($B44,$A$8:$M$31,4,FALSE)</f>
        <v>-14.81795</v>
      </c>
      <c r="D44" s="54">
        <f t="shared" ref="D44:D55" si="2">VLOOKUP($B44,$A$8:$M$31,7,FALSE)</f>
        <v>993.522379</v>
      </c>
      <c r="E44" s="54">
        <f t="shared" ref="E44:E55" si="3">VLOOKUP($B44,$A$8:$M$31,10,FALSE)</f>
        <v>-4.2788599999999999</v>
      </c>
      <c r="F44" s="54">
        <f t="shared" ref="F44:F55" si="4">VLOOKUP($B44,$A$8:$M$31,13,FALSE)</f>
        <v>-393.48364800000002</v>
      </c>
      <c r="G44" s="58">
        <f t="shared" ref="G44:G55" si="5">SUM(C44:F44)</f>
        <v>580.94192099999998</v>
      </c>
    </row>
    <row r="45" spans="1:7">
      <c r="A45" s="57" t="str">
        <f t="shared" ref="A45:A54" si="6">UPPER(LEFT(TEXT(B45,"mmm"),1))</f>
        <v>N</v>
      </c>
      <c r="B45" s="124" t="str">
        <f t="shared" ref="B45:B54" si="7">TEXT(EDATE(B46,-1),"mmmm aaaa")</f>
        <v>noviembre 2019</v>
      </c>
      <c r="C45" s="54">
        <f t="shared" si="1"/>
        <v>-22.557379999999998</v>
      </c>
      <c r="D45" s="54">
        <f t="shared" si="2"/>
        <v>-531.94693400000006</v>
      </c>
      <c r="E45" s="54">
        <f t="shared" si="3"/>
        <v>57.948700000000002</v>
      </c>
      <c r="F45" s="54">
        <f t="shared" si="4"/>
        <v>199.161159</v>
      </c>
      <c r="G45" s="58">
        <f t="shared" si="5"/>
        <v>-297.39445499999999</v>
      </c>
    </row>
    <row r="46" spans="1:7">
      <c r="A46" s="57" t="str">
        <f t="shared" si="6"/>
        <v>D</v>
      </c>
      <c r="B46" s="124" t="str">
        <f t="shared" si="7"/>
        <v>diciembre 2019</v>
      </c>
      <c r="C46" s="54">
        <f t="shared" si="1"/>
        <v>-20.764220000000002</v>
      </c>
      <c r="D46" s="54">
        <f t="shared" si="2"/>
        <v>-396.046291</v>
      </c>
      <c r="E46" s="54">
        <f t="shared" si="3"/>
        <v>21.948699999999999</v>
      </c>
      <c r="F46" s="54">
        <f t="shared" si="4"/>
        <v>843.66907300000003</v>
      </c>
      <c r="G46" s="58">
        <f t="shared" si="5"/>
        <v>448.80726199999998</v>
      </c>
    </row>
    <row r="47" spans="1:7">
      <c r="A47" s="57" t="str">
        <f t="shared" si="6"/>
        <v>E</v>
      </c>
      <c r="B47" s="124" t="str">
        <f t="shared" si="7"/>
        <v>enero 2020</v>
      </c>
      <c r="C47" s="54">
        <f t="shared" si="1"/>
        <v>-24.437670000000001</v>
      </c>
      <c r="D47" s="54">
        <f t="shared" si="2"/>
        <v>973.60528899999997</v>
      </c>
      <c r="E47" s="54">
        <f t="shared" si="3"/>
        <v>35.756999999999998</v>
      </c>
      <c r="F47" s="54">
        <f t="shared" si="4"/>
        <v>497.45420799999999</v>
      </c>
      <c r="G47" s="58">
        <f t="shared" si="5"/>
        <v>1482.378827</v>
      </c>
    </row>
    <row r="48" spans="1:7">
      <c r="A48" s="57" t="str">
        <f t="shared" si="6"/>
        <v>F</v>
      </c>
      <c r="B48" s="124" t="str">
        <f t="shared" si="7"/>
        <v>febrero 2020</v>
      </c>
      <c r="C48" s="54">
        <f t="shared" si="1"/>
        <v>-19.19698</v>
      </c>
      <c r="D48" s="54">
        <f t="shared" si="2"/>
        <v>1176.2301669999999</v>
      </c>
      <c r="E48" s="54">
        <f t="shared" si="3"/>
        <v>25.947500000000002</v>
      </c>
      <c r="F48" s="54">
        <f t="shared" si="4"/>
        <v>-147.19896499999999</v>
      </c>
      <c r="G48" s="58">
        <f t="shared" si="5"/>
        <v>1035.7817219999999</v>
      </c>
    </row>
    <row r="49" spans="1:9">
      <c r="A49" s="57" t="str">
        <f t="shared" si="6"/>
        <v>M</v>
      </c>
      <c r="B49" s="124" t="str">
        <f t="shared" si="7"/>
        <v>marzo 2020</v>
      </c>
      <c r="C49" s="54">
        <f t="shared" si="1"/>
        <v>-22.30911</v>
      </c>
      <c r="D49" s="54">
        <f t="shared" si="2"/>
        <v>789.68574799999999</v>
      </c>
      <c r="E49" s="54">
        <f t="shared" si="3"/>
        <v>-47.201599999999999</v>
      </c>
      <c r="F49" s="54">
        <f t="shared" si="4"/>
        <v>-226.399225</v>
      </c>
      <c r="G49" s="58">
        <f t="shared" si="5"/>
        <v>493.77581299999997</v>
      </c>
    </row>
    <row r="50" spans="1:9">
      <c r="A50" s="57" t="str">
        <f t="shared" si="6"/>
        <v>A</v>
      </c>
      <c r="B50" s="124" t="str">
        <f t="shared" si="7"/>
        <v>abril 2020</v>
      </c>
      <c r="C50" s="54">
        <f t="shared" si="1"/>
        <v>-6.9883899999999999</v>
      </c>
      <c r="D50" s="54">
        <f t="shared" si="2"/>
        <v>791.61536100000001</v>
      </c>
      <c r="E50" s="54">
        <f t="shared" si="3"/>
        <v>-38.410499999999999</v>
      </c>
      <c r="F50" s="54">
        <f t="shared" si="4"/>
        <v>-513.77891</v>
      </c>
      <c r="G50" s="58">
        <f t="shared" si="5"/>
        <v>232.43756100000007</v>
      </c>
    </row>
    <row r="51" spans="1:9">
      <c r="A51" s="57" t="str">
        <f t="shared" si="6"/>
        <v>M</v>
      </c>
      <c r="B51" s="124" t="str">
        <f t="shared" si="7"/>
        <v>mayo 2020</v>
      </c>
      <c r="C51" s="54">
        <f>VLOOKUP($B51,$A$8:$M$31,4,FALSE)</f>
        <v>-1.2448300000000001</v>
      </c>
      <c r="D51" s="54">
        <f>VLOOKUP($B51,$A$8:$M$31,7,FALSE)</f>
        <v>1302.344069</v>
      </c>
      <c r="E51" s="54">
        <f>VLOOKUP($B51,$A$8:$M$31,10,FALSE)</f>
        <v>-18.608000000000001</v>
      </c>
      <c r="F51" s="54">
        <f>VLOOKUP($B51,$A$8:$M$31,13,FALSE)</f>
        <v>-598.81973100000005</v>
      </c>
      <c r="G51" s="58">
        <f t="shared" si="5"/>
        <v>683.6715079999999</v>
      </c>
    </row>
    <row r="52" spans="1:9">
      <c r="A52" s="57" t="str">
        <f t="shared" si="6"/>
        <v>J</v>
      </c>
      <c r="B52" s="124" t="str">
        <f t="shared" si="7"/>
        <v>junio 2020</v>
      </c>
      <c r="C52" s="54">
        <f t="shared" si="1"/>
        <v>-8.4600000000000005E-3</v>
      </c>
      <c r="D52" s="54">
        <f t="shared" si="2"/>
        <v>792.83008299999995</v>
      </c>
      <c r="E52" s="54">
        <f t="shared" si="3"/>
        <v>-21.037800000000001</v>
      </c>
      <c r="F52" s="54">
        <f t="shared" si="4"/>
        <v>-502.88554800000003</v>
      </c>
      <c r="G52" s="58">
        <f t="shared" si="5"/>
        <v>268.89827499999996</v>
      </c>
    </row>
    <row r="53" spans="1:9">
      <c r="A53" s="57" t="str">
        <f t="shared" si="6"/>
        <v>J</v>
      </c>
      <c r="B53" s="124" t="str">
        <f t="shared" si="7"/>
        <v>julio 2020</v>
      </c>
      <c r="C53" s="54">
        <f t="shared" si="1"/>
        <v>-5.0515699999999999</v>
      </c>
      <c r="D53" s="54">
        <f t="shared" si="2"/>
        <v>334.72932900000001</v>
      </c>
      <c r="E53" s="54">
        <f t="shared" si="3"/>
        <v>-33.384700000000002</v>
      </c>
      <c r="F53" s="54">
        <f t="shared" si="4"/>
        <v>-747.13767900000005</v>
      </c>
      <c r="G53" s="59">
        <f t="shared" si="5"/>
        <v>-450.84462000000008</v>
      </c>
    </row>
    <row r="54" spans="1:9">
      <c r="A54" s="57" t="str">
        <f t="shared" si="6"/>
        <v>A</v>
      </c>
      <c r="B54" s="124" t="str">
        <f t="shared" si="7"/>
        <v>agosto 2020</v>
      </c>
      <c r="C54" s="54">
        <f t="shared" si="1"/>
        <v>-26.107330000000001</v>
      </c>
      <c r="D54" s="54">
        <f t="shared" si="2"/>
        <v>60.563200000000002</v>
      </c>
      <c r="E54" s="54">
        <f t="shared" si="3"/>
        <v>-80.137200000000007</v>
      </c>
      <c r="F54" s="54">
        <f t="shared" si="4"/>
        <v>-193.98681099999999</v>
      </c>
      <c r="G54" s="58">
        <f t="shared" si="5"/>
        <v>-239.66814099999999</v>
      </c>
    </row>
    <row r="55" spans="1:9">
      <c r="A55" s="60" t="str">
        <f>UPPER(LEFT(B55,1))</f>
        <v>S</v>
      </c>
      <c r="B55" s="125" t="str">
        <f>A2</f>
        <v>Septiembre 2020</v>
      </c>
      <c r="C55" s="61">
        <f t="shared" si="1"/>
        <v>-25.667919999999999</v>
      </c>
      <c r="D55" s="61">
        <f t="shared" si="2"/>
        <v>-754.77988100000005</v>
      </c>
      <c r="E55" s="61">
        <f t="shared" si="3"/>
        <v>-5.7972000000000001</v>
      </c>
      <c r="F55" s="61">
        <f t="shared" si="4"/>
        <v>160.61771899999999</v>
      </c>
      <c r="G55" s="61">
        <f t="shared" si="5"/>
        <v>-625.62728200000004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45.972222222200003</v>
      </c>
      <c r="C58" s="103">
        <f>VLOOKUP(TEXT(B2,"aaaamm")+0,A62:D100,3,FALSE)</f>
        <v>6.6666666667000003</v>
      </c>
      <c r="D58" s="103">
        <f>VLOOKUP(TEXT(B2,"aaaamm")+0,A62:D100,4,FALSE)</f>
        <v>47.361111111100001</v>
      </c>
      <c r="E58" s="103"/>
      <c r="F58" s="103"/>
      <c r="G58" s="103">
        <f>VLOOKUP(TEXT(B2,"aaaamm")+0,F62:I100,2,FALSE)</f>
        <v>0.13888888890000001</v>
      </c>
      <c r="H58" s="103">
        <f>VLOOKUP(TEXT(B2,"aaaamm")+0,F62:I100,3,FALSE)</f>
        <v>3.0555555555999998</v>
      </c>
      <c r="I58" s="103">
        <f>VLOOKUP(TEXT(B2,"aaaamm")+0,F62:I100,4,FALSE)</f>
        <v>96.805555555599994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201909</v>
      </c>
      <c r="B62" s="121">
        <v>5.4166666667000003</v>
      </c>
      <c r="C62" s="121">
        <v>63.333333333299997</v>
      </c>
      <c r="D62" s="121">
        <v>31.25</v>
      </c>
      <c r="F62" s="96">
        <v>201909</v>
      </c>
      <c r="G62" s="121">
        <v>1.6666666667000001</v>
      </c>
      <c r="H62" s="121">
        <v>0</v>
      </c>
      <c r="I62" s="121">
        <v>98.333333333300004</v>
      </c>
    </row>
    <row r="63" spans="1:9">
      <c r="A63" s="96">
        <v>201910</v>
      </c>
      <c r="B63" s="121">
        <v>5.2348993289000001</v>
      </c>
      <c r="C63" s="121">
        <v>72.751677852300006</v>
      </c>
      <c r="D63" s="121">
        <v>22.013422818799999</v>
      </c>
      <c r="F63" s="96">
        <v>201910</v>
      </c>
      <c r="G63" s="121">
        <v>1.3422818792</v>
      </c>
      <c r="H63" s="121">
        <v>0.67114093959999999</v>
      </c>
      <c r="I63" s="121">
        <v>97.986577181200005</v>
      </c>
    </row>
    <row r="64" spans="1:9">
      <c r="A64" s="96">
        <v>201911</v>
      </c>
      <c r="B64" s="121">
        <v>41.25</v>
      </c>
      <c r="C64" s="121">
        <v>5.4166666667000003</v>
      </c>
      <c r="D64" s="121">
        <v>53.333333333299997</v>
      </c>
      <c r="F64" s="96">
        <v>201911</v>
      </c>
      <c r="G64" s="121">
        <v>0</v>
      </c>
      <c r="H64" s="121">
        <v>2.3611111111</v>
      </c>
      <c r="I64" s="121">
        <v>97.638888888899999</v>
      </c>
    </row>
    <row r="65" spans="1:9">
      <c r="A65" s="96">
        <v>201912</v>
      </c>
      <c r="B65" s="121">
        <v>36.962365591400001</v>
      </c>
      <c r="C65" s="121">
        <v>10.752688171999999</v>
      </c>
      <c r="D65" s="121">
        <v>52.2849462366</v>
      </c>
      <c r="F65" s="96">
        <v>201912</v>
      </c>
      <c r="G65" s="121">
        <v>0.2688172043</v>
      </c>
      <c r="H65" s="121">
        <v>6.3172043011000003</v>
      </c>
      <c r="I65" s="121">
        <v>93.413978494600002</v>
      </c>
    </row>
    <row r="66" spans="1:9">
      <c r="A66" s="96">
        <v>202001</v>
      </c>
      <c r="B66" s="121">
        <v>11.155913978499999</v>
      </c>
      <c r="C66" s="121">
        <v>52.956989247300001</v>
      </c>
      <c r="D66" s="121">
        <v>35.887096774200003</v>
      </c>
      <c r="F66" s="96">
        <v>202001</v>
      </c>
      <c r="G66" s="121">
        <v>0.40322580650000001</v>
      </c>
      <c r="H66" s="121">
        <v>5.5107526882000002</v>
      </c>
      <c r="I66" s="121">
        <v>94.086021505399998</v>
      </c>
    </row>
    <row r="67" spans="1:9">
      <c r="A67" s="96">
        <v>202002</v>
      </c>
      <c r="B67" s="121">
        <v>3.7356321839</v>
      </c>
      <c r="C67" s="121">
        <v>82.614942528699999</v>
      </c>
      <c r="D67" s="121">
        <v>13.6494252874</v>
      </c>
      <c r="F67" s="96">
        <v>202002</v>
      </c>
      <c r="G67" s="121">
        <v>4.0229885056999999</v>
      </c>
      <c r="H67" s="121">
        <v>0.43103448280000001</v>
      </c>
      <c r="I67" s="121">
        <v>95.5459770115</v>
      </c>
    </row>
    <row r="68" spans="1:9">
      <c r="A68" s="96">
        <v>202003</v>
      </c>
      <c r="B68" s="121">
        <v>23.553162853300002</v>
      </c>
      <c r="C68" s="121">
        <v>56.527590847900001</v>
      </c>
      <c r="D68" s="121">
        <v>19.919246298800001</v>
      </c>
      <c r="F68" s="96">
        <v>202003</v>
      </c>
      <c r="G68" s="121">
        <v>5.5181695827999997</v>
      </c>
      <c r="H68" s="121">
        <v>0</v>
      </c>
      <c r="I68" s="121">
        <v>94.481830417200001</v>
      </c>
    </row>
    <row r="69" spans="1:9">
      <c r="A69" s="96">
        <v>202004</v>
      </c>
      <c r="B69" s="121">
        <v>3.8888888889</v>
      </c>
      <c r="C69" s="121">
        <v>49.027777777799997</v>
      </c>
      <c r="D69" s="121">
        <v>47.083333333299997</v>
      </c>
      <c r="F69" s="96">
        <v>202004</v>
      </c>
      <c r="G69" s="121">
        <v>2.7777777777999999</v>
      </c>
      <c r="H69" s="121">
        <v>0</v>
      </c>
      <c r="I69" s="121">
        <v>97.222222222200003</v>
      </c>
    </row>
    <row r="70" spans="1:9">
      <c r="A70" s="96">
        <v>202005</v>
      </c>
      <c r="B70" s="121">
        <v>1.2096774194</v>
      </c>
      <c r="C70" s="121">
        <v>64.381720430100003</v>
      </c>
      <c r="D70" s="121">
        <v>34.408602150500002</v>
      </c>
      <c r="F70" s="96">
        <v>202005</v>
      </c>
      <c r="G70" s="121">
        <v>3.7634408601999998</v>
      </c>
      <c r="H70" s="121">
        <v>0.40322580650000001</v>
      </c>
      <c r="I70" s="121">
        <v>95.833333333300004</v>
      </c>
    </row>
    <row r="71" spans="1:9">
      <c r="A71" s="96">
        <v>202006</v>
      </c>
      <c r="B71" s="121">
        <v>9.7222222221999992</v>
      </c>
      <c r="C71" s="121">
        <v>54.027777777799997</v>
      </c>
      <c r="D71" s="121">
        <v>36.25</v>
      </c>
      <c r="F71" s="96">
        <v>202006</v>
      </c>
      <c r="G71" s="121">
        <v>1.9444444444</v>
      </c>
      <c r="H71" s="121">
        <v>0</v>
      </c>
      <c r="I71" s="121">
        <v>98.055555555599994</v>
      </c>
    </row>
    <row r="72" spans="1:9">
      <c r="A72" s="96">
        <v>202007</v>
      </c>
      <c r="B72" s="121">
        <v>20.430107526899999</v>
      </c>
      <c r="C72" s="121">
        <v>29.973118279600001</v>
      </c>
      <c r="D72" s="121">
        <v>49.596774193500003</v>
      </c>
      <c r="F72" s="96">
        <v>202007</v>
      </c>
      <c r="G72" s="121">
        <v>0.1344086022</v>
      </c>
      <c r="H72" s="121">
        <v>0.5376344086</v>
      </c>
      <c r="I72" s="121">
        <v>99.327956989200004</v>
      </c>
    </row>
    <row r="73" spans="1:9">
      <c r="A73" s="96">
        <v>202008</v>
      </c>
      <c r="B73" s="121">
        <v>20.295698924700002</v>
      </c>
      <c r="C73" s="121">
        <v>24.193548387100002</v>
      </c>
      <c r="D73" s="121">
        <v>55.5107526882</v>
      </c>
      <c r="F73" s="96">
        <v>202008</v>
      </c>
      <c r="G73" s="121">
        <v>2.0161290322999998</v>
      </c>
      <c r="H73" s="121">
        <v>4.8387096773999998</v>
      </c>
      <c r="I73" s="121">
        <v>93.145161290299995</v>
      </c>
    </row>
    <row r="74" spans="1:9">
      <c r="A74" s="96">
        <v>202009</v>
      </c>
      <c r="B74" s="121">
        <v>45.972222222200003</v>
      </c>
      <c r="C74" s="121">
        <v>6.6666666667000003</v>
      </c>
      <c r="D74" s="121">
        <v>47.361111111100001</v>
      </c>
      <c r="F74" s="96">
        <v>202009</v>
      </c>
      <c r="G74" s="121">
        <v>0.13888888890000001</v>
      </c>
      <c r="H74" s="121">
        <v>3.0555555555999998</v>
      </c>
      <c r="I74" s="121">
        <v>96.805555555599994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376" workbookViewId="0"/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4"/>
      <c r="I1" s="94" t="s">
        <v>35</v>
      </c>
      <c r="J1" s="143" t="s">
        <v>46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49</v>
      </c>
      <c r="G2" s="141" t="s">
        <v>50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47</v>
      </c>
      <c r="O2" s="139" t="s">
        <v>48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77</v>
      </c>
      <c r="B5" s="99">
        <v>2375</v>
      </c>
      <c r="C5" s="99">
        <v>2341.6666666667002</v>
      </c>
      <c r="D5" s="99">
        <v>2941.6666666667002</v>
      </c>
      <c r="E5" s="99">
        <v>3320.8333333332998</v>
      </c>
      <c r="F5" s="99">
        <f>-C5</f>
        <v>-2341.6666666667002</v>
      </c>
      <c r="G5" s="99">
        <f>-E5</f>
        <v>-3320.8333333332998</v>
      </c>
      <c r="H5" s="93" t="str">
        <f>IF(TEXT(I5,"d")+0=15,UPPER(LEFT(TEXT(I5,"mmm"),1)),"")</f>
        <v/>
      </c>
      <c r="I5" s="100" t="s">
        <v>77</v>
      </c>
      <c r="J5" s="99">
        <v>2387.4291666667</v>
      </c>
      <c r="K5" s="99">
        <v>-128</v>
      </c>
      <c r="L5" s="99">
        <v>55.020833333299997</v>
      </c>
      <c r="M5" s="99">
        <v>-2285.125</v>
      </c>
      <c r="N5" s="99">
        <f>IFERROR(J5+0,0)+IFERROR(K5+0,0)</f>
        <v>2259.4291666667</v>
      </c>
      <c r="O5" s="99">
        <f>IFERROR(L5+0,0)+IFERROR(M5+0,0)</f>
        <v>-2230.1041666667002</v>
      </c>
    </row>
    <row r="6" spans="1:15">
      <c r="A6" s="98" t="s">
        <v>78</v>
      </c>
      <c r="B6" s="99">
        <v>2400</v>
      </c>
      <c r="C6" s="99">
        <v>2250</v>
      </c>
      <c r="D6" s="99">
        <v>2741.6666666667002</v>
      </c>
      <c r="E6" s="99">
        <v>2608.3333333332998</v>
      </c>
      <c r="F6" s="99">
        <f t="shared" ref="F6:F69" si="0">-C6</f>
        <v>-2250</v>
      </c>
      <c r="G6" s="99">
        <f t="shared" ref="G6:G69" si="1">-E6</f>
        <v>-2608.3333333332998</v>
      </c>
      <c r="H6" s="93" t="str">
        <f t="shared" ref="H6:H69" si="2">IF(TEXT(I6,"d")+0=15,UPPER(LEFT(TEXT(I6,"mmm"),1)),"")</f>
        <v/>
      </c>
      <c r="I6" s="100" t="s">
        <v>78</v>
      </c>
      <c r="J6" s="99">
        <v>1601.7874999999999</v>
      </c>
      <c r="K6" s="99">
        <v>-850.1</v>
      </c>
      <c r="L6" s="99">
        <v>345.69545454550001</v>
      </c>
      <c r="M6" s="99">
        <v>-1734.6041666666999</v>
      </c>
      <c r="N6" s="99">
        <f t="shared" ref="N6:N8" si="3">IFERROR(J6+0,0)+IFERROR(K6+0,0)</f>
        <v>751.68749999999989</v>
      </c>
      <c r="O6" s="99">
        <f t="shared" ref="O6:O8" si="4">IFERROR(L6+0,0)+IFERROR(M6+0,0)</f>
        <v>-1388.9087121211999</v>
      </c>
    </row>
    <row r="7" spans="1:15">
      <c r="A7" s="98" t="s">
        <v>79</v>
      </c>
      <c r="B7" s="99">
        <v>2400</v>
      </c>
      <c r="C7" s="99">
        <v>2250</v>
      </c>
      <c r="D7" s="99">
        <v>2700</v>
      </c>
      <c r="E7" s="99">
        <v>2808.3333333332998</v>
      </c>
      <c r="F7" s="99">
        <f t="shared" si="0"/>
        <v>-2250</v>
      </c>
      <c r="G7" s="99">
        <f t="shared" si="1"/>
        <v>-2808.3333333332998</v>
      </c>
      <c r="H7" s="93" t="str">
        <f t="shared" si="2"/>
        <v/>
      </c>
      <c r="I7" s="100" t="s">
        <v>79</v>
      </c>
      <c r="J7" s="99">
        <v>2232.0458333332999</v>
      </c>
      <c r="K7" s="99">
        <v>-411.9166666667</v>
      </c>
      <c r="L7" s="99">
        <v>516.63809523810005</v>
      </c>
      <c r="M7" s="99">
        <v>-1308.1708333332999</v>
      </c>
      <c r="N7" s="99">
        <f t="shared" si="3"/>
        <v>1820.1291666666</v>
      </c>
      <c r="O7" s="99">
        <f t="shared" si="4"/>
        <v>-791.53273809519987</v>
      </c>
    </row>
    <row r="8" spans="1:15">
      <c r="A8" s="98" t="s">
        <v>80</v>
      </c>
      <c r="B8" s="99">
        <v>2400</v>
      </c>
      <c r="C8" s="99">
        <v>2250</v>
      </c>
      <c r="D8" s="99">
        <v>2866.6666666667002</v>
      </c>
      <c r="E8" s="99">
        <v>2670.8333333332998</v>
      </c>
      <c r="F8" s="99">
        <f t="shared" si="0"/>
        <v>-2250</v>
      </c>
      <c r="G8" s="99">
        <f t="shared" si="1"/>
        <v>-2670.8333333332998</v>
      </c>
      <c r="H8" s="93" t="str">
        <f t="shared" si="2"/>
        <v/>
      </c>
      <c r="I8" s="100" t="s">
        <v>80</v>
      </c>
      <c r="J8" s="99">
        <v>2372.0875000000001</v>
      </c>
      <c r="K8" s="99">
        <v>-1138.875</v>
      </c>
      <c r="L8" s="99">
        <v>427.58749999999998</v>
      </c>
      <c r="M8" s="99">
        <v>-1330.3782608695999</v>
      </c>
      <c r="N8" s="99">
        <f t="shared" si="3"/>
        <v>1233.2125000000001</v>
      </c>
      <c r="O8" s="99">
        <f t="shared" si="4"/>
        <v>-902.79076086959992</v>
      </c>
    </row>
    <row r="9" spans="1:15">
      <c r="A9" s="98" t="s">
        <v>81</v>
      </c>
      <c r="B9" s="99">
        <v>2400</v>
      </c>
      <c r="C9" s="99">
        <v>2250</v>
      </c>
      <c r="D9" s="99">
        <v>2833.3333333332998</v>
      </c>
      <c r="E9" s="99">
        <v>2575</v>
      </c>
      <c r="F9" s="99">
        <f t="shared" si="0"/>
        <v>-2250</v>
      </c>
      <c r="G9" s="99">
        <f t="shared" si="1"/>
        <v>-2575</v>
      </c>
      <c r="H9" s="93" t="str">
        <f t="shared" si="2"/>
        <v/>
      </c>
      <c r="I9" s="100" t="s">
        <v>81</v>
      </c>
      <c r="J9" s="99">
        <v>2340.1291666666998</v>
      </c>
      <c r="K9" s="99">
        <v>-20.55</v>
      </c>
      <c r="L9" s="99">
        <v>445.09130434780002</v>
      </c>
      <c r="M9" s="99">
        <v>-1187.7541666667</v>
      </c>
      <c r="N9" s="99">
        <f t="shared" ref="N9:N72" si="5">IFERROR(J9+0,0)+IFERROR(K9+0,0)</f>
        <v>2319.5791666666996</v>
      </c>
      <c r="O9" s="99">
        <f t="shared" ref="O9:O72" si="6">IFERROR(L9+0,0)+IFERROR(M9+0,0)</f>
        <v>-742.66286231890001</v>
      </c>
    </row>
    <row r="10" spans="1:15">
      <c r="A10" s="98" t="s">
        <v>82</v>
      </c>
      <c r="B10" s="99">
        <v>2400</v>
      </c>
      <c r="C10" s="99">
        <v>2250</v>
      </c>
      <c r="D10" s="99">
        <v>2833.3333333332998</v>
      </c>
      <c r="E10" s="99">
        <v>2575</v>
      </c>
      <c r="F10" s="99">
        <f t="shared" si="0"/>
        <v>-2250</v>
      </c>
      <c r="G10" s="99">
        <f t="shared" si="1"/>
        <v>-2575</v>
      </c>
      <c r="H10" s="93" t="str">
        <f t="shared" si="2"/>
        <v/>
      </c>
      <c r="I10" s="100" t="s">
        <v>82</v>
      </c>
      <c r="J10" s="99">
        <v>2283.9625000000001</v>
      </c>
      <c r="K10" s="99">
        <v>-509.71538461540001</v>
      </c>
      <c r="L10" s="99">
        <v>271.33999999999997</v>
      </c>
      <c r="M10" s="99">
        <v>-1863.125</v>
      </c>
      <c r="N10" s="99">
        <f t="shared" si="5"/>
        <v>1774.2471153846</v>
      </c>
      <c r="O10" s="99">
        <f t="shared" si="6"/>
        <v>-1591.7850000000001</v>
      </c>
    </row>
    <row r="11" spans="1:15">
      <c r="A11" s="98" t="s">
        <v>83</v>
      </c>
      <c r="B11" s="99">
        <v>2387.5</v>
      </c>
      <c r="C11" s="99">
        <v>1750</v>
      </c>
      <c r="D11" s="99">
        <v>3100</v>
      </c>
      <c r="E11" s="99">
        <v>2633.3333333332998</v>
      </c>
      <c r="F11" s="99">
        <f t="shared" si="0"/>
        <v>-1750</v>
      </c>
      <c r="G11" s="99">
        <f t="shared" si="1"/>
        <v>-2633.3333333332998</v>
      </c>
      <c r="H11" s="93" t="str">
        <f t="shared" si="2"/>
        <v/>
      </c>
      <c r="I11" s="100" t="s">
        <v>83</v>
      </c>
      <c r="J11" s="99">
        <v>1286.73</v>
      </c>
      <c r="K11" s="99">
        <v>-455.01538461540002</v>
      </c>
      <c r="L11" s="99">
        <v>684.24210526319996</v>
      </c>
      <c r="M11" s="99">
        <v>-1742.925</v>
      </c>
      <c r="N11" s="99">
        <f t="shared" si="5"/>
        <v>831.71461538459994</v>
      </c>
      <c r="O11" s="99">
        <f t="shared" si="6"/>
        <v>-1058.6828947367999</v>
      </c>
    </row>
    <row r="12" spans="1:15">
      <c r="A12" s="98" t="s">
        <v>84</v>
      </c>
      <c r="B12" s="99">
        <v>2364.5833333332998</v>
      </c>
      <c r="C12" s="99">
        <v>2208.3333333332998</v>
      </c>
      <c r="D12" s="99">
        <v>3100</v>
      </c>
      <c r="E12" s="99">
        <v>3008.3333333332998</v>
      </c>
      <c r="F12" s="99">
        <f t="shared" si="0"/>
        <v>-2208.3333333332998</v>
      </c>
      <c r="G12" s="99">
        <f t="shared" si="1"/>
        <v>-3008.3333333332998</v>
      </c>
      <c r="H12" s="93" t="str">
        <f t="shared" si="2"/>
        <v/>
      </c>
      <c r="I12" s="100" t="s">
        <v>84</v>
      </c>
      <c r="J12" s="99">
        <v>2067.85</v>
      </c>
      <c r="K12" s="99">
        <v>-37.6</v>
      </c>
      <c r="L12" s="99">
        <v>484.95</v>
      </c>
      <c r="M12" s="99">
        <v>-2277.9666666666999</v>
      </c>
      <c r="N12" s="99">
        <f t="shared" si="5"/>
        <v>2030.25</v>
      </c>
      <c r="O12" s="99">
        <f t="shared" si="6"/>
        <v>-1793.0166666666998</v>
      </c>
    </row>
    <row r="13" spans="1:15">
      <c r="A13" s="98" t="s">
        <v>85</v>
      </c>
      <c r="B13" s="99">
        <v>2364.5833333332998</v>
      </c>
      <c r="C13" s="99">
        <v>1745.8333333333001</v>
      </c>
      <c r="D13" s="99">
        <v>3100</v>
      </c>
      <c r="E13" s="99">
        <v>2633.3333333332998</v>
      </c>
      <c r="F13" s="99">
        <f t="shared" si="0"/>
        <v>-1745.8333333333001</v>
      </c>
      <c r="G13" s="99">
        <f t="shared" si="1"/>
        <v>-2633.3333333332998</v>
      </c>
      <c r="H13" s="93" t="str">
        <f t="shared" si="2"/>
        <v/>
      </c>
      <c r="I13" s="100" t="s">
        <v>85</v>
      </c>
      <c r="J13" s="99">
        <v>1085.3826086956999</v>
      </c>
      <c r="K13" s="99">
        <v>-873.33571428569996</v>
      </c>
      <c r="L13" s="99">
        <v>804.56111111109999</v>
      </c>
      <c r="M13" s="99">
        <v>-993.54347826089997</v>
      </c>
      <c r="N13" s="99">
        <f t="shared" si="5"/>
        <v>212.04689440999994</v>
      </c>
      <c r="O13" s="99">
        <f t="shared" si="6"/>
        <v>-188.98236714979998</v>
      </c>
    </row>
    <row r="14" spans="1:15">
      <c r="A14" s="98" t="s">
        <v>86</v>
      </c>
      <c r="B14" s="99">
        <v>2360.4166666667002</v>
      </c>
      <c r="C14" s="99">
        <v>1745.8333333333001</v>
      </c>
      <c r="D14" s="99">
        <v>3100</v>
      </c>
      <c r="E14" s="99">
        <v>2633.3333333332998</v>
      </c>
      <c r="F14" s="99">
        <f t="shared" si="0"/>
        <v>-1745.8333333333001</v>
      </c>
      <c r="G14" s="99">
        <f t="shared" si="1"/>
        <v>-2633.3333333332998</v>
      </c>
      <c r="H14" s="93" t="str">
        <f t="shared" si="2"/>
        <v/>
      </c>
      <c r="I14" s="100" t="s">
        <v>86</v>
      </c>
      <c r="J14" s="99">
        <v>1035.0875000000001</v>
      </c>
      <c r="K14" s="99">
        <v>-1033.7631578947</v>
      </c>
      <c r="L14" s="99">
        <v>493.78750000000002</v>
      </c>
      <c r="M14" s="99">
        <v>-1281.5869565216999</v>
      </c>
      <c r="N14" s="99">
        <f t="shared" si="5"/>
        <v>1.3243421053000475</v>
      </c>
      <c r="O14" s="99">
        <f t="shared" si="6"/>
        <v>-787.79945652169988</v>
      </c>
    </row>
    <row r="15" spans="1:15">
      <c r="A15" s="98" t="s">
        <v>87</v>
      </c>
      <c r="B15" s="99">
        <v>2358.3333333332998</v>
      </c>
      <c r="C15" s="99">
        <v>1745.8333333333001</v>
      </c>
      <c r="D15" s="99">
        <v>3100</v>
      </c>
      <c r="E15" s="99">
        <v>2633.3333333332998</v>
      </c>
      <c r="F15" s="99">
        <f t="shared" si="0"/>
        <v>-1745.8333333333001</v>
      </c>
      <c r="G15" s="99">
        <f t="shared" si="1"/>
        <v>-2633.3333333332998</v>
      </c>
      <c r="H15" s="93" t="str">
        <f t="shared" si="2"/>
        <v/>
      </c>
      <c r="I15" s="100" t="s">
        <v>87</v>
      </c>
      <c r="J15" s="99">
        <v>1749.9842105263001</v>
      </c>
      <c r="K15" s="99">
        <v>-777.74210526319996</v>
      </c>
      <c r="L15" s="99">
        <v>295.87619047620001</v>
      </c>
      <c r="M15" s="99">
        <v>-1721.175</v>
      </c>
      <c r="N15" s="99">
        <f t="shared" si="5"/>
        <v>972.24210526310014</v>
      </c>
      <c r="O15" s="99">
        <f t="shared" si="6"/>
        <v>-1425.2988095237999</v>
      </c>
    </row>
    <row r="16" spans="1:15">
      <c r="A16" s="98" t="s">
        <v>88</v>
      </c>
      <c r="B16" s="99">
        <v>2387.5</v>
      </c>
      <c r="C16" s="99">
        <v>1745.8333333333001</v>
      </c>
      <c r="D16" s="99">
        <v>3100</v>
      </c>
      <c r="E16" s="99">
        <v>2633.3333333332998</v>
      </c>
      <c r="F16" s="99">
        <f t="shared" si="0"/>
        <v>-1745.8333333333001</v>
      </c>
      <c r="G16" s="99">
        <f t="shared" si="1"/>
        <v>-2633.3333333332998</v>
      </c>
      <c r="H16" s="93" t="str">
        <f t="shared" si="2"/>
        <v/>
      </c>
      <c r="I16" s="100" t="s">
        <v>88</v>
      </c>
      <c r="J16" s="99">
        <v>2044.7882352941001</v>
      </c>
      <c r="K16" s="99">
        <v>-1006.8928571429</v>
      </c>
      <c r="L16" s="99">
        <v>942.03333333329999</v>
      </c>
      <c r="M16" s="99">
        <v>-1355.8833333333</v>
      </c>
      <c r="N16" s="99">
        <f t="shared" si="5"/>
        <v>1037.8953781512</v>
      </c>
      <c r="O16" s="99">
        <f t="shared" si="6"/>
        <v>-413.85</v>
      </c>
    </row>
    <row r="17" spans="1:15">
      <c r="A17" s="98" t="s">
        <v>89</v>
      </c>
      <c r="B17" s="99">
        <v>2387.5</v>
      </c>
      <c r="C17" s="99">
        <v>1745.8333333333001</v>
      </c>
      <c r="D17" s="99">
        <v>3100</v>
      </c>
      <c r="E17" s="99">
        <v>2633.3333333332998</v>
      </c>
      <c r="F17" s="99">
        <f t="shared" si="0"/>
        <v>-1745.8333333333001</v>
      </c>
      <c r="G17" s="99">
        <f t="shared" si="1"/>
        <v>-2633.3333333332998</v>
      </c>
      <c r="H17" s="93" t="str">
        <f t="shared" si="2"/>
        <v/>
      </c>
      <c r="I17" s="100" t="s">
        <v>89</v>
      </c>
      <c r="J17" s="99">
        <v>1766.7647058824</v>
      </c>
      <c r="K17" s="99">
        <v>-991.44705882350002</v>
      </c>
      <c r="L17" s="99">
        <v>866.21666666670001</v>
      </c>
      <c r="M17" s="99">
        <v>-1467.0083333333</v>
      </c>
      <c r="N17" s="99">
        <f t="shared" si="5"/>
        <v>775.31764705889998</v>
      </c>
      <c r="O17" s="99">
        <f t="shared" si="6"/>
        <v>-600.79166666660001</v>
      </c>
    </row>
    <row r="18" spans="1:15">
      <c r="A18" s="98" t="s">
        <v>90</v>
      </c>
      <c r="B18" s="99">
        <v>2362.5</v>
      </c>
      <c r="C18" s="99">
        <v>2100</v>
      </c>
      <c r="D18" s="99">
        <v>3100</v>
      </c>
      <c r="E18" s="99">
        <v>2500</v>
      </c>
      <c r="F18" s="99">
        <f t="shared" si="0"/>
        <v>-2100</v>
      </c>
      <c r="G18" s="99">
        <f t="shared" si="1"/>
        <v>-2500</v>
      </c>
      <c r="H18" s="93" t="str">
        <f t="shared" si="2"/>
        <v/>
      </c>
      <c r="I18" s="100" t="s">
        <v>90</v>
      </c>
      <c r="J18" s="99">
        <v>1877.0083333333</v>
      </c>
      <c r="K18" s="99">
        <v>-453.1666666667</v>
      </c>
      <c r="L18" s="99">
        <v>402.18571428569999</v>
      </c>
      <c r="M18" s="99">
        <v>-1430.4124999999999</v>
      </c>
      <c r="N18" s="99">
        <f t="shared" si="5"/>
        <v>1423.8416666666001</v>
      </c>
      <c r="O18" s="99">
        <f t="shared" si="6"/>
        <v>-1028.2267857142999</v>
      </c>
    </row>
    <row r="19" spans="1:15">
      <c r="A19" s="98" t="s">
        <v>91</v>
      </c>
      <c r="B19" s="99">
        <v>2335.4166666667002</v>
      </c>
      <c r="C19" s="99">
        <v>2283.3333333332998</v>
      </c>
      <c r="D19" s="99">
        <v>3100</v>
      </c>
      <c r="E19" s="99">
        <v>2725</v>
      </c>
      <c r="F19" s="99">
        <f t="shared" si="0"/>
        <v>-2283.3333333332998</v>
      </c>
      <c r="G19" s="99">
        <f t="shared" si="1"/>
        <v>-2725</v>
      </c>
      <c r="H19" s="93" t="str">
        <f t="shared" si="2"/>
        <v>S</v>
      </c>
      <c r="I19" s="100" t="s">
        <v>91</v>
      </c>
      <c r="J19" s="99">
        <v>2207.6374999999998</v>
      </c>
      <c r="K19" s="99">
        <v>-318.39999999999998</v>
      </c>
      <c r="L19" s="99">
        <v>216.75789473680001</v>
      </c>
      <c r="M19" s="99">
        <v>-2220.9958333333002</v>
      </c>
      <c r="N19" s="99">
        <f t="shared" si="5"/>
        <v>1889.2374999999997</v>
      </c>
      <c r="O19" s="99">
        <f t="shared" si="6"/>
        <v>-2004.2379385965003</v>
      </c>
    </row>
    <row r="20" spans="1:15">
      <c r="A20" s="98" t="s">
        <v>92</v>
      </c>
      <c r="B20" s="99">
        <v>2181.25</v>
      </c>
      <c r="C20" s="99">
        <v>2187.5</v>
      </c>
      <c r="D20" s="99">
        <v>3100</v>
      </c>
      <c r="E20" s="99">
        <v>2500</v>
      </c>
      <c r="F20" s="99">
        <f t="shared" si="0"/>
        <v>-2187.5</v>
      </c>
      <c r="G20" s="99">
        <f t="shared" si="1"/>
        <v>-2500</v>
      </c>
      <c r="H20" s="93" t="str">
        <f t="shared" si="2"/>
        <v/>
      </c>
      <c r="I20" s="100" t="s">
        <v>92</v>
      </c>
      <c r="J20" s="99">
        <v>1485.16</v>
      </c>
      <c r="K20" s="99">
        <v>-1218.8</v>
      </c>
      <c r="L20" s="99">
        <v>737.91666666670005</v>
      </c>
      <c r="M20" s="99">
        <v>-794.35416666670005</v>
      </c>
      <c r="N20" s="99">
        <f t="shared" si="5"/>
        <v>266.36000000000013</v>
      </c>
      <c r="O20" s="99">
        <f t="shared" si="6"/>
        <v>-56.4375</v>
      </c>
    </row>
    <row r="21" spans="1:15">
      <c r="A21" s="98" t="s">
        <v>93</v>
      </c>
      <c r="B21" s="99">
        <v>1408.3333333333001</v>
      </c>
      <c r="C21" s="99">
        <v>2456.25</v>
      </c>
      <c r="D21" s="99">
        <v>3100</v>
      </c>
      <c r="E21" s="99">
        <v>2500</v>
      </c>
      <c r="F21" s="99">
        <f t="shared" si="0"/>
        <v>-2456.25</v>
      </c>
      <c r="G21" s="99">
        <f t="shared" si="1"/>
        <v>-2500</v>
      </c>
      <c r="H21" s="93" t="str">
        <f t="shared" si="2"/>
        <v/>
      </c>
      <c r="I21" s="100" t="s">
        <v>93</v>
      </c>
      <c r="J21" s="99">
        <v>1356.4304347826001</v>
      </c>
      <c r="K21" s="99">
        <v>-495.68333333330003</v>
      </c>
      <c r="L21" s="99">
        <v>647.61666666669998</v>
      </c>
      <c r="M21" s="99">
        <v>-782.02083333329995</v>
      </c>
      <c r="N21" s="99">
        <f t="shared" si="5"/>
        <v>860.74710144930009</v>
      </c>
      <c r="O21" s="99">
        <f t="shared" si="6"/>
        <v>-134.40416666659996</v>
      </c>
    </row>
    <row r="22" spans="1:15">
      <c r="A22" s="98" t="s">
        <v>94</v>
      </c>
      <c r="B22" s="99">
        <v>1395.8333333333001</v>
      </c>
      <c r="C22" s="99">
        <v>1820.8333333333001</v>
      </c>
      <c r="D22" s="99">
        <v>3100</v>
      </c>
      <c r="E22" s="99">
        <v>2500</v>
      </c>
      <c r="F22" s="99">
        <f t="shared" si="0"/>
        <v>-1820.8333333333001</v>
      </c>
      <c r="G22" s="99">
        <f t="shared" si="1"/>
        <v>-2500</v>
      </c>
      <c r="H22" s="93" t="str">
        <f t="shared" si="2"/>
        <v/>
      </c>
      <c r="I22" s="100" t="s">
        <v>94</v>
      </c>
      <c r="J22" s="99">
        <v>1354.6333333333</v>
      </c>
      <c r="K22" s="99">
        <v>-273.7</v>
      </c>
      <c r="L22" s="99">
        <v>767.27083333329995</v>
      </c>
      <c r="M22" s="99">
        <v>-746.49166666669998</v>
      </c>
      <c r="N22" s="99">
        <f t="shared" si="5"/>
        <v>1080.9333333333</v>
      </c>
      <c r="O22" s="99">
        <f t="shared" si="6"/>
        <v>20.779166666599963</v>
      </c>
    </row>
    <row r="23" spans="1:15">
      <c r="A23" s="98" t="s">
        <v>95</v>
      </c>
      <c r="B23" s="99">
        <v>1433.3333333333001</v>
      </c>
      <c r="C23" s="99">
        <v>1737.5</v>
      </c>
      <c r="D23" s="99">
        <v>3100</v>
      </c>
      <c r="E23" s="99">
        <v>2500</v>
      </c>
      <c r="F23" s="99">
        <f t="shared" si="0"/>
        <v>-1737.5</v>
      </c>
      <c r="G23" s="99">
        <f t="shared" si="1"/>
        <v>-2500</v>
      </c>
      <c r="H23" s="93" t="str">
        <f t="shared" si="2"/>
        <v/>
      </c>
      <c r="I23" s="100" t="s">
        <v>95</v>
      </c>
      <c r="J23" s="99">
        <v>1205.4545454546001</v>
      </c>
      <c r="K23" s="99">
        <v>-799.8615384615</v>
      </c>
      <c r="L23" s="99">
        <v>758.20869565220005</v>
      </c>
      <c r="M23" s="99">
        <v>-615.57916666669996</v>
      </c>
      <c r="N23" s="99">
        <f t="shared" si="5"/>
        <v>405.59300699310006</v>
      </c>
      <c r="O23" s="99">
        <f t="shared" si="6"/>
        <v>142.62952898550009</v>
      </c>
    </row>
    <row r="24" spans="1:15">
      <c r="A24" s="98" t="s">
        <v>96</v>
      </c>
      <c r="B24" s="99">
        <v>1345.8333333333001</v>
      </c>
      <c r="C24" s="99">
        <v>2037.5</v>
      </c>
      <c r="D24" s="99">
        <v>3100</v>
      </c>
      <c r="E24" s="99">
        <v>2575</v>
      </c>
      <c r="F24" s="99">
        <f t="shared" si="0"/>
        <v>-2037.5</v>
      </c>
      <c r="G24" s="99">
        <f t="shared" si="1"/>
        <v>-2575</v>
      </c>
      <c r="H24" s="93" t="str">
        <f t="shared" si="2"/>
        <v/>
      </c>
      <c r="I24" s="100" t="s">
        <v>96</v>
      </c>
      <c r="J24" s="99">
        <v>1233.5714285714</v>
      </c>
      <c r="K24" s="99">
        <v>-620.15833333329999</v>
      </c>
      <c r="L24" s="99">
        <v>348.8</v>
      </c>
      <c r="M24" s="99">
        <v>-1222.3916666667001</v>
      </c>
      <c r="N24" s="99">
        <f t="shared" si="5"/>
        <v>613.41309523810003</v>
      </c>
      <c r="O24" s="99">
        <f t="shared" si="6"/>
        <v>-873.59166666670012</v>
      </c>
    </row>
    <row r="25" spans="1:15">
      <c r="A25" s="98" t="s">
        <v>97</v>
      </c>
      <c r="B25" s="99">
        <v>1400</v>
      </c>
      <c r="C25" s="99">
        <v>2400</v>
      </c>
      <c r="D25" s="99">
        <v>3033.3333333332998</v>
      </c>
      <c r="E25" s="99">
        <v>3766.6666666667002</v>
      </c>
      <c r="F25" s="99">
        <f t="shared" si="0"/>
        <v>-2400</v>
      </c>
      <c r="G25" s="99">
        <f t="shared" si="1"/>
        <v>-3766.6666666667002</v>
      </c>
      <c r="H25" s="93" t="str">
        <f t="shared" si="2"/>
        <v/>
      </c>
      <c r="I25" s="100" t="s">
        <v>97</v>
      </c>
      <c r="J25" s="99">
        <v>1356.7874999999999</v>
      </c>
      <c r="K25" s="99">
        <v>-267.0833333333</v>
      </c>
      <c r="L25" s="99">
        <v>495.42916666669998</v>
      </c>
      <c r="M25" s="99">
        <v>-864.17916666669998</v>
      </c>
      <c r="N25" s="99">
        <f t="shared" si="5"/>
        <v>1089.7041666666998</v>
      </c>
      <c r="O25" s="99">
        <f t="shared" si="6"/>
        <v>-368.75</v>
      </c>
    </row>
    <row r="26" spans="1:15">
      <c r="A26" s="98" t="s">
        <v>98</v>
      </c>
      <c r="B26" s="99">
        <v>1341.6666666666999</v>
      </c>
      <c r="C26" s="99">
        <v>2400</v>
      </c>
      <c r="D26" s="99">
        <v>2958.3333333332998</v>
      </c>
      <c r="E26" s="99">
        <v>3672.9166666667002</v>
      </c>
      <c r="F26" s="99">
        <f t="shared" si="0"/>
        <v>-2400</v>
      </c>
      <c r="G26" s="99">
        <f t="shared" si="1"/>
        <v>-3672.9166666667002</v>
      </c>
      <c r="H26" s="93" t="str">
        <f t="shared" si="2"/>
        <v/>
      </c>
      <c r="I26" s="100" t="s">
        <v>98</v>
      </c>
      <c r="J26" s="99">
        <v>1400</v>
      </c>
      <c r="K26" s="99">
        <v>-247.9555555556</v>
      </c>
      <c r="L26" s="99">
        <v>344.05909090910001</v>
      </c>
      <c r="M26" s="99">
        <v>-2444.7958333332999</v>
      </c>
      <c r="N26" s="99">
        <f t="shared" si="5"/>
        <v>1152.0444444443999</v>
      </c>
      <c r="O26" s="99">
        <f t="shared" si="6"/>
        <v>-2100.7367424241997</v>
      </c>
    </row>
    <row r="27" spans="1:15">
      <c r="A27" s="98" t="s">
        <v>99</v>
      </c>
      <c r="B27" s="99">
        <v>1383.3333333333001</v>
      </c>
      <c r="C27" s="99">
        <v>2345.8333333332998</v>
      </c>
      <c r="D27" s="99">
        <v>3033.3333333332998</v>
      </c>
      <c r="E27" s="99">
        <v>3360.4166666667002</v>
      </c>
      <c r="F27" s="99">
        <f t="shared" si="0"/>
        <v>-2345.8333333332998</v>
      </c>
      <c r="G27" s="99">
        <f t="shared" si="1"/>
        <v>-3360.4166666667002</v>
      </c>
      <c r="H27" s="93" t="str">
        <f t="shared" si="2"/>
        <v/>
      </c>
      <c r="I27" s="100" t="s">
        <v>99</v>
      </c>
      <c r="J27" s="99">
        <v>909.680952381</v>
      </c>
      <c r="K27" s="99">
        <v>-1001.475</v>
      </c>
      <c r="L27" s="99">
        <v>888.73749999999995</v>
      </c>
      <c r="M27" s="99">
        <v>-1219.3304347825999</v>
      </c>
      <c r="N27" s="99">
        <f t="shared" si="5"/>
        <v>-91.794047619000025</v>
      </c>
      <c r="O27" s="99">
        <f t="shared" si="6"/>
        <v>-330.59293478259997</v>
      </c>
    </row>
    <row r="28" spans="1:15">
      <c r="A28" s="98" t="s">
        <v>100</v>
      </c>
      <c r="B28" s="99">
        <v>1400</v>
      </c>
      <c r="C28" s="99">
        <v>2087.5</v>
      </c>
      <c r="D28" s="99">
        <v>3033.3333333332998</v>
      </c>
      <c r="E28" s="99">
        <v>3333.3333333332998</v>
      </c>
      <c r="F28" s="99">
        <f t="shared" si="0"/>
        <v>-2087.5</v>
      </c>
      <c r="G28" s="99">
        <f t="shared" si="1"/>
        <v>-3333.3333333332998</v>
      </c>
      <c r="H28" s="93" t="str">
        <f t="shared" si="2"/>
        <v/>
      </c>
      <c r="I28" s="100" t="s">
        <v>100</v>
      </c>
      <c r="J28" s="99">
        <v>925.4</v>
      </c>
      <c r="K28" s="99">
        <v>-1758.7157894736999</v>
      </c>
      <c r="L28" s="99">
        <v>760.42380952379995</v>
      </c>
      <c r="M28" s="99">
        <v>-1334.2739130435</v>
      </c>
      <c r="N28" s="99">
        <f t="shared" si="5"/>
        <v>-833.31578947369997</v>
      </c>
      <c r="O28" s="99">
        <f t="shared" si="6"/>
        <v>-573.85010351970004</v>
      </c>
    </row>
    <row r="29" spans="1:15">
      <c r="A29" s="98" t="s">
        <v>101</v>
      </c>
      <c r="B29" s="99">
        <v>1400</v>
      </c>
      <c r="C29" s="99">
        <v>2370.8333333332998</v>
      </c>
      <c r="D29" s="99">
        <v>2976.875</v>
      </c>
      <c r="E29" s="99">
        <v>3333.3333333332998</v>
      </c>
      <c r="F29" s="99">
        <f t="shared" si="0"/>
        <v>-2370.8333333332998</v>
      </c>
      <c r="G29" s="99">
        <f t="shared" si="1"/>
        <v>-3333.3333333332998</v>
      </c>
      <c r="H29" s="93" t="str">
        <f t="shared" si="2"/>
        <v/>
      </c>
      <c r="I29" s="100" t="s">
        <v>101</v>
      </c>
      <c r="J29" s="99">
        <v>1174.4941176471</v>
      </c>
      <c r="K29" s="99">
        <v>-881.07222222220003</v>
      </c>
      <c r="L29" s="99">
        <v>1019.7238095238</v>
      </c>
      <c r="M29" s="99">
        <v>-1234.6291666667</v>
      </c>
      <c r="N29" s="99">
        <f t="shared" si="5"/>
        <v>293.42189542489996</v>
      </c>
      <c r="O29" s="99">
        <f t="shared" si="6"/>
        <v>-214.90535714290002</v>
      </c>
    </row>
    <row r="30" spans="1:15">
      <c r="A30" s="98" t="s">
        <v>102</v>
      </c>
      <c r="B30" s="99">
        <v>1400</v>
      </c>
      <c r="C30" s="99">
        <v>2327.0833333332998</v>
      </c>
      <c r="D30" s="99">
        <v>3033.3333333332998</v>
      </c>
      <c r="E30" s="99">
        <v>3333.3333333332998</v>
      </c>
      <c r="F30" s="99">
        <f t="shared" si="0"/>
        <v>-2327.0833333332998</v>
      </c>
      <c r="G30" s="99">
        <f t="shared" si="1"/>
        <v>-3333.3333333332998</v>
      </c>
      <c r="H30" s="93" t="str">
        <f t="shared" si="2"/>
        <v/>
      </c>
      <c r="I30" s="100" t="s">
        <v>102</v>
      </c>
      <c r="J30" s="99">
        <v>1267.2571428571</v>
      </c>
      <c r="K30" s="99">
        <v>-365.0625</v>
      </c>
      <c r="L30" s="99">
        <v>891.55416666669998</v>
      </c>
      <c r="M30" s="99">
        <v>-1080.0476190475999</v>
      </c>
      <c r="N30" s="99">
        <f t="shared" si="5"/>
        <v>902.19464285710001</v>
      </c>
      <c r="O30" s="99">
        <f t="shared" si="6"/>
        <v>-188.49345238089995</v>
      </c>
    </row>
    <row r="31" spans="1:15">
      <c r="A31" s="98" t="s">
        <v>103</v>
      </c>
      <c r="B31" s="99">
        <v>1400</v>
      </c>
      <c r="C31" s="99">
        <v>2400</v>
      </c>
      <c r="D31" s="99">
        <v>3033.3333333332998</v>
      </c>
      <c r="E31" s="99">
        <v>3266.6666666667002</v>
      </c>
      <c r="F31" s="99">
        <f t="shared" si="0"/>
        <v>-2400</v>
      </c>
      <c r="G31" s="99">
        <f t="shared" si="1"/>
        <v>-3266.6666666667002</v>
      </c>
      <c r="H31" s="93" t="str">
        <f t="shared" si="2"/>
        <v/>
      </c>
      <c r="I31" s="100" t="s">
        <v>103</v>
      </c>
      <c r="J31" s="99">
        <v>1329.4083333333001</v>
      </c>
      <c r="K31" s="99">
        <v>-250.7</v>
      </c>
      <c r="L31" s="99">
        <v>593.11904761899996</v>
      </c>
      <c r="M31" s="99">
        <v>-907.29583333330004</v>
      </c>
      <c r="N31" s="99">
        <f t="shared" si="5"/>
        <v>1078.7083333333001</v>
      </c>
      <c r="O31" s="99">
        <f t="shared" si="6"/>
        <v>-314.17678571430008</v>
      </c>
    </row>
    <row r="32" spans="1:15">
      <c r="A32" s="98" t="s">
        <v>104</v>
      </c>
      <c r="B32" s="99">
        <v>1487.5</v>
      </c>
      <c r="C32" s="99">
        <v>2300</v>
      </c>
      <c r="D32" s="99">
        <v>2900</v>
      </c>
      <c r="E32" s="99">
        <v>3466.6666666667002</v>
      </c>
      <c r="F32" s="99">
        <f t="shared" si="0"/>
        <v>-2300</v>
      </c>
      <c r="G32" s="99">
        <f t="shared" si="1"/>
        <v>-3466.6666666667002</v>
      </c>
      <c r="H32" s="93" t="str">
        <f t="shared" si="2"/>
        <v/>
      </c>
      <c r="I32" s="100" t="s">
        <v>104</v>
      </c>
      <c r="J32" s="99">
        <v>1487.5</v>
      </c>
      <c r="K32" s="101" t="s">
        <v>45</v>
      </c>
      <c r="L32" s="99">
        <v>156.9</v>
      </c>
      <c r="M32" s="99">
        <v>-1213.5166666667001</v>
      </c>
      <c r="N32" s="99">
        <f t="shared" si="5"/>
        <v>1487.5</v>
      </c>
      <c r="O32" s="99">
        <f t="shared" si="6"/>
        <v>-1056.6166666667</v>
      </c>
    </row>
    <row r="33" spans="1:15">
      <c r="A33" s="98" t="s">
        <v>105</v>
      </c>
      <c r="B33" s="99">
        <v>1337.5</v>
      </c>
      <c r="C33" s="99">
        <v>2445.8333333332998</v>
      </c>
      <c r="D33" s="99">
        <v>2787.5</v>
      </c>
      <c r="E33" s="99">
        <v>3429.1666666667002</v>
      </c>
      <c r="F33" s="99">
        <f t="shared" si="0"/>
        <v>-2445.8333333332998</v>
      </c>
      <c r="G33" s="99">
        <f t="shared" si="1"/>
        <v>-3429.1666666667002</v>
      </c>
      <c r="H33" s="93" t="str">
        <f t="shared" si="2"/>
        <v/>
      </c>
      <c r="I33" s="100" t="s">
        <v>105</v>
      </c>
      <c r="J33" s="99">
        <v>1337.5</v>
      </c>
      <c r="K33" s="101" t="s">
        <v>45</v>
      </c>
      <c r="L33" s="99">
        <v>480.9947368421</v>
      </c>
      <c r="M33" s="99">
        <v>-2196.2916666667002</v>
      </c>
      <c r="N33" s="99">
        <f t="shared" si="5"/>
        <v>1337.5</v>
      </c>
      <c r="O33" s="99">
        <f t="shared" si="6"/>
        <v>-1715.2969298246003</v>
      </c>
    </row>
    <row r="34" spans="1:15">
      <c r="A34" s="98" t="s">
        <v>106</v>
      </c>
      <c r="B34" s="99">
        <v>1500</v>
      </c>
      <c r="C34" s="99">
        <v>2266.6666666667002</v>
      </c>
      <c r="D34" s="99">
        <v>2900</v>
      </c>
      <c r="E34" s="99">
        <v>3466.6666666667002</v>
      </c>
      <c r="F34" s="99">
        <f t="shared" si="0"/>
        <v>-2266.6666666667002</v>
      </c>
      <c r="G34" s="99">
        <f t="shared" si="1"/>
        <v>-3466.6666666667002</v>
      </c>
      <c r="H34" s="93" t="str">
        <f t="shared" si="2"/>
        <v/>
      </c>
      <c r="I34" s="100" t="s">
        <v>106</v>
      </c>
      <c r="J34" s="99">
        <v>1446.8291666667001</v>
      </c>
      <c r="K34" s="99">
        <v>-1380.7</v>
      </c>
      <c r="L34" s="99">
        <v>1159.7909090909</v>
      </c>
      <c r="M34" s="99">
        <v>-994.9</v>
      </c>
      <c r="N34" s="99">
        <f t="shared" si="5"/>
        <v>66.12916666670003</v>
      </c>
      <c r="O34" s="99">
        <f t="shared" si="6"/>
        <v>164.89090909089998</v>
      </c>
    </row>
    <row r="35" spans="1:15">
      <c r="A35" s="98" t="s">
        <v>108</v>
      </c>
      <c r="B35" s="99">
        <v>1958.3333333333001</v>
      </c>
      <c r="C35" s="99">
        <v>2750</v>
      </c>
      <c r="D35" s="99">
        <v>2966.6666666667002</v>
      </c>
      <c r="E35" s="99">
        <v>3466.6666666667002</v>
      </c>
      <c r="F35" s="99">
        <f t="shared" si="0"/>
        <v>-2750</v>
      </c>
      <c r="G35" s="99">
        <f t="shared" si="1"/>
        <v>-3466.6666666667002</v>
      </c>
      <c r="H35" s="93" t="str">
        <f t="shared" si="2"/>
        <v/>
      </c>
      <c r="I35" s="100" t="s">
        <v>108</v>
      </c>
      <c r="J35" s="99">
        <v>1621.5875000000001</v>
      </c>
      <c r="K35" s="99">
        <v>-1274.3399999999999</v>
      </c>
      <c r="L35" s="99">
        <v>773.84090909090003</v>
      </c>
      <c r="M35" s="99">
        <v>-833.02916666670001</v>
      </c>
      <c r="N35" s="99">
        <f t="shared" si="5"/>
        <v>347.24750000000017</v>
      </c>
      <c r="O35" s="99">
        <f t="shared" si="6"/>
        <v>-59.18825757579998</v>
      </c>
    </row>
    <row r="36" spans="1:15">
      <c r="A36" s="98" t="s">
        <v>109</v>
      </c>
      <c r="B36" s="99">
        <v>2000</v>
      </c>
      <c r="C36" s="99">
        <v>2850</v>
      </c>
      <c r="D36" s="99">
        <v>2966.6666666667002</v>
      </c>
      <c r="E36" s="99">
        <v>3466.6666666667002</v>
      </c>
      <c r="F36" s="99">
        <f t="shared" si="0"/>
        <v>-2850</v>
      </c>
      <c r="G36" s="99">
        <f t="shared" si="1"/>
        <v>-3466.6666666667002</v>
      </c>
      <c r="H36" s="93" t="str">
        <f>IF(TEXT(I36,"d")+0=15,UPPER(LEFT(TEXT(I36,"mmm"),1)),"")</f>
        <v/>
      </c>
      <c r="I36" s="100" t="s">
        <v>109</v>
      </c>
      <c r="J36" s="99">
        <v>1732.8625</v>
      </c>
      <c r="K36" s="99">
        <v>-467.56666666669997</v>
      </c>
      <c r="L36" s="99">
        <v>390.88695652169997</v>
      </c>
      <c r="M36" s="99">
        <v>-1958.3125</v>
      </c>
      <c r="N36" s="99">
        <f t="shared" si="5"/>
        <v>1265.2958333332999</v>
      </c>
      <c r="O36" s="99">
        <f t="shared" si="6"/>
        <v>-1567.4255434782999</v>
      </c>
    </row>
    <row r="37" spans="1:15">
      <c r="A37" s="98" t="s">
        <v>110</v>
      </c>
      <c r="B37" s="99">
        <v>1941.6666666666999</v>
      </c>
      <c r="C37" s="99">
        <v>2812.5</v>
      </c>
      <c r="D37" s="99">
        <v>2966.6666666667002</v>
      </c>
      <c r="E37" s="99">
        <v>3466.6666666667002</v>
      </c>
      <c r="F37" s="99">
        <f t="shared" si="0"/>
        <v>-2812.5</v>
      </c>
      <c r="G37" s="99">
        <f t="shared" si="1"/>
        <v>-3466.6666666667002</v>
      </c>
      <c r="H37" s="93" t="str">
        <f t="shared" si="2"/>
        <v/>
      </c>
      <c r="I37" s="100" t="s">
        <v>110</v>
      </c>
      <c r="J37" s="99">
        <v>1697.1875</v>
      </c>
      <c r="K37" s="99">
        <v>-473.40833333329999</v>
      </c>
      <c r="L37" s="99">
        <v>558.72916666670005</v>
      </c>
      <c r="M37" s="99">
        <v>-1342.3541666666999</v>
      </c>
      <c r="N37" s="99">
        <f t="shared" si="5"/>
        <v>1223.7791666666999</v>
      </c>
      <c r="O37" s="99">
        <f t="shared" si="6"/>
        <v>-783.62499999999989</v>
      </c>
    </row>
    <row r="38" spans="1:15">
      <c r="A38" s="98" t="s">
        <v>111</v>
      </c>
      <c r="B38" s="99">
        <v>1975</v>
      </c>
      <c r="C38" s="99">
        <v>2850</v>
      </c>
      <c r="D38" s="99">
        <v>2966.6666666667002</v>
      </c>
      <c r="E38" s="99">
        <v>3654.1666666667002</v>
      </c>
      <c r="F38" s="99">
        <f t="shared" si="0"/>
        <v>-2850</v>
      </c>
      <c r="G38" s="99">
        <f t="shared" si="1"/>
        <v>-3654.1666666667002</v>
      </c>
      <c r="H38" s="93" t="str">
        <f t="shared" si="2"/>
        <v/>
      </c>
      <c r="I38" s="100" t="s">
        <v>111</v>
      </c>
      <c r="J38" s="99">
        <v>2000</v>
      </c>
      <c r="K38" s="99">
        <v>-216.6666666667</v>
      </c>
      <c r="L38" s="99">
        <v>588.87826086960001</v>
      </c>
      <c r="M38" s="99">
        <v>-556.5</v>
      </c>
      <c r="N38" s="99">
        <f t="shared" si="5"/>
        <v>1783.3333333333001</v>
      </c>
      <c r="O38" s="99">
        <f t="shared" si="6"/>
        <v>32.378260869600012</v>
      </c>
    </row>
    <row r="39" spans="1:15">
      <c r="A39" s="98" t="s">
        <v>112</v>
      </c>
      <c r="B39" s="99">
        <v>1920.8333333333001</v>
      </c>
      <c r="C39" s="99">
        <v>2762.5</v>
      </c>
      <c r="D39" s="99">
        <v>3335.4166666667002</v>
      </c>
      <c r="E39" s="99">
        <v>2816.6666666667002</v>
      </c>
      <c r="F39" s="99">
        <f t="shared" si="0"/>
        <v>-2762.5</v>
      </c>
      <c r="G39" s="99">
        <f t="shared" si="1"/>
        <v>-2816.6666666667002</v>
      </c>
      <c r="H39" s="93" t="str">
        <f t="shared" si="2"/>
        <v/>
      </c>
      <c r="I39" s="100" t="s">
        <v>112</v>
      </c>
      <c r="J39" s="99">
        <v>1848.6041666666999</v>
      </c>
      <c r="K39" s="99">
        <v>-328.15833333329999</v>
      </c>
      <c r="L39" s="99">
        <v>306.70434782609999</v>
      </c>
      <c r="M39" s="99">
        <v>-1070.7416666667</v>
      </c>
      <c r="N39" s="99">
        <f t="shared" si="5"/>
        <v>1520.4458333334001</v>
      </c>
      <c r="O39" s="99">
        <f t="shared" si="6"/>
        <v>-764.03731884059994</v>
      </c>
    </row>
    <row r="40" spans="1:15">
      <c r="A40" s="98" t="s">
        <v>113</v>
      </c>
      <c r="B40" s="99">
        <v>1654.1666666666999</v>
      </c>
      <c r="C40" s="99">
        <v>2968.75</v>
      </c>
      <c r="D40" s="99">
        <v>3495.8333333332998</v>
      </c>
      <c r="E40" s="99">
        <v>2816.6666666667002</v>
      </c>
      <c r="F40" s="99">
        <f t="shared" si="0"/>
        <v>-2968.75</v>
      </c>
      <c r="G40" s="99">
        <f t="shared" si="1"/>
        <v>-2816.6666666667002</v>
      </c>
      <c r="H40" s="93" t="str">
        <f t="shared" si="2"/>
        <v/>
      </c>
      <c r="I40" s="100" t="s">
        <v>113</v>
      </c>
      <c r="J40" s="99">
        <v>1747.2291666666999</v>
      </c>
      <c r="K40" s="99">
        <v>-338.9166666667</v>
      </c>
      <c r="L40" s="99">
        <v>199.685</v>
      </c>
      <c r="M40" s="99">
        <v>-1302.6304347826001</v>
      </c>
      <c r="N40" s="99">
        <f t="shared" si="5"/>
        <v>1408.3125</v>
      </c>
      <c r="O40" s="99">
        <f t="shared" si="6"/>
        <v>-1102.9454347826002</v>
      </c>
    </row>
    <row r="41" spans="1:15">
      <c r="A41" s="98" t="s">
        <v>114</v>
      </c>
      <c r="B41" s="99">
        <v>1808.3333333333001</v>
      </c>
      <c r="C41" s="99">
        <v>2639.5833333332998</v>
      </c>
      <c r="D41" s="99">
        <v>3204.1666666667002</v>
      </c>
      <c r="E41" s="99">
        <v>2833.3333333332998</v>
      </c>
      <c r="F41" s="99">
        <f t="shared" si="0"/>
        <v>-2639.5833333332998</v>
      </c>
      <c r="G41" s="99">
        <f t="shared" si="1"/>
        <v>-2833.3333333332998</v>
      </c>
      <c r="H41" s="93" t="str">
        <f t="shared" si="2"/>
        <v/>
      </c>
      <c r="I41" s="100" t="s">
        <v>114</v>
      </c>
      <c r="J41" s="99">
        <v>1278.7608695652</v>
      </c>
      <c r="K41" s="99">
        <v>-1202.8111111111</v>
      </c>
      <c r="L41" s="99">
        <v>1045.395</v>
      </c>
      <c r="M41" s="99">
        <v>-990.99047619049998</v>
      </c>
      <c r="N41" s="99">
        <f t="shared" si="5"/>
        <v>75.949758454099992</v>
      </c>
      <c r="O41" s="99">
        <f t="shared" si="6"/>
        <v>54.404523809500006</v>
      </c>
    </row>
    <row r="42" spans="1:15">
      <c r="A42" s="98" t="s">
        <v>115</v>
      </c>
      <c r="B42" s="99">
        <v>1900</v>
      </c>
      <c r="C42" s="99">
        <v>2500</v>
      </c>
      <c r="D42" s="99">
        <v>3204.1666666667002</v>
      </c>
      <c r="E42" s="99">
        <v>2766.6666666667002</v>
      </c>
      <c r="F42" s="99">
        <f t="shared" si="0"/>
        <v>-2500</v>
      </c>
      <c r="G42" s="99">
        <f t="shared" si="1"/>
        <v>-2766.6666666667002</v>
      </c>
      <c r="H42" s="93" t="str">
        <f t="shared" si="2"/>
        <v/>
      </c>
      <c r="I42" s="100" t="s">
        <v>115</v>
      </c>
      <c r="J42" s="99">
        <v>1900</v>
      </c>
      <c r="K42" s="99">
        <v>-51.05</v>
      </c>
      <c r="L42" s="99">
        <v>981.70416666669996</v>
      </c>
      <c r="M42" s="99">
        <v>-334.5208333333</v>
      </c>
      <c r="N42" s="99">
        <f t="shared" si="5"/>
        <v>1848.95</v>
      </c>
      <c r="O42" s="99">
        <f t="shared" si="6"/>
        <v>647.18333333340001</v>
      </c>
    </row>
    <row r="43" spans="1:15">
      <c r="A43" s="98" t="s">
        <v>116</v>
      </c>
      <c r="B43" s="99">
        <v>1900</v>
      </c>
      <c r="C43" s="99">
        <v>2500</v>
      </c>
      <c r="D43" s="99">
        <v>3204.1666666667002</v>
      </c>
      <c r="E43" s="99">
        <v>2766.6666666667002</v>
      </c>
      <c r="F43" s="99">
        <f t="shared" si="0"/>
        <v>-2500</v>
      </c>
      <c r="G43" s="99">
        <f t="shared" si="1"/>
        <v>-2766.6666666667002</v>
      </c>
      <c r="H43" s="93" t="str">
        <f t="shared" si="2"/>
        <v/>
      </c>
      <c r="I43" s="100" t="s">
        <v>116</v>
      </c>
      <c r="J43" s="99">
        <v>1895.875</v>
      </c>
      <c r="K43" s="99">
        <v>-154.97499999999999</v>
      </c>
      <c r="L43" s="99">
        <v>648.52272727269997</v>
      </c>
      <c r="M43" s="99">
        <v>-436.67916666669998</v>
      </c>
      <c r="N43" s="99">
        <f t="shared" si="5"/>
        <v>1740.9</v>
      </c>
      <c r="O43" s="99">
        <f t="shared" si="6"/>
        <v>211.84356060599998</v>
      </c>
    </row>
    <row r="44" spans="1:15">
      <c r="A44" s="98" t="s">
        <v>117</v>
      </c>
      <c r="B44" s="99">
        <v>1900</v>
      </c>
      <c r="C44" s="99">
        <v>2500</v>
      </c>
      <c r="D44" s="99">
        <v>3204.1666666667002</v>
      </c>
      <c r="E44" s="99">
        <v>2641.6666666667002</v>
      </c>
      <c r="F44" s="99">
        <f t="shared" si="0"/>
        <v>-2500</v>
      </c>
      <c r="G44" s="99">
        <f t="shared" si="1"/>
        <v>-2641.6666666667002</v>
      </c>
      <c r="H44" s="93" t="str">
        <f t="shared" si="2"/>
        <v/>
      </c>
      <c r="I44" s="100" t="s">
        <v>117</v>
      </c>
      <c r="J44" s="99">
        <v>1897.7750000000001</v>
      </c>
      <c r="K44" s="99">
        <v>-358.95</v>
      </c>
      <c r="L44" s="99">
        <v>612.40869565219998</v>
      </c>
      <c r="M44" s="99">
        <v>-921.10833333330004</v>
      </c>
      <c r="N44" s="99">
        <f t="shared" si="5"/>
        <v>1538.825</v>
      </c>
      <c r="O44" s="99">
        <f t="shared" si="6"/>
        <v>-308.69963768110006</v>
      </c>
    </row>
    <row r="45" spans="1:15">
      <c r="A45" s="98" t="s">
        <v>118</v>
      </c>
      <c r="B45" s="99">
        <v>1950</v>
      </c>
      <c r="C45" s="99">
        <v>2525</v>
      </c>
      <c r="D45" s="99">
        <v>3204.1666666667002</v>
      </c>
      <c r="E45" s="99">
        <v>2833.3333333332998</v>
      </c>
      <c r="F45" s="99">
        <f t="shared" si="0"/>
        <v>-2525</v>
      </c>
      <c r="G45" s="99">
        <f t="shared" si="1"/>
        <v>-2833.3333333332998</v>
      </c>
      <c r="H45" s="93" t="str">
        <f t="shared" si="2"/>
        <v/>
      </c>
      <c r="I45" s="100" t="s">
        <v>118</v>
      </c>
      <c r="J45" s="99">
        <v>1950</v>
      </c>
      <c r="K45" s="99">
        <v>-500</v>
      </c>
      <c r="L45" s="99">
        <v>246.1</v>
      </c>
      <c r="M45" s="99">
        <v>-1183.7125000000001</v>
      </c>
      <c r="N45" s="99">
        <f t="shared" si="5"/>
        <v>1450</v>
      </c>
      <c r="O45" s="99">
        <f t="shared" si="6"/>
        <v>-937.61250000000007</v>
      </c>
    </row>
    <row r="46" spans="1:15">
      <c r="A46" s="98" t="s">
        <v>119</v>
      </c>
      <c r="B46" s="99">
        <v>1866.6666666666999</v>
      </c>
      <c r="C46" s="99">
        <v>2727.0833333332998</v>
      </c>
      <c r="D46" s="99">
        <v>3266.6666666667002</v>
      </c>
      <c r="E46" s="99">
        <v>3443.75</v>
      </c>
      <c r="F46" s="99">
        <f t="shared" si="0"/>
        <v>-2727.0833333332998</v>
      </c>
      <c r="G46" s="99">
        <f t="shared" si="1"/>
        <v>-3443.75</v>
      </c>
      <c r="H46" s="93" t="str">
        <f t="shared" si="2"/>
        <v/>
      </c>
      <c r="I46" s="100" t="s">
        <v>119</v>
      </c>
      <c r="J46" s="99">
        <v>1770.6583333333001</v>
      </c>
      <c r="K46" s="99">
        <v>-53.3</v>
      </c>
      <c r="L46" s="99">
        <v>348.47083333329999</v>
      </c>
      <c r="M46" s="99">
        <v>-1840.6958333333</v>
      </c>
      <c r="N46" s="99">
        <f t="shared" si="5"/>
        <v>1717.3583333333002</v>
      </c>
      <c r="O46" s="99">
        <f t="shared" si="6"/>
        <v>-1492.2249999999999</v>
      </c>
    </row>
    <row r="47" spans="1:15">
      <c r="A47" s="98" t="s">
        <v>120</v>
      </c>
      <c r="B47" s="99">
        <v>1775</v>
      </c>
      <c r="C47" s="99">
        <v>2877.0833333332998</v>
      </c>
      <c r="D47" s="99">
        <v>3679.1666666667002</v>
      </c>
      <c r="E47" s="99">
        <v>3122.9166666667002</v>
      </c>
      <c r="F47" s="99">
        <f t="shared" si="0"/>
        <v>-2877.0833333332998</v>
      </c>
      <c r="G47" s="99">
        <f t="shared" si="1"/>
        <v>-3122.9166666667002</v>
      </c>
      <c r="H47" s="93" t="str">
        <f t="shared" si="2"/>
        <v/>
      </c>
      <c r="I47" s="100" t="s">
        <v>120</v>
      </c>
      <c r="J47" s="99">
        <v>1775</v>
      </c>
      <c r="K47" s="99">
        <v>-226.72</v>
      </c>
      <c r="L47" s="99">
        <v>472.32173913039998</v>
      </c>
      <c r="M47" s="99">
        <v>-1917.4666666666999</v>
      </c>
      <c r="N47" s="99">
        <f t="shared" si="5"/>
        <v>1548.28</v>
      </c>
      <c r="O47" s="99">
        <f t="shared" si="6"/>
        <v>-1445.1449275363</v>
      </c>
    </row>
    <row r="48" spans="1:15">
      <c r="A48" s="98" t="s">
        <v>121</v>
      </c>
      <c r="B48" s="99">
        <v>1966.6666666666999</v>
      </c>
      <c r="C48" s="99">
        <v>2462.5</v>
      </c>
      <c r="D48" s="99">
        <v>3208.3333333332998</v>
      </c>
      <c r="E48" s="99">
        <v>3179.1666666667002</v>
      </c>
      <c r="F48" s="99">
        <f t="shared" si="0"/>
        <v>-2462.5</v>
      </c>
      <c r="G48" s="99">
        <f t="shared" si="1"/>
        <v>-3179.1666666667002</v>
      </c>
      <c r="H48" s="93" t="str">
        <f t="shared" si="2"/>
        <v/>
      </c>
      <c r="I48" s="100" t="s">
        <v>121</v>
      </c>
      <c r="J48" s="99">
        <v>1446.12</v>
      </c>
      <c r="K48" s="99">
        <v>-1551.0954545454999</v>
      </c>
      <c r="L48" s="99">
        <v>677.63478260869999</v>
      </c>
      <c r="M48" s="99">
        <v>-1027.0291666666999</v>
      </c>
      <c r="N48" s="99">
        <f t="shared" si="5"/>
        <v>-104.97545454550004</v>
      </c>
      <c r="O48" s="99">
        <f t="shared" si="6"/>
        <v>-349.3943840579999</v>
      </c>
    </row>
    <row r="49" spans="1:15">
      <c r="A49" s="98" t="s">
        <v>122</v>
      </c>
      <c r="B49" s="99">
        <v>1966.6666666666999</v>
      </c>
      <c r="C49" s="99">
        <v>2400</v>
      </c>
      <c r="D49" s="99">
        <v>3108.3333333332998</v>
      </c>
      <c r="E49" s="99">
        <v>3225</v>
      </c>
      <c r="F49" s="99">
        <f t="shared" si="0"/>
        <v>-2400</v>
      </c>
      <c r="G49" s="99">
        <f t="shared" si="1"/>
        <v>-3225</v>
      </c>
      <c r="H49" s="93" t="str">
        <f t="shared" si="2"/>
        <v>O</v>
      </c>
      <c r="I49" s="100" t="s">
        <v>122</v>
      </c>
      <c r="J49" s="99">
        <v>1191.26875</v>
      </c>
      <c r="K49" s="99">
        <v>-1959.2850000000001</v>
      </c>
      <c r="L49" s="99">
        <v>278.30952380949998</v>
      </c>
      <c r="M49" s="99">
        <v>-1571.2833333333001</v>
      </c>
      <c r="N49" s="99">
        <f t="shared" si="5"/>
        <v>-768.01625000000013</v>
      </c>
      <c r="O49" s="99">
        <f t="shared" si="6"/>
        <v>-1292.9738095238001</v>
      </c>
    </row>
    <row r="50" spans="1:15">
      <c r="A50" s="98" t="s">
        <v>123</v>
      </c>
      <c r="B50" s="99">
        <v>1966.6666666666999</v>
      </c>
      <c r="C50" s="99">
        <v>2525</v>
      </c>
      <c r="D50" s="99">
        <v>3108.3333333332998</v>
      </c>
      <c r="E50" s="99">
        <v>3300</v>
      </c>
      <c r="F50" s="99">
        <f t="shared" si="0"/>
        <v>-2525</v>
      </c>
      <c r="G50" s="99">
        <f t="shared" si="1"/>
        <v>-3300</v>
      </c>
      <c r="H50" s="93" t="str">
        <f t="shared" si="2"/>
        <v/>
      </c>
      <c r="I50" s="100" t="s">
        <v>123</v>
      </c>
      <c r="J50" s="99">
        <v>1380.9272727273001</v>
      </c>
      <c r="K50" s="99">
        <v>-593.11249999999995</v>
      </c>
      <c r="L50" s="99">
        <v>517.80555555559999</v>
      </c>
      <c r="M50" s="99">
        <v>-1081.7625</v>
      </c>
      <c r="N50" s="99">
        <f t="shared" si="5"/>
        <v>787.81477272730012</v>
      </c>
      <c r="O50" s="99">
        <f t="shared" si="6"/>
        <v>-563.95694444440005</v>
      </c>
    </row>
    <row r="51" spans="1:15">
      <c r="A51" s="98" t="s">
        <v>124</v>
      </c>
      <c r="B51" s="99">
        <v>1966.6666666666999</v>
      </c>
      <c r="C51" s="99">
        <v>2483.3333333332998</v>
      </c>
      <c r="D51" s="99">
        <v>3108.3333333332998</v>
      </c>
      <c r="E51" s="99">
        <v>3300</v>
      </c>
      <c r="F51" s="99">
        <f t="shared" si="0"/>
        <v>-2483.3333333332998</v>
      </c>
      <c r="G51" s="99">
        <f t="shared" si="1"/>
        <v>-3300</v>
      </c>
      <c r="H51" s="93" t="str">
        <f t="shared" si="2"/>
        <v/>
      </c>
      <c r="I51" s="100" t="s">
        <v>124</v>
      </c>
      <c r="J51" s="99">
        <v>1134.7136363636</v>
      </c>
      <c r="K51" s="99">
        <v>-1370.9</v>
      </c>
      <c r="L51" s="99">
        <v>827.16250000000002</v>
      </c>
      <c r="M51" s="99">
        <v>-830.76666666669996</v>
      </c>
      <c r="N51" s="99">
        <f t="shared" si="5"/>
        <v>-236.18636363640007</v>
      </c>
      <c r="O51" s="99">
        <f t="shared" si="6"/>
        <v>-3.604166666699939</v>
      </c>
    </row>
    <row r="52" spans="1:15">
      <c r="A52" s="98" t="s">
        <v>125</v>
      </c>
      <c r="B52" s="99">
        <v>2016.6666666666999</v>
      </c>
      <c r="C52" s="99">
        <v>2583.3333333332998</v>
      </c>
      <c r="D52" s="99">
        <v>3108.3333333332998</v>
      </c>
      <c r="E52" s="99">
        <v>3300</v>
      </c>
      <c r="F52" s="99">
        <f t="shared" si="0"/>
        <v>-2583.3333333332998</v>
      </c>
      <c r="G52" s="99">
        <f t="shared" si="1"/>
        <v>-3300</v>
      </c>
      <c r="H52" s="93" t="str">
        <f t="shared" si="2"/>
        <v/>
      </c>
      <c r="I52" s="100" t="s">
        <v>125</v>
      </c>
      <c r="J52" s="99">
        <v>1979.35</v>
      </c>
      <c r="K52" s="99">
        <v>-681.1</v>
      </c>
      <c r="L52" s="99">
        <v>316.8333333333</v>
      </c>
      <c r="M52" s="99">
        <v>-1248.175</v>
      </c>
      <c r="N52" s="99">
        <f t="shared" si="5"/>
        <v>1298.25</v>
      </c>
      <c r="O52" s="99">
        <f t="shared" si="6"/>
        <v>-931.34166666669989</v>
      </c>
    </row>
    <row r="53" spans="1:15">
      <c r="A53" s="98" t="s">
        <v>126</v>
      </c>
      <c r="B53" s="99">
        <v>1900</v>
      </c>
      <c r="C53" s="99">
        <v>2837.5</v>
      </c>
      <c r="D53" s="99">
        <v>3466.6666666667002</v>
      </c>
      <c r="E53" s="99">
        <v>2866.6666666667002</v>
      </c>
      <c r="F53" s="99">
        <f t="shared" si="0"/>
        <v>-2837.5</v>
      </c>
      <c r="G53" s="99">
        <f t="shared" si="1"/>
        <v>-2866.6666666667002</v>
      </c>
      <c r="H53" s="93" t="str">
        <f t="shared" si="2"/>
        <v/>
      </c>
      <c r="I53" s="100" t="s">
        <v>126</v>
      </c>
      <c r="J53" s="99">
        <v>1811.5666666667</v>
      </c>
      <c r="K53" s="99">
        <v>-344.85714285709997</v>
      </c>
      <c r="L53" s="99">
        <v>169.24347826089999</v>
      </c>
      <c r="M53" s="99">
        <v>-1181.8125</v>
      </c>
      <c r="N53" s="99">
        <f t="shared" si="5"/>
        <v>1466.7095238096001</v>
      </c>
      <c r="O53" s="99">
        <f t="shared" si="6"/>
        <v>-1012.5690217391</v>
      </c>
    </row>
    <row r="54" spans="1:15">
      <c r="A54" s="98" t="s">
        <v>127</v>
      </c>
      <c r="B54" s="99">
        <v>1675</v>
      </c>
      <c r="C54" s="99">
        <v>2887.5</v>
      </c>
      <c r="D54" s="99">
        <v>3541.6666666667002</v>
      </c>
      <c r="E54" s="99">
        <v>2672.5</v>
      </c>
      <c r="F54" s="99">
        <f t="shared" si="0"/>
        <v>-2887.5</v>
      </c>
      <c r="G54" s="99">
        <f t="shared" si="1"/>
        <v>-2672.5</v>
      </c>
      <c r="H54" s="93" t="str">
        <f t="shared" si="2"/>
        <v/>
      </c>
      <c r="I54" s="100" t="s">
        <v>127</v>
      </c>
      <c r="J54" s="99">
        <v>1562.3260869564999</v>
      </c>
      <c r="K54" s="99">
        <v>-236.3</v>
      </c>
      <c r="L54" s="99">
        <v>430.25416666669997</v>
      </c>
      <c r="M54" s="99">
        <v>-1869.2125000000001</v>
      </c>
      <c r="N54" s="99">
        <f t="shared" si="5"/>
        <v>1326.0260869565</v>
      </c>
      <c r="O54" s="99">
        <f t="shared" si="6"/>
        <v>-1438.9583333333001</v>
      </c>
    </row>
    <row r="55" spans="1:15">
      <c r="A55" s="98" t="s">
        <v>128</v>
      </c>
      <c r="B55" s="99">
        <v>2091.6666666667002</v>
      </c>
      <c r="C55" s="99">
        <v>2477.0833333332998</v>
      </c>
      <c r="D55" s="99">
        <v>3466.6666666667002</v>
      </c>
      <c r="E55" s="99">
        <v>2487.5</v>
      </c>
      <c r="F55" s="99">
        <f t="shared" si="0"/>
        <v>-2477.0833333332998</v>
      </c>
      <c r="G55" s="99">
        <f t="shared" si="1"/>
        <v>-2487.5</v>
      </c>
      <c r="H55" s="93" t="str">
        <f t="shared" si="2"/>
        <v/>
      </c>
      <c r="I55" s="100" t="s">
        <v>128</v>
      </c>
      <c r="J55" s="99">
        <v>1789.2291666666999</v>
      </c>
      <c r="K55" s="99">
        <v>-1220.3928571429001</v>
      </c>
      <c r="L55" s="99">
        <v>1160.5684210525999</v>
      </c>
      <c r="M55" s="99">
        <v>-657.77916666670001</v>
      </c>
      <c r="N55" s="99">
        <f t="shared" si="5"/>
        <v>568.83630952379986</v>
      </c>
      <c r="O55" s="99">
        <f t="shared" si="6"/>
        <v>502.78925438589988</v>
      </c>
    </row>
    <row r="56" spans="1:15">
      <c r="A56" s="98" t="s">
        <v>129</v>
      </c>
      <c r="B56" s="99">
        <v>2154.1666666667002</v>
      </c>
      <c r="C56" s="99">
        <v>2325</v>
      </c>
      <c r="D56" s="99">
        <v>3570.8333333332998</v>
      </c>
      <c r="E56" s="99">
        <v>2433.3333333332998</v>
      </c>
      <c r="F56" s="99">
        <f t="shared" si="0"/>
        <v>-2325</v>
      </c>
      <c r="G56" s="99">
        <f t="shared" si="1"/>
        <v>-2433.3333333332998</v>
      </c>
      <c r="H56" s="93" t="str">
        <f t="shared" si="2"/>
        <v/>
      </c>
      <c r="I56" s="100" t="s">
        <v>129</v>
      </c>
      <c r="J56" s="99">
        <v>1271.2045454546001</v>
      </c>
      <c r="K56" s="99">
        <v>-1790.3266666667</v>
      </c>
      <c r="L56" s="99">
        <v>888.29166666670005</v>
      </c>
      <c r="M56" s="99">
        <v>-973.51666666669996</v>
      </c>
      <c r="N56" s="99">
        <f t="shared" si="5"/>
        <v>-519.12212121209996</v>
      </c>
      <c r="O56" s="99">
        <f t="shared" si="6"/>
        <v>-85.224999999999909</v>
      </c>
    </row>
    <row r="57" spans="1:15">
      <c r="A57" s="98" t="s">
        <v>130</v>
      </c>
      <c r="B57" s="99">
        <v>1962.5</v>
      </c>
      <c r="C57" s="99">
        <v>2162.5</v>
      </c>
      <c r="D57" s="99">
        <v>3570.8333333332998</v>
      </c>
      <c r="E57" s="99">
        <v>2433.3333333332998</v>
      </c>
      <c r="F57" s="99">
        <f t="shared" si="0"/>
        <v>-2162.5</v>
      </c>
      <c r="G57" s="99">
        <f t="shared" si="1"/>
        <v>-2433.3333333332998</v>
      </c>
      <c r="H57" s="93" t="str">
        <f t="shared" si="2"/>
        <v/>
      </c>
      <c r="I57" s="100" t="s">
        <v>130</v>
      </c>
      <c r="J57" s="99">
        <v>1756.8833333333</v>
      </c>
      <c r="K57" s="99">
        <v>-1254.3066666667</v>
      </c>
      <c r="L57" s="99">
        <v>1795.1791666667</v>
      </c>
      <c r="M57" s="99">
        <v>-1033.7375</v>
      </c>
      <c r="N57" s="99">
        <f t="shared" si="5"/>
        <v>502.57666666659998</v>
      </c>
      <c r="O57" s="99">
        <f t="shared" si="6"/>
        <v>761.44166666670003</v>
      </c>
    </row>
    <row r="58" spans="1:15">
      <c r="A58" s="98" t="s">
        <v>131</v>
      </c>
      <c r="B58" s="99">
        <v>2029.1666666666999</v>
      </c>
      <c r="C58" s="99">
        <v>2387.5</v>
      </c>
      <c r="D58" s="99">
        <v>3570.8333333332998</v>
      </c>
      <c r="E58" s="99">
        <v>2433.3333333332998</v>
      </c>
      <c r="F58" s="99">
        <f t="shared" si="0"/>
        <v>-2387.5</v>
      </c>
      <c r="G58" s="99">
        <f t="shared" si="1"/>
        <v>-2433.3333333332998</v>
      </c>
      <c r="H58" s="93" t="str">
        <f t="shared" si="2"/>
        <v/>
      </c>
      <c r="I58" s="100" t="s">
        <v>131</v>
      </c>
      <c r="J58" s="99">
        <v>1985.9416666667</v>
      </c>
      <c r="K58" s="99">
        <v>-478.08749999999998</v>
      </c>
      <c r="L58" s="99">
        <v>339.90416666670001</v>
      </c>
      <c r="M58" s="99">
        <v>-1624.6125</v>
      </c>
      <c r="N58" s="99">
        <f t="shared" si="5"/>
        <v>1507.8541666667002</v>
      </c>
      <c r="O58" s="99">
        <f t="shared" si="6"/>
        <v>-1284.7083333332998</v>
      </c>
    </row>
    <row r="59" spans="1:15">
      <c r="A59" s="98" t="s">
        <v>132</v>
      </c>
      <c r="B59" s="99">
        <v>2137.5</v>
      </c>
      <c r="C59" s="99">
        <v>2387.5</v>
      </c>
      <c r="D59" s="99">
        <v>3570.8333333332998</v>
      </c>
      <c r="E59" s="99">
        <v>2491.6666666667002</v>
      </c>
      <c r="F59" s="99">
        <f t="shared" si="0"/>
        <v>-2387.5</v>
      </c>
      <c r="G59" s="99">
        <f t="shared" si="1"/>
        <v>-2491.6666666667002</v>
      </c>
      <c r="H59" s="93" t="str">
        <f t="shared" si="2"/>
        <v/>
      </c>
      <c r="I59" s="100" t="s">
        <v>132</v>
      </c>
      <c r="J59" s="99">
        <v>2154.1666666667002</v>
      </c>
      <c r="K59" s="99">
        <v>-203.6</v>
      </c>
      <c r="L59" s="99">
        <v>463.65833333329999</v>
      </c>
      <c r="M59" s="99">
        <v>-1165.8583333332999</v>
      </c>
      <c r="N59" s="99">
        <f t="shared" si="5"/>
        <v>1950.5666666667003</v>
      </c>
      <c r="O59" s="99">
        <f t="shared" si="6"/>
        <v>-702.19999999999993</v>
      </c>
    </row>
    <row r="60" spans="1:15">
      <c r="A60" s="98" t="s">
        <v>133</v>
      </c>
      <c r="B60" s="99">
        <v>2175</v>
      </c>
      <c r="C60" s="99">
        <v>2387.5</v>
      </c>
      <c r="D60" s="99">
        <v>3383.3333333332998</v>
      </c>
      <c r="E60" s="99">
        <v>3633.3333333332998</v>
      </c>
      <c r="F60" s="99">
        <f t="shared" si="0"/>
        <v>-2387.5</v>
      </c>
      <c r="G60" s="99">
        <f t="shared" si="1"/>
        <v>-3633.3333333332998</v>
      </c>
      <c r="H60" s="93" t="str">
        <f t="shared" si="2"/>
        <v/>
      </c>
      <c r="I60" s="100" t="s">
        <v>133</v>
      </c>
      <c r="J60" s="99">
        <v>2175</v>
      </c>
      <c r="K60" s="99">
        <v>-10.5</v>
      </c>
      <c r="L60" s="99">
        <v>150.0625</v>
      </c>
      <c r="M60" s="99">
        <v>-1623.0125</v>
      </c>
      <c r="N60" s="99">
        <f t="shared" si="5"/>
        <v>2164.5</v>
      </c>
      <c r="O60" s="99">
        <f t="shared" si="6"/>
        <v>-1472.95</v>
      </c>
    </row>
    <row r="61" spans="1:15">
      <c r="A61" s="98" t="s">
        <v>134</v>
      </c>
      <c r="B61" s="99">
        <v>2010</v>
      </c>
      <c r="C61" s="99">
        <v>1886</v>
      </c>
      <c r="D61" s="99">
        <v>3632</v>
      </c>
      <c r="E61" s="99">
        <v>3440</v>
      </c>
      <c r="F61" s="99">
        <f t="shared" si="0"/>
        <v>-1886</v>
      </c>
      <c r="G61" s="99">
        <f t="shared" si="1"/>
        <v>-3440</v>
      </c>
      <c r="H61" s="93" t="str">
        <f t="shared" si="2"/>
        <v/>
      </c>
      <c r="I61" s="100" t="s">
        <v>134</v>
      </c>
      <c r="J61" s="99">
        <v>2008.732</v>
      </c>
      <c r="K61" s="99">
        <v>-261.42857142859998</v>
      </c>
      <c r="L61" s="99">
        <v>303.77199999999999</v>
      </c>
      <c r="M61" s="99">
        <v>-1811.636</v>
      </c>
      <c r="N61" s="99">
        <f t="shared" si="5"/>
        <v>1747.3034285714</v>
      </c>
      <c r="O61" s="99">
        <f t="shared" si="6"/>
        <v>-1507.864</v>
      </c>
    </row>
    <row r="62" spans="1:15">
      <c r="A62" s="98" t="s">
        <v>135</v>
      </c>
      <c r="B62" s="99">
        <v>2170.8333333332998</v>
      </c>
      <c r="C62" s="99">
        <v>2383.3333333332998</v>
      </c>
      <c r="D62" s="99">
        <v>3383.3333333332998</v>
      </c>
      <c r="E62" s="99">
        <v>3633.3333333332998</v>
      </c>
      <c r="F62" s="99">
        <f t="shared" si="0"/>
        <v>-2383.3333333332998</v>
      </c>
      <c r="G62" s="99">
        <f t="shared" si="1"/>
        <v>-3633.3333333332998</v>
      </c>
      <c r="H62" s="93" t="str">
        <f t="shared" si="2"/>
        <v/>
      </c>
      <c r="I62" s="100" t="s">
        <v>135</v>
      </c>
      <c r="J62" s="99">
        <v>1939.1291666667</v>
      </c>
      <c r="K62" s="99">
        <v>-1221.6199999999999</v>
      </c>
      <c r="L62" s="99">
        <v>1529.5541666667</v>
      </c>
      <c r="M62" s="99">
        <v>-571.22916666670005</v>
      </c>
      <c r="N62" s="99">
        <f t="shared" si="5"/>
        <v>717.50916666670014</v>
      </c>
      <c r="O62" s="99">
        <f t="shared" si="6"/>
        <v>958.32499999999993</v>
      </c>
    </row>
    <row r="63" spans="1:15">
      <c r="A63" s="98" t="s">
        <v>136</v>
      </c>
      <c r="B63" s="99">
        <v>2170.8333333332998</v>
      </c>
      <c r="C63" s="99">
        <v>2383.3333333332998</v>
      </c>
      <c r="D63" s="99">
        <v>3383.3333333332998</v>
      </c>
      <c r="E63" s="99">
        <v>3633.3333333332998</v>
      </c>
      <c r="F63" s="99">
        <f t="shared" si="0"/>
        <v>-2383.3333333332998</v>
      </c>
      <c r="G63" s="99">
        <f t="shared" si="1"/>
        <v>-3633.3333333332998</v>
      </c>
      <c r="H63" s="93" t="str">
        <f t="shared" si="2"/>
        <v/>
      </c>
      <c r="I63" s="100" t="s">
        <v>136</v>
      </c>
      <c r="J63" s="99">
        <v>2073.7550000000001</v>
      </c>
      <c r="K63" s="99">
        <v>-852.16</v>
      </c>
      <c r="L63" s="99">
        <v>1019.2666666667</v>
      </c>
      <c r="M63" s="99">
        <v>-575.27083333329995</v>
      </c>
      <c r="N63" s="99">
        <f t="shared" si="5"/>
        <v>1221.5950000000003</v>
      </c>
      <c r="O63" s="99">
        <f t="shared" si="6"/>
        <v>443.99583333340001</v>
      </c>
    </row>
    <row r="64" spans="1:15">
      <c r="A64" s="98" t="s">
        <v>137</v>
      </c>
      <c r="B64" s="99">
        <v>2170.8333333332998</v>
      </c>
      <c r="C64" s="99">
        <v>2383.3333333332998</v>
      </c>
      <c r="D64" s="99">
        <v>3383.3333333332998</v>
      </c>
      <c r="E64" s="99">
        <v>3633.3333333332998</v>
      </c>
      <c r="F64" s="99">
        <f t="shared" si="0"/>
        <v>-2383.3333333332998</v>
      </c>
      <c r="G64" s="99">
        <f t="shared" si="1"/>
        <v>-3633.3333333332998</v>
      </c>
      <c r="H64" s="93" t="str">
        <f t="shared" si="2"/>
        <v/>
      </c>
      <c r="I64" s="100" t="s">
        <v>137</v>
      </c>
      <c r="J64" s="99">
        <v>1454.6652173913001</v>
      </c>
      <c r="K64" s="99">
        <v>-845.73333333330004</v>
      </c>
      <c r="L64" s="99">
        <v>1229.2166666666999</v>
      </c>
      <c r="M64" s="99">
        <v>-831.6875</v>
      </c>
      <c r="N64" s="99">
        <f t="shared" si="5"/>
        <v>608.93188405800004</v>
      </c>
      <c r="O64" s="99">
        <f t="shared" si="6"/>
        <v>397.52916666669989</v>
      </c>
    </row>
    <row r="65" spans="1:15">
      <c r="A65" s="98" t="s">
        <v>107</v>
      </c>
      <c r="B65" s="99">
        <v>2170.8333333332998</v>
      </c>
      <c r="C65" s="99">
        <v>2383.3333333332998</v>
      </c>
      <c r="D65" s="99">
        <v>3383.3333333332998</v>
      </c>
      <c r="E65" s="99">
        <v>3633.3333333332998</v>
      </c>
      <c r="F65" s="99">
        <f t="shared" si="0"/>
        <v>-2383.3333333332998</v>
      </c>
      <c r="G65" s="99">
        <f t="shared" si="1"/>
        <v>-3633.3333333332998</v>
      </c>
      <c r="H65" s="93" t="str">
        <f t="shared" si="2"/>
        <v/>
      </c>
      <c r="I65" s="100" t="s">
        <v>107</v>
      </c>
      <c r="J65" s="99">
        <v>1916.9260869565001</v>
      </c>
      <c r="K65" s="99">
        <v>-769.15</v>
      </c>
      <c r="L65" s="99">
        <v>667.70833333329995</v>
      </c>
      <c r="M65" s="99">
        <v>-1276.4000000000001</v>
      </c>
      <c r="N65" s="99">
        <f t="shared" si="5"/>
        <v>1147.7760869565</v>
      </c>
      <c r="O65" s="99">
        <f t="shared" si="6"/>
        <v>-608.69166666670014</v>
      </c>
    </row>
    <row r="66" spans="1:15">
      <c r="A66" s="98" t="s">
        <v>139</v>
      </c>
      <c r="B66" s="99">
        <v>2300</v>
      </c>
      <c r="C66" s="99">
        <v>2579.1666666667002</v>
      </c>
      <c r="D66" s="99">
        <v>3625</v>
      </c>
      <c r="E66" s="99">
        <v>3445.8333333332998</v>
      </c>
      <c r="F66" s="99">
        <f t="shared" si="0"/>
        <v>-2579.1666666667002</v>
      </c>
      <c r="G66" s="99">
        <f t="shared" si="1"/>
        <v>-3445.8333333332998</v>
      </c>
      <c r="H66" s="93" t="str">
        <f t="shared" si="2"/>
        <v/>
      </c>
      <c r="I66" s="100" t="s">
        <v>139</v>
      </c>
      <c r="J66" s="99">
        <v>1597.8882352941</v>
      </c>
      <c r="K66" s="99">
        <v>-930.4</v>
      </c>
      <c r="L66" s="99">
        <v>302.85000000000002</v>
      </c>
      <c r="M66" s="99">
        <v>-1305.1583333333001</v>
      </c>
      <c r="N66" s="99">
        <f t="shared" si="5"/>
        <v>667.48823529410004</v>
      </c>
      <c r="O66" s="99">
        <f t="shared" si="6"/>
        <v>-1002.3083333333001</v>
      </c>
    </row>
    <row r="67" spans="1:15">
      <c r="A67" s="98" t="s">
        <v>140</v>
      </c>
      <c r="B67" s="99">
        <v>2331.25</v>
      </c>
      <c r="C67" s="99">
        <v>2131.25</v>
      </c>
      <c r="D67" s="99">
        <v>3900</v>
      </c>
      <c r="E67" s="99">
        <v>2849.25</v>
      </c>
      <c r="F67" s="99">
        <f t="shared" si="0"/>
        <v>-2131.25</v>
      </c>
      <c r="G67" s="99">
        <f t="shared" si="1"/>
        <v>-2849.25</v>
      </c>
      <c r="H67" s="93" t="str">
        <f t="shared" si="2"/>
        <v/>
      </c>
      <c r="I67" s="100" t="s">
        <v>140</v>
      </c>
      <c r="J67" s="99">
        <v>1216.3666666667</v>
      </c>
      <c r="K67" s="99">
        <v>-569.17894736840003</v>
      </c>
      <c r="L67" s="99">
        <v>237.95909090910001</v>
      </c>
      <c r="M67" s="99">
        <v>-1419.4708333333001</v>
      </c>
      <c r="N67" s="99">
        <f t="shared" si="5"/>
        <v>647.18771929829995</v>
      </c>
      <c r="O67" s="99">
        <f t="shared" si="6"/>
        <v>-1181.5117424242001</v>
      </c>
    </row>
    <row r="68" spans="1:15">
      <c r="A68" s="98" t="s">
        <v>141</v>
      </c>
      <c r="B68" s="99">
        <v>2379.1666666667002</v>
      </c>
      <c r="C68" s="99">
        <v>1758.3333333333001</v>
      </c>
      <c r="D68" s="99">
        <v>3675</v>
      </c>
      <c r="E68" s="99">
        <v>2929.1666666667002</v>
      </c>
      <c r="F68" s="99">
        <f t="shared" si="0"/>
        <v>-1758.3333333333001</v>
      </c>
      <c r="G68" s="99">
        <f t="shared" si="1"/>
        <v>-2929.1666666667002</v>
      </c>
      <c r="H68" s="93" t="str">
        <f t="shared" si="2"/>
        <v/>
      </c>
      <c r="I68" s="100" t="s">
        <v>141</v>
      </c>
      <c r="J68" s="99">
        <v>1251.4000000000001</v>
      </c>
      <c r="K68" s="99">
        <v>-2317.7416666667</v>
      </c>
      <c r="L68" s="99">
        <v>539.75833333330002</v>
      </c>
      <c r="M68" s="99">
        <v>-1182.4791666666999</v>
      </c>
      <c r="N68" s="99">
        <f t="shared" si="5"/>
        <v>-1066.3416666666999</v>
      </c>
      <c r="O68" s="99">
        <f t="shared" si="6"/>
        <v>-642.72083333339992</v>
      </c>
    </row>
    <row r="69" spans="1:15">
      <c r="A69" s="98" t="s">
        <v>142</v>
      </c>
      <c r="B69" s="99">
        <v>2329.1666666667002</v>
      </c>
      <c r="C69" s="99">
        <v>1960.4166666666999</v>
      </c>
      <c r="D69" s="99">
        <v>3900</v>
      </c>
      <c r="E69" s="99">
        <v>2966.6666666667002</v>
      </c>
      <c r="F69" s="99">
        <f t="shared" si="0"/>
        <v>-1960.4166666666999</v>
      </c>
      <c r="G69" s="99">
        <f t="shared" si="1"/>
        <v>-2966.6666666667002</v>
      </c>
      <c r="H69" s="93" t="str">
        <f t="shared" si="2"/>
        <v/>
      </c>
      <c r="I69" s="100" t="s">
        <v>142</v>
      </c>
      <c r="J69" s="99">
        <v>279.43333333330003</v>
      </c>
      <c r="K69" s="99">
        <v>-1877.25</v>
      </c>
      <c r="L69" s="99">
        <v>1225.5083333333</v>
      </c>
      <c r="M69" s="99">
        <v>-451.85833333329998</v>
      </c>
      <c r="N69" s="99">
        <f t="shared" si="5"/>
        <v>-1597.8166666667</v>
      </c>
      <c r="O69" s="99">
        <f t="shared" si="6"/>
        <v>773.65000000000009</v>
      </c>
    </row>
    <row r="70" spans="1:15">
      <c r="A70" s="98" t="s">
        <v>143</v>
      </c>
      <c r="B70" s="99">
        <v>2329.1666666667002</v>
      </c>
      <c r="C70" s="99">
        <v>1916.6666666666999</v>
      </c>
      <c r="D70" s="99">
        <v>3900</v>
      </c>
      <c r="E70" s="99">
        <v>2900</v>
      </c>
      <c r="F70" s="99">
        <f t="shared" ref="F70:F133" si="7">-C70</f>
        <v>-1916.6666666666999</v>
      </c>
      <c r="G70" s="99">
        <f t="shared" ref="G70:G133" si="8">-E70</f>
        <v>-2900</v>
      </c>
      <c r="H70" s="93" t="str">
        <f t="shared" ref="H70:H133" si="9">IF(TEXT(I70,"d")+0=15,UPPER(LEFT(TEXT(I70,"mmm"),1)),"")</f>
        <v/>
      </c>
      <c r="I70" s="100" t="s">
        <v>143</v>
      </c>
      <c r="J70" s="99">
        <v>47.75</v>
      </c>
      <c r="K70" s="99">
        <v>-1877.3791666667</v>
      </c>
      <c r="L70" s="99">
        <v>1090.9347826087001</v>
      </c>
      <c r="M70" s="99">
        <v>-589.04583333330004</v>
      </c>
      <c r="N70" s="99">
        <f t="shared" si="5"/>
        <v>-1829.6291666667</v>
      </c>
      <c r="O70" s="99">
        <f t="shared" si="6"/>
        <v>501.88894927540002</v>
      </c>
    </row>
    <row r="71" spans="1:15">
      <c r="A71" s="98" t="s">
        <v>144</v>
      </c>
      <c r="B71" s="99">
        <v>2329.1666666667002</v>
      </c>
      <c r="C71" s="99">
        <v>1916.6666666666999</v>
      </c>
      <c r="D71" s="99">
        <v>3900</v>
      </c>
      <c r="E71" s="99">
        <v>2966.6666666667002</v>
      </c>
      <c r="F71" s="99">
        <f t="shared" si="7"/>
        <v>-1916.6666666666999</v>
      </c>
      <c r="G71" s="99">
        <f t="shared" si="8"/>
        <v>-2966.6666666667002</v>
      </c>
      <c r="H71" s="93" t="str">
        <f t="shared" si="9"/>
        <v/>
      </c>
      <c r="I71" s="100" t="s">
        <v>144</v>
      </c>
      <c r="J71" s="99">
        <v>97.366666666699999</v>
      </c>
      <c r="K71" s="99">
        <v>-1674.9708333333001</v>
      </c>
      <c r="L71" s="99">
        <v>381.83529411759997</v>
      </c>
      <c r="M71" s="99">
        <v>-1245.8083333333</v>
      </c>
      <c r="N71" s="99">
        <f t="shared" si="5"/>
        <v>-1577.6041666666001</v>
      </c>
      <c r="O71" s="99">
        <f t="shared" si="6"/>
        <v>-863.97303921570006</v>
      </c>
    </row>
    <row r="72" spans="1:15">
      <c r="A72" s="98" t="s">
        <v>145</v>
      </c>
      <c r="B72" s="99">
        <v>2329.1666666667002</v>
      </c>
      <c r="C72" s="99">
        <v>1916.6666666666999</v>
      </c>
      <c r="D72" s="99">
        <v>3900</v>
      </c>
      <c r="E72" s="99">
        <v>2966.6666666667002</v>
      </c>
      <c r="F72" s="99">
        <f t="shared" si="7"/>
        <v>-1916.6666666666999</v>
      </c>
      <c r="G72" s="99">
        <f t="shared" si="8"/>
        <v>-2966.6666666667002</v>
      </c>
      <c r="H72" s="93" t="str">
        <f t="shared" si="9"/>
        <v/>
      </c>
      <c r="I72" s="100" t="s">
        <v>145</v>
      </c>
      <c r="J72" s="99">
        <v>252.4</v>
      </c>
      <c r="K72" s="99">
        <v>-1575.4695652174</v>
      </c>
      <c r="L72" s="99">
        <v>1289.5086956522</v>
      </c>
      <c r="M72" s="99">
        <v>-221.61666666670001</v>
      </c>
      <c r="N72" s="99">
        <f t="shared" si="5"/>
        <v>-1323.0695652173999</v>
      </c>
      <c r="O72" s="99">
        <f t="shared" si="6"/>
        <v>1067.8920289855</v>
      </c>
    </row>
    <row r="73" spans="1:15">
      <c r="A73" s="98" t="s">
        <v>146</v>
      </c>
      <c r="B73" s="99">
        <v>2329.1666666667002</v>
      </c>
      <c r="C73" s="99">
        <v>1918.75</v>
      </c>
      <c r="D73" s="99">
        <v>3900</v>
      </c>
      <c r="E73" s="99">
        <v>2966.6666666667002</v>
      </c>
      <c r="F73" s="99">
        <f t="shared" si="7"/>
        <v>-1918.75</v>
      </c>
      <c r="G73" s="99">
        <f t="shared" si="8"/>
        <v>-2966.6666666667002</v>
      </c>
      <c r="H73" s="93" t="str">
        <f t="shared" si="9"/>
        <v/>
      </c>
      <c r="I73" s="100" t="s">
        <v>146</v>
      </c>
      <c r="J73" s="99">
        <v>352.88333333330002</v>
      </c>
      <c r="K73" s="99">
        <v>-1781.5666666667</v>
      </c>
      <c r="L73" s="99">
        <v>609.57500000000005</v>
      </c>
      <c r="M73" s="99">
        <v>-641.24347826090002</v>
      </c>
      <c r="N73" s="99">
        <f t="shared" ref="N73:N136" si="10">IFERROR(J73+0,0)+IFERROR(K73+0,0)</f>
        <v>-1428.6833333334</v>
      </c>
      <c r="O73" s="99">
        <f t="shared" ref="O73:O136" si="11">IFERROR(L73+0,0)+IFERROR(M73+0,0)</f>
        <v>-31.668478260899974</v>
      </c>
    </row>
    <row r="74" spans="1:15">
      <c r="A74" s="98" t="s">
        <v>147</v>
      </c>
      <c r="B74" s="99">
        <v>2300</v>
      </c>
      <c r="C74" s="99">
        <v>2131.25</v>
      </c>
      <c r="D74" s="99">
        <v>3933.3333333332998</v>
      </c>
      <c r="E74" s="99">
        <v>3133.3333333332998</v>
      </c>
      <c r="F74" s="99">
        <f t="shared" si="7"/>
        <v>-2131.25</v>
      </c>
      <c r="G74" s="99">
        <f t="shared" si="8"/>
        <v>-3133.3333333332998</v>
      </c>
      <c r="H74" s="93" t="str">
        <f t="shared" si="9"/>
        <v/>
      </c>
      <c r="I74" s="100" t="s">
        <v>147</v>
      </c>
      <c r="J74" s="99">
        <v>420.91333333329999</v>
      </c>
      <c r="K74" s="99">
        <v>-1406.4083333333001</v>
      </c>
      <c r="L74" s="99">
        <v>1075.0333333333001</v>
      </c>
      <c r="M74" s="99">
        <v>-747.82173913040003</v>
      </c>
      <c r="N74" s="99">
        <f t="shared" si="10"/>
        <v>-985.49500000000012</v>
      </c>
      <c r="O74" s="99">
        <f t="shared" si="11"/>
        <v>327.21159420290007</v>
      </c>
    </row>
    <row r="75" spans="1:15">
      <c r="A75" s="98" t="s">
        <v>148</v>
      </c>
      <c r="B75" s="99">
        <v>2300</v>
      </c>
      <c r="C75" s="99">
        <v>2325</v>
      </c>
      <c r="D75" s="99">
        <v>3858.3333333332998</v>
      </c>
      <c r="E75" s="99">
        <v>3058.3333333332998</v>
      </c>
      <c r="F75" s="99">
        <f t="shared" si="7"/>
        <v>-2325</v>
      </c>
      <c r="G75" s="99">
        <f t="shared" si="8"/>
        <v>-3058.3333333332998</v>
      </c>
      <c r="H75" s="93" t="str">
        <f t="shared" si="9"/>
        <v/>
      </c>
      <c r="I75" s="100" t="s">
        <v>148</v>
      </c>
      <c r="J75" s="99">
        <v>933.71875</v>
      </c>
      <c r="K75" s="99">
        <v>-2326.48</v>
      </c>
      <c r="L75" s="99">
        <v>501.97500000000002</v>
      </c>
      <c r="M75" s="99">
        <v>-638.46666666670001</v>
      </c>
      <c r="N75" s="99">
        <f t="shared" si="10"/>
        <v>-1392.76125</v>
      </c>
      <c r="O75" s="99">
        <f t="shared" si="11"/>
        <v>-136.49166666669998</v>
      </c>
    </row>
    <row r="76" spans="1:15">
      <c r="A76" s="98" t="s">
        <v>149</v>
      </c>
      <c r="B76" s="99">
        <v>2250</v>
      </c>
      <c r="C76" s="99">
        <v>2256.25</v>
      </c>
      <c r="D76" s="99">
        <v>3933.3333333332998</v>
      </c>
      <c r="E76" s="99">
        <v>3133.3333333332998</v>
      </c>
      <c r="F76" s="99">
        <f t="shared" si="7"/>
        <v>-2256.25</v>
      </c>
      <c r="G76" s="99">
        <f t="shared" si="8"/>
        <v>-3133.3333333332998</v>
      </c>
      <c r="H76" s="93" t="str">
        <f t="shared" si="9"/>
        <v/>
      </c>
      <c r="I76" s="100" t="s">
        <v>149</v>
      </c>
      <c r="J76" s="99">
        <v>1997.4652173913</v>
      </c>
      <c r="K76" s="99">
        <v>-443.95</v>
      </c>
      <c r="L76" s="99">
        <v>813.01739130429996</v>
      </c>
      <c r="M76" s="99">
        <v>-821.72500000000002</v>
      </c>
      <c r="N76" s="99">
        <f t="shared" si="10"/>
        <v>1553.5152173913</v>
      </c>
      <c r="O76" s="99">
        <f t="shared" si="11"/>
        <v>-8.7076086957000598</v>
      </c>
    </row>
    <row r="77" spans="1:15">
      <c r="A77" s="98" t="s">
        <v>150</v>
      </c>
      <c r="B77" s="99">
        <v>2300</v>
      </c>
      <c r="C77" s="99">
        <v>2104.1666666667002</v>
      </c>
      <c r="D77" s="99">
        <v>3175</v>
      </c>
      <c r="E77" s="99">
        <v>2483.3333333332998</v>
      </c>
      <c r="F77" s="99">
        <f t="shared" si="7"/>
        <v>-2104.1666666667002</v>
      </c>
      <c r="G77" s="99">
        <f t="shared" si="8"/>
        <v>-2483.3333333332998</v>
      </c>
      <c r="H77" s="93" t="str">
        <f t="shared" si="9"/>
        <v/>
      </c>
      <c r="I77" s="100" t="s">
        <v>150</v>
      </c>
      <c r="J77" s="99">
        <v>1429.5916666666999</v>
      </c>
      <c r="K77" s="99">
        <v>-1747.395</v>
      </c>
      <c r="L77" s="99">
        <v>1218.4391304348001</v>
      </c>
      <c r="M77" s="99">
        <v>-732.66086956519996</v>
      </c>
      <c r="N77" s="99">
        <f t="shared" si="10"/>
        <v>-317.80333333330009</v>
      </c>
      <c r="O77" s="99">
        <f t="shared" si="11"/>
        <v>485.7782608696001</v>
      </c>
    </row>
    <row r="78" spans="1:15">
      <c r="A78" s="98" t="s">
        <v>151</v>
      </c>
      <c r="B78" s="99">
        <v>2300</v>
      </c>
      <c r="C78" s="99">
        <v>2104.1666666667002</v>
      </c>
      <c r="D78" s="99">
        <v>2862.5</v>
      </c>
      <c r="E78" s="99">
        <v>2475</v>
      </c>
      <c r="F78" s="99">
        <f t="shared" si="7"/>
        <v>-2104.1666666667002</v>
      </c>
      <c r="G78" s="99">
        <f t="shared" si="8"/>
        <v>-2475</v>
      </c>
      <c r="H78" s="93" t="str">
        <f t="shared" si="9"/>
        <v/>
      </c>
      <c r="I78" s="100" t="s">
        <v>151</v>
      </c>
      <c r="J78" s="99">
        <v>253.72499999999999</v>
      </c>
      <c r="K78" s="99">
        <v>-1652.6041666666999</v>
      </c>
      <c r="L78" s="99">
        <v>1513.6083333332999</v>
      </c>
      <c r="M78" s="99">
        <v>-591.81304347829996</v>
      </c>
      <c r="N78" s="99">
        <f t="shared" si="10"/>
        <v>-1398.8791666667</v>
      </c>
      <c r="O78" s="99">
        <f t="shared" si="11"/>
        <v>921.79528985499996</v>
      </c>
    </row>
    <row r="79" spans="1:15">
      <c r="A79" s="98" t="s">
        <v>152</v>
      </c>
      <c r="B79" s="99">
        <v>2300</v>
      </c>
      <c r="C79" s="99">
        <v>2104.1666666667002</v>
      </c>
      <c r="D79" s="99">
        <v>3933.3333333332998</v>
      </c>
      <c r="E79" s="99">
        <v>3133.3333333332998</v>
      </c>
      <c r="F79" s="99">
        <f t="shared" si="7"/>
        <v>-2104.1666666667002</v>
      </c>
      <c r="G79" s="99">
        <f t="shared" si="8"/>
        <v>-3133.3333333332998</v>
      </c>
      <c r="H79" s="93" t="str">
        <f t="shared" si="9"/>
        <v/>
      </c>
      <c r="I79" s="100" t="s">
        <v>152</v>
      </c>
      <c r="J79" s="101" t="s">
        <v>45</v>
      </c>
      <c r="K79" s="99">
        <v>-1847.0250000000001</v>
      </c>
      <c r="L79" s="99">
        <v>1844.25</v>
      </c>
      <c r="M79" s="99">
        <v>-953.13750000000005</v>
      </c>
      <c r="N79" s="99">
        <f t="shared" si="10"/>
        <v>-1847.0250000000001</v>
      </c>
      <c r="O79" s="99">
        <f t="shared" si="11"/>
        <v>891.11249999999995</v>
      </c>
    </row>
    <row r="80" spans="1:15">
      <c r="A80" s="98" t="s">
        <v>153</v>
      </c>
      <c r="B80" s="99">
        <v>2475</v>
      </c>
      <c r="C80" s="99">
        <v>2043.75</v>
      </c>
      <c r="D80" s="99">
        <v>3933.3333333332998</v>
      </c>
      <c r="E80" s="99">
        <v>3133.3333333332998</v>
      </c>
      <c r="F80" s="99">
        <f t="shared" si="7"/>
        <v>-2043.75</v>
      </c>
      <c r="G80" s="99">
        <f t="shared" si="8"/>
        <v>-3133.3333333332998</v>
      </c>
      <c r="H80" s="93" t="str">
        <f t="shared" si="9"/>
        <v>N</v>
      </c>
      <c r="I80" s="100" t="s">
        <v>153</v>
      </c>
      <c r="J80" s="99">
        <v>1032.5125</v>
      </c>
      <c r="K80" s="99">
        <v>-1699.7652173913</v>
      </c>
      <c r="L80" s="99">
        <v>1635.7249999999999</v>
      </c>
      <c r="M80" s="99">
        <v>-433.59166666670001</v>
      </c>
      <c r="N80" s="99">
        <f t="shared" si="10"/>
        <v>-667.25271739129994</v>
      </c>
      <c r="O80" s="99">
        <f t="shared" si="11"/>
        <v>1202.1333333333</v>
      </c>
    </row>
    <row r="81" spans="1:15">
      <c r="A81" s="98" t="s">
        <v>154</v>
      </c>
      <c r="B81" s="99">
        <v>2887.5</v>
      </c>
      <c r="C81" s="99">
        <v>2150</v>
      </c>
      <c r="D81" s="99">
        <v>3933.3333333332998</v>
      </c>
      <c r="E81" s="99">
        <v>3133.3333333332998</v>
      </c>
      <c r="F81" s="99">
        <f t="shared" si="7"/>
        <v>-2150</v>
      </c>
      <c r="G81" s="99">
        <f t="shared" si="8"/>
        <v>-3133.3333333332998</v>
      </c>
      <c r="H81" s="93" t="str">
        <f t="shared" si="9"/>
        <v/>
      </c>
      <c r="I81" s="100" t="s">
        <v>154</v>
      </c>
      <c r="J81" s="99">
        <v>1073.6400000000001</v>
      </c>
      <c r="K81" s="99">
        <v>-766.31818181819995</v>
      </c>
      <c r="L81" s="99">
        <v>614.91250000000002</v>
      </c>
      <c r="M81" s="99">
        <v>-439.61666666669998</v>
      </c>
      <c r="N81" s="99">
        <f t="shared" si="10"/>
        <v>307.32181818180015</v>
      </c>
      <c r="O81" s="99">
        <f t="shared" si="11"/>
        <v>175.29583333330004</v>
      </c>
    </row>
    <row r="82" spans="1:15">
      <c r="A82" s="98" t="s">
        <v>155</v>
      </c>
      <c r="B82" s="99">
        <v>2737.5</v>
      </c>
      <c r="C82" s="99">
        <v>2335.4166666667002</v>
      </c>
      <c r="D82" s="99">
        <v>3858.3333333332998</v>
      </c>
      <c r="E82" s="99">
        <v>3058.3333333332998</v>
      </c>
      <c r="F82" s="99">
        <f t="shared" si="7"/>
        <v>-2335.4166666667002</v>
      </c>
      <c r="G82" s="99">
        <f t="shared" si="8"/>
        <v>-3058.3333333332998</v>
      </c>
      <c r="H82" s="93" t="str">
        <f t="shared" si="9"/>
        <v/>
      </c>
      <c r="I82" s="100" t="s">
        <v>155</v>
      </c>
      <c r="J82" s="99">
        <v>930.41578947369999</v>
      </c>
      <c r="K82" s="99">
        <v>-1060.8888888889001</v>
      </c>
      <c r="L82" s="99">
        <v>800.24347826090002</v>
      </c>
      <c r="M82" s="99">
        <v>-1053.9000000000001</v>
      </c>
      <c r="N82" s="99">
        <f t="shared" si="10"/>
        <v>-130.47309941520007</v>
      </c>
      <c r="O82" s="99">
        <f t="shared" si="11"/>
        <v>-253.65652173910007</v>
      </c>
    </row>
    <row r="83" spans="1:15">
      <c r="A83" s="98" t="s">
        <v>156</v>
      </c>
      <c r="B83" s="99">
        <v>2829.1666666667002</v>
      </c>
      <c r="C83" s="99">
        <v>2106.25</v>
      </c>
      <c r="D83" s="99">
        <v>3825</v>
      </c>
      <c r="E83" s="99">
        <v>3133.3333333332998</v>
      </c>
      <c r="F83" s="99">
        <f t="shared" si="7"/>
        <v>-2106.25</v>
      </c>
      <c r="G83" s="99">
        <f t="shared" si="8"/>
        <v>-3133.3333333332998</v>
      </c>
      <c r="H83" s="93" t="str">
        <f t="shared" si="9"/>
        <v/>
      </c>
      <c r="I83" s="100" t="s">
        <v>156</v>
      </c>
      <c r="J83" s="99">
        <v>946.40769230770002</v>
      </c>
      <c r="K83" s="99">
        <v>-1708.5888888889001</v>
      </c>
      <c r="L83" s="99">
        <v>1161.9375</v>
      </c>
      <c r="M83" s="99">
        <v>-645.1875</v>
      </c>
      <c r="N83" s="99">
        <f t="shared" si="10"/>
        <v>-762.18119658120008</v>
      </c>
      <c r="O83" s="99">
        <f t="shared" si="11"/>
        <v>516.75</v>
      </c>
    </row>
    <row r="84" spans="1:15">
      <c r="A84" s="98" t="s">
        <v>157</v>
      </c>
      <c r="B84" s="99">
        <v>2732.25</v>
      </c>
      <c r="C84" s="99">
        <v>1787</v>
      </c>
      <c r="D84" s="99">
        <v>3808.3333333332998</v>
      </c>
      <c r="E84" s="99">
        <v>3133.3333333332998</v>
      </c>
      <c r="F84" s="99">
        <f t="shared" si="7"/>
        <v>-1787</v>
      </c>
      <c r="G84" s="99">
        <f t="shared" si="8"/>
        <v>-3133.3333333332998</v>
      </c>
      <c r="H84" s="93" t="str">
        <f t="shared" si="9"/>
        <v/>
      </c>
      <c r="I84" s="100" t="s">
        <v>157</v>
      </c>
      <c r="J84" s="99">
        <v>1109.2708333333001</v>
      </c>
      <c r="K84" s="99">
        <v>-1512.1190476191</v>
      </c>
      <c r="L84" s="99">
        <v>2415.5260869565</v>
      </c>
      <c r="M84" s="99">
        <v>-1107.9833333332999</v>
      </c>
      <c r="N84" s="99">
        <f t="shared" si="10"/>
        <v>-402.84821428579994</v>
      </c>
      <c r="O84" s="99">
        <f t="shared" si="11"/>
        <v>1307.5427536232</v>
      </c>
    </row>
    <row r="85" spans="1:15">
      <c r="A85" s="98" t="s">
        <v>158</v>
      </c>
      <c r="B85" s="99">
        <v>2775</v>
      </c>
      <c r="C85" s="99">
        <v>1691.6666666666999</v>
      </c>
      <c r="D85" s="99">
        <v>3525</v>
      </c>
      <c r="E85" s="99">
        <v>3133.3333333332998</v>
      </c>
      <c r="F85" s="99">
        <f t="shared" si="7"/>
        <v>-1691.6666666666999</v>
      </c>
      <c r="G85" s="99">
        <f t="shared" si="8"/>
        <v>-3133.3333333332998</v>
      </c>
      <c r="H85" s="93" t="str">
        <f t="shared" si="9"/>
        <v/>
      </c>
      <c r="I85" s="100" t="s">
        <v>158</v>
      </c>
      <c r="J85" s="99">
        <v>1488.0347826087</v>
      </c>
      <c r="K85" s="99">
        <v>-1488.9947368421001</v>
      </c>
      <c r="L85" s="99">
        <v>1717.95</v>
      </c>
      <c r="M85" s="99">
        <v>-884.57083333330002</v>
      </c>
      <c r="N85" s="99">
        <f t="shared" si="10"/>
        <v>-0.95995423340013986</v>
      </c>
      <c r="O85" s="99">
        <f t="shared" si="11"/>
        <v>833.37916666670003</v>
      </c>
    </row>
    <row r="86" spans="1:15">
      <c r="A86" s="98" t="s">
        <v>159</v>
      </c>
      <c r="B86" s="99">
        <v>2820.8333333332998</v>
      </c>
      <c r="C86" s="99">
        <v>2106.25</v>
      </c>
      <c r="D86" s="99">
        <v>3816.7083333332998</v>
      </c>
      <c r="E86" s="99">
        <v>3133.3333333332998</v>
      </c>
      <c r="F86" s="99">
        <f t="shared" si="7"/>
        <v>-2106.25</v>
      </c>
      <c r="G86" s="99">
        <f t="shared" si="8"/>
        <v>-3133.3333333332998</v>
      </c>
      <c r="H86" s="93" t="str">
        <f t="shared" si="9"/>
        <v/>
      </c>
      <c r="I86" s="100" t="s">
        <v>159</v>
      </c>
      <c r="J86" s="99">
        <v>1094.6909090909</v>
      </c>
      <c r="K86" s="99">
        <v>-1422.03125</v>
      </c>
      <c r="L86" s="99">
        <v>980.72083333329999</v>
      </c>
      <c r="M86" s="99">
        <v>-844.13043478259999</v>
      </c>
      <c r="N86" s="99">
        <f t="shared" si="10"/>
        <v>-327.34034090909995</v>
      </c>
      <c r="O86" s="99">
        <f t="shared" si="11"/>
        <v>136.5903985507</v>
      </c>
    </row>
    <row r="87" spans="1:15">
      <c r="A87" s="98" t="s">
        <v>160</v>
      </c>
      <c r="B87" s="99">
        <v>2900</v>
      </c>
      <c r="C87" s="99">
        <v>1845.8333333333001</v>
      </c>
      <c r="D87" s="99">
        <v>3933.3333333332998</v>
      </c>
      <c r="E87" s="99">
        <v>3133.3333333332998</v>
      </c>
      <c r="F87" s="99">
        <f t="shared" si="7"/>
        <v>-1845.8333333333001</v>
      </c>
      <c r="G87" s="99">
        <f t="shared" si="8"/>
        <v>-3133.3333333332998</v>
      </c>
      <c r="H87" s="93" t="str">
        <f t="shared" si="9"/>
        <v/>
      </c>
      <c r="I87" s="100" t="s">
        <v>160</v>
      </c>
      <c r="J87" s="99">
        <v>997.77391304349999</v>
      </c>
      <c r="K87" s="99">
        <v>-1388</v>
      </c>
      <c r="L87" s="99">
        <v>1493.4583333333001</v>
      </c>
      <c r="M87" s="99">
        <v>-804.08333333329995</v>
      </c>
      <c r="N87" s="99">
        <f t="shared" si="10"/>
        <v>-390.22608695650001</v>
      </c>
      <c r="O87" s="99">
        <f t="shared" si="11"/>
        <v>689.37500000000011</v>
      </c>
    </row>
    <row r="88" spans="1:15">
      <c r="A88" s="98" t="s">
        <v>161</v>
      </c>
      <c r="B88" s="99">
        <v>3125</v>
      </c>
      <c r="C88" s="99">
        <v>2520.8333333332998</v>
      </c>
      <c r="D88" s="99">
        <v>3512.5</v>
      </c>
      <c r="E88" s="99">
        <v>2775</v>
      </c>
      <c r="F88" s="99">
        <f t="shared" si="7"/>
        <v>-2520.8333333332998</v>
      </c>
      <c r="G88" s="99">
        <f t="shared" si="8"/>
        <v>-2775</v>
      </c>
      <c r="H88" s="93" t="str">
        <f t="shared" si="9"/>
        <v/>
      </c>
      <c r="I88" s="100" t="s">
        <v>161</v>
      </c>
      <c r="J88" s="99">
        <v>487.03636363639998</v>
      </c>
      <c r="K88" s="99">
        <v>-1984.4375</v>
      </c>
      <c r="L88" s="99">
        <v>625.70416666669996</v>
      </c>
      <c r="M88" s="99">
        <v>-1048.0208333333001</v>
      </c>
      <c r="N88" s="99">
        <f t="shared" si="10"/>
        <v>-1497.4011363636</v>
      </c>
      <c r="O88" s="99">
        <f t="shared" si="11"/>
        <v>-422.3166666666001</v>
      </c>
    </row>
    <row r="89" spans="1:15">
      <c r="A89" s="98" t="s">
        <v>162</v>
      </c>
      <c r="B89" s="99">
        <v>3025</v>
      </c>
      <c r="C89" s="99">
        <v>3033.3333333332998</v>
      </c>
      <c r="D89" s="99">
        <v>3627.0833333332998</v>
      </c>
      <c r="E89" s="99">
        <v>3095.8333333332998</v>
      </c>
      <c r="F89" s="99">
        <f t="shared" si="7"/>
        <v>-3033.3333333332998</v>
      </c>
      <c r="G89" s="99">
        <f t="shared" si="8"/>
        <v>-3095.8333333332998</v>
      </c>
      <c r="H89" s="93" t="str">
        <f t="shared" si="9"/>
        <v/>
      </c>
      <c r="I89" s="100" t="s">
        <v>162</v>
      </c>
      <c r="J89" s="99">
        <v>556.80714285709996</v>
      </c>
      <c r="K89" s="99">
        <v>-1311.2833333333001</v>
      </c>
      <c r="L89" s="99">
        <v>570.95454545450002</v>
      </c>
      <c r="M89" s="99">
        <v>-1596.5041666667</v>
      </c>
      <c r="N89" s="99">
        <f t="shared" si="10"/>
        <v>-754.47619047620014</v>
      </c>
      <c r="O89" s="99">
        <f t="shared" si="11"/>
        <v>-1025.5496212122</v>
      </c>
    </row>
    <row r="90" spans="1:15">
      <c r="A90" s="98" t="s">
        <v>163</v>
      </c>
      <c r="B90" s="99">
        <v>2956.25</v>
      </c>
      <c r="C90" s="99">
        <v>2250</v>
      </c>
      <c r="D90" s="99">
        <v>3512.5</v>
      </c>
      <c r="E90" s="99">
        <v>2775</v>
      </c>
      <c r="F90" s="99">
        <f t="shared" si="7"/>
        <v>-2250</v>
      </c>
      <c r="G90" s="99">
        <f t="shared" si="8"/>
        <v>-2775</v>
      </c>
      <c r="H90" s="93" t="str">
        <f t="shared" si="9"/>
        <v/>
      </c>
      <c r="I90" s="100" t="s">
        <v>163</v>
      </c>
      <c r="J90" s="99">
        <v>500.51111111109998</v>
      </c>
      <c r="K90" s="99">
        <v>-2232.4124999999999</v>
      </c>
      <c r="L90" s="99">
        <v>1646.7043478261</v>
      </c>
      <c r="M90" s="99">
        <v>-862.05416666669998</v>
      </c>
      <c r="N90" s="99">
        <f t="shared" si="10"/>
        <v>-1731.9013888888999</v>
      </c>
      <c r="O90" s="99">
        <f t="shared" si="11"/>
        <v>784.65018115940006</v>
      </c>
    </row>
    <row r="91" spans="1:15">
      <c r="A91" s="98" t="s">
        <v>164</v>
      </c>
      <c r="B91" s="99">
        <v>3133.3333333332998</v>
      </c>
      <c r="C91" s="99">
        <v>1987.5</v>
      </c>
      <c r="D91" s="99">
        <v>3512.5</v>
      </c>
      <c r="E91" s="99">
        <v>2775</v>
      </c>
      <c r="F91" s="99">
        <f t="shared" si="7"/>
        <v>-1987.5</v>
      </c>
      <c r="G91" s="99">
        <f t="shared" si="8"/>
        <v>-2775</v>
      </c>
      <c r="H91" s="93" t="str">
        <f t="shared" si="9"/>
        <v/>
      </c>
      <c r="I91" s="100" t="s">
        <v>164</v>
      </c>
      <c r="J91" s="99">
        <v>612.07058823529997</v>
      </c>
      <c r="K91" s="99">
        <v>-1675.8166666667</v>
      </c>
      <c r="L91" s="99">
        <v>1688.7125000000001</v>
      </c>
      <c r="M91" s="99">
        <v>-540.63333333330002</v>
      </c>
      <c r="N91" s="99">
        <f t="shared" si="10"/>
        <v>-1063.7460784314001</v>
      </c>
      <c r="O91" s="99">
        <f t="shared" si="11"/>
        <v>1148.0791666667001</v>
      </c>
    </row>
    <row r="92" spans="1:15">
      <c r="A92" s="98" t="s">
        <v>165</v>
      </c>
      <c r="B92" s="99">
        <v>3045.8333333332998</v>
      </c>
      <c r="C92" s="99">
        <v>2425</v>
      </c>
      <c r="D92" s="99">
        <v>3512.5</v>
      </c>
      <c r="E92" s="99">
        <v>2775</v>
      </c>
      <c r="F92" s="99">
        <f t="shared" si="7"/>
        <v>-2425</v>
      </c>
      <c r="G92" s="99">
        <f t="shared" si="8"/>
        <v>-2775</v>
      </c>
      <c r="H92" s="93" t="str">
        <f t="shared" si="9"/>
        <v/>
      </c>
      <c r="I92" s="100" t="s">
        <v>165</v>
      </c>
      <c r="J92" s="99">
        <v>930.66666666670005</v>
      </c>
      <c r="K92" s="99">
        <v>-1644.2833333333001</v>
      </c>
      <c r="L92" s="99">
        <v>1360.075</v>
      </c>
      <c r="M92" s="99">
        <v>-765.51764705879998</v>
      </c>
      <c r="N92" s="99">
        <f t="shared" si="10"/>
        <v>-713.61666666660005</v>
      </c>
      <c r="O92" s="99">
        <f t="shared" si="11"/>
        <v>594.55735294120007</v>
      </c>
    </row>
    <row r="93" spans="1:15">
      <c r="A93" s="98" t="s">
        <v>166</v>
      </c>
      <c r="B93" s="99">
        <v>2941.6666666667002</v>
      </c>
      <c r="C93" s="99">
        <v>2485.4166666667002</v>
      </c>
      <c r="D93" s="99">
        <v>3512.5</v>
      </c>
      <c r="E93" s="99">
        <v>2775</v>
      </c>
      <c r="F93" s="99">
        <f t="shared" si="7"/>
        <v>-2485.4166666667002</v>
      </c>
      <c r="G93" s="99">
        <f t="shared" si="8"/>
        <v>-2775</v>
      </c>
      <c r="H93" s="93" t="str">
        <f t="shared" si="9"/>
        <v/>
      </c>
      <c r="I93" s="100" t="s">
        <v>166</v>
      </c>
      <c r="J93" s="99">
        <v>1466.3136363635999</v>
      </c>
      <c r="K93" s="99">
        <v>-516.12857142860003</v>
      </c>
      <c r="L93" s="99">
        <v>1449.6695652174001</v>
      </c>
      <c r="M93" s="99">
        <v>-897.11666666669998</v>
      </c>
      <c r="N93" s="99">
        <f t="shared" si="10"/>
        <v>950.1850649349999</v>
      </c>
      <c r="O93" s="99">
        <f t="shared" si="11"/>
        <v>552.55289855070009</v>
      </c>
    </row>
    <row r="94" spans="1:15">
      <c r="A94" s="98" t="s">
        <v>167</v>
      </c>
      <c r="B94" s="99">
        <v>3058.3333333332998</v>
      </c>
      <c r="C94" s="99">
        <v>2483.3333333332998</v>
      </c>
      <c r="D94" s="99">
        <v>3512.5</v>
      </c>
      <c r="E94" s="99">
        <v>2775</v>
      </c>
      <c r="F94" s="99">
        <f t="shared" si="7"/>
        <v>-2483.3333333332998</v>
      </c>
      <c r="G94" s="99">
        <f t="shared" si="8"/>
        <v>-2775</v>
      </c>
      <c r="H94" s="93" t="str">
        <f t="shared" si="9"/>
        <v/>
      </c>
      <c r="I94" s="100" t="s">
        <v>167</v>
      </c>
      <c r="J94" s="99">
        <v>1236.1652173913001</v>
      </c>
      <c r="K94" s="99">
        <v>-1071.94</v>
      </c>
      <c r="L94" s="99">
        <v>1434.5291666666999</v>
      </c>
      <c r="M94" s="99">
        <v>-889.52083333329995</v>
      </c>
      <c r="N94" s="99">
        <f t="shared" si="10"/>
        <v>164.22521739130002</v>
      </c>
      <c r="O94" s="99">
        <f t="shared" si="11"/>
        <v>545.00833333339995</v>
      </c>
    </row>
    <row r="95" spans="1:15">
      <c r="A95" s="98" t="s">
        <v>168</v>
      </c>
      <c r="B95" s="99">
        <v>2925</v>
      </c>
      <c r="C95" s="99">
        <v>1975</v>
      </c>
      <c r="D95" s="99">
        <v>3633.3333333332998</v>
      </c>
      <c r="E95" s="99">
        <v>2666.6666666667002</v>
      </c>
      <c r="F95" s="99">
        <f t="shared" si="7"/>
        <v>-1975</v>
      </c>
      <c r="G95" s="99">
        <f t="shared" si="8"/>
        <v>-2666.6666666667002</v>
      </c>
      <c r="H95" s="93" t="str">
        <f t="shared" si="9"/>
        <v/>
      </c>
      <c r="I95" s="100" t="s">
        <v>168</v>
      </c>
      <c r="J95" s="99">
        <v>1043.9833333332999</v>
      </c>
      <c r="K95" s="99">
        <v>-1291.4894736842</v>
      </c>
      <c r="L95" s="99">
        <v>949.76250000000005</v>
      </c>
      <c r="M95" s="99">
        <v>-429.94166666669997</v>
      </c>
      <c r="N95" s="99">
        <f t="shared" si="10"/>
        <v>-247.50614035090007</v>
      </c>
      <c r="O95" s="99">
        <f t="shared" si="11"/>
        <v>519.82083333330002</v>
      </c>
    </row>
    <row r="96" spans="1:15">
      <c r="A96" s="98" t="s">
        <v>170</v>
      </c>
      <c r="B96" s="99">
        <v>2825</v>
      </c>
      <c r="C96" s="99">
        <v>2662.5</v>
      </c>
      <c r="D96" s="99">
        <v>3670.8333333332998</v>
      </c>
      <c r="E96" s="99">
        <v>2741.6666666667002</v>
      </c>
      <c r="F96" s="99">
        <f t="shared" si="7"/>
        <v>-2662.5</v>
      </c>
      <c r="G96" s="99">
        <f t="shared" si="8"/>
        <v>-2741.6666666667002</v>
      </c>
      <c r="H96" s="93" t="str">
        <f t="shared" si="9"/>
        <v/>
      </c>
      <c r="I96" s="100" t="s">
        <v>170</v>
      </c>
      <c r="J96" s="99">
        <v>1299.6476190476001</v>
      </c>
      <c r="K96" s="99">
        <v>-958.67499999999995</v>
      </c>
      <c r="L96" s="99">
        <v>2125.3333333332998</v>
      </c>
      <c r="M96" s="99">
        <v>-302.10833333329998</v>
      </c>
      <c r="N96" s="99">
        <f t="shared" si="10"/>
        <v>340.97261904760012</v>
      </c>
      <c r="O96" s="99">
        <f t="shared" si="11"/>
        <v>1823.2249999999999</v>
      </c>
    </row>
    <row r="97" spans="1:15">
      <c r="A97" s="98" t="s">
        <v>171</v>
      </c>
      <c r="B97" s="99">
        <v>2933.3333333332998</v>
      </c>
      <c r="C97" s="99">
        <v>1658.3333333333001</v>
      </c>
      <c r="D97" s="99">
        <v>3633.3333333332998</v>
      </c>
      <c r="E97" s="99">
        <v>2666.6666666667002</v>
      </c>
      <c r="F97" s="99">
        <f t="shared" si="7"/>
        <v>-1658.3333333333001</v>
      </c>
      <c r="G97" s="99">
        <f t="shared" si="8"/>
        <v>-2666.6666666667002</v>
      </c>
      <c r="H97" s="93" t="str">
        <f t="shared" si="9"/>
        <v/>
      </c>
      <c r="I97" s="100" t="s">
        <v>171</v>
      </c>
      <c r="J97" s="99">
        <v>348.02</v>
      </c>
      <c r="K97" s="99">
        <v>-1384.8666666667</v>
      </c>
      <c r="L97" s="99">
        <v>2048.8833333333</v>
      </c>
      <c r="M97" s="99">
        <v>-203.67619047619999</v>
      </c>
      <c r="N97" s="99">
        <f t="shared" si="10"/>
        <v>-1036.8466666667</v>
      </c>
      <c r="O97" s="99">
        <f t="shared" si="11"/>
        <v>1845.2071428571001</v>
      </c>
    </row>
    <row r="98" spans="1:15">
      <c r="A98" s="98" t="s">
        <v>172</v>
      </c>
      <c r="B98" s="99">
        <v>2312.5</v>
      </c>
      <c r="C98" s="99">
        <v>1195.8333333333001</v>
      </c>
      <c r="D98" s="99">
        <v>3633.3333333332998</v>
      </c>
      <c r="E98" s="99">
        <v>2666.6666666667002</v>
      </c>
      <c r="F98" s="99">
        <f t="shared" si="7"/>
        <v>-1195.8333333333001</v>
      </c>
      <c r="G98" s="99">
        <f t="shared" si="8"/>
        <v>-2666.6666666667002</v>
      </c>
      <c r="H98" s="93" t="str">
        <f t="shared" si="9"/>
        <v/>
      </c>
      <c r="I98" s="100" t="s">
        <v>172</v>
      </c>
      <c r="J98" s="99">
        <v>651.65</v>
      </c>
      <c r="K98" s="99">
        <v>-1550.4625000000001</v>
      </c>
      <c r="L98" s="99">
        <v>2034.8083333333</v>
      </c>
      <c r="M98" s="99">
        <v>-307.40416666670001</v>
      </c>
      <c r="N98" s="99">
        <f t="shared" si="10"/>
        <v>-898.81250000000011</v>
      </c>
      <c r="O98" s="99">
        <f t="shared" si="11"/>
        <v>1727.4041666665998</v>
      </c>
    </row>
    <row r="99" spans="1:15">
      <c r="A99" s="98" t="s">
        <v>173</v>
      </c>
      <c r="B99" s="99">
        <v>2412.5</v>
      </c>
      <c r="C99" s="99">
        <v>1375</v>
      </c>
      <c r="D99" s="99">
        <v>3633.3333333332998</v>
      </c>
      <c r="E99" s="99">
        <v>2666.6666666667002</v>
      </c>
      <c r="F99" s="99">
        <f t="shared" si="7"/>
        <v>-1375</v>
      </c>
      <c r="G99" s="99">
        <f t="shared" si="8"/>
        <v>-2666.6666666667002</v>
      </c>
      <c r="H99" s="93" t="str">
        <f t="shared" si="9"/>
        <v/>
      </c>
      <c r="I99" s="100" t="s">
        <v>173</v>
      </c>
      <c r="J99" s="99">
        <v>906.62608695649999</v>
      </c>
      <c r="K99" s="99">
        <v>-1206.3083333333</v>
      </c>
      <c r="L99" s="99">
        <v>1887.6608695652001</v>
      </c>
      <c r="M99" s="99">
        <v>-652.49166666669998</v>
      </c>
      <c r="N99" s="99">
        <f t="shared" si="10"/>
        <v>-299.68224637679998</v>
      </c>
      <c r="O99" s="99">
        <f t="shared" si="11"/>
        <v>1235.1692028985001</v>
      </c>
    </row>
    <row r="100" spans="1:15">
      <c r="A100" s="98" t="s">
        <v>174</v>
      </c>
      <c r="B100" s="99">
        <v>2933.3333333332998</v>
      </c>
      <c r="C100" s="99">
        <v>1483.3333333333001</v>
      </c>
      <c r="D100" s="99">
        <v>3633.3333333332998</v>
      </c>
      <c r="E100" s="99">
        <v>2666.6666666667002</v>
      </c>
      <c r="F100" s="99">
        <f t="shared" si="7"/>
        <v>-1483.3333333333001</v>
      </c>
      <c r="G100" s="99">
        <f t="shared" si="8"/>
        <v>-2666.6666666667002</v>
      </c>
      <c r="H100" s="93" t="str">
        <f t="shared" si="9"/>
        <v/>
      </c>
      <c r="I100" s="100" t="s">
        <v>174</v>
      </c>
      <c r="J100" s="99">
        <v>446.23333333329998</v>
      </c>
      <c r="K100" s="99">
        <v>-1758.2708333333001</v>
      </c>
      <c r="L100" s="99">
        <v>2231.4583333332998</v>
      </c>
      <c r="M100" s="99">
        <v>-278.06666666669997</v>
      </c>
      <c r="N100" s="99">
        <f t="shared" si="10"/>
        <v>-1312.0375000000001</v>
      </c>
      <c r="O100" s="99">
        <f t="shared" si="11"/>
        <v>1953.3916666665998</v>
      </c>
    </row>
    <row r="101" spans="1:15">
      <c r="A101" s="98" t="s">
        <v>175</v>
      </c>
      <c r="B101" s="99">
        <v>2910.4166666667002</v>
      </c>
      <c r="C101" s="99">
        <v>1912.5</v>
      </c>
      <c r="D101" s="99">
        <v>3557.0833333332998</v>
      </c>
      <c r="E101" s="99">
        <v>2666.6666666667002</v>
      </c>
      <c r="F101" s="99">
        <f t="shared" si="7"/>
        <v>-1912.5</v>
      </c>
      <c r="G101" s="99">
        <f t="shared" si="8"/>
        <v>-2666.6666666667002</v>
      </c>
      <c r="H101" s="93" t="str">
        <f t="shared" si="9"/>
        <v/>
      </c>
      <c r="I101" s="100" t="s">
        <v>175</v>
      </c>
      <c r="J101" s="99">
        <v>1655.0666666667</v>
      </c>
      <c r="K101" s="99">
        <v>-979.92380952379995</v>
      </c>
      <c r="L101" s="99">
        <v>1295.2916666666999</v>
      </c>
      <c r="M101" s="99">
        <v>-356.53181818180002</v>
      </c>
      <c r="N101" s="99">
        <f t="shared" si="10"/>
        <v>675.14285714290008</v>
      </c>
      <c r="O101" s="99">
        <f t="shared" si="11"/>
        <v>938.75984848489998</v>
      </c>
    </row>
    <row r="102" spans="1:15">
      <c r="A102" s="98" t="s">
        <v>176</v>
      </c>
      <c r="B102" s="99">
        <v>2850</v>
      </c>
      <c r="C102" s="99">
        <v>2300</v>
      </c>
      <c r="D102" s="99">
        <v>3433.3333333332998</v>
      </c>
      <c r="E102" s="99">
        <v>3200</v>
      </c>
      <c r="F102" s="99">
        <f t="shared" si="7"/>
        <v>-2300</v>
      </c>
      <c r="G102" s="99">
        <f t="shared" si="8"/>
        <v>-3200</v>
      </c>
      <c r="H102" s="93" t="str">
        <f t="shared" si="9"/>
        <v/>
      </c>
      <c r="I102" s="100" t="s">
        <v>176</v>
      </c>
      <c r="J102" s="99">
        <v>1819.9391304348001</v>
      </c>
      <c r="K102" s="99">
        <v>-344.6727272727</v>
      </c>
      <c r="L102" s="99">
        <v>1127.3</v>
      </c>
      <c r="M102" s="99">
        <v>-915.83749999999998</v>
      </c>
      <c r="N102" s="99">
        <f t="shared" si="10"/>
        <v>1475.2664031621</v>
      </c>
      <c r="O102" s="99">
        <f t="shared" si="11"/>
        <v>211.46249999999998</v>
      </c>
    </row>
    <row r="103" spans="1:15">
      <c r="A103" s="98" t="s">
        <v>177</v>
      </c>
      <c r="B103" s="99">
        <v>2650</v>
      </c>
      <c r="C103" s="99">
        <v>2483.3333333332998</v>
      </c>
      <c r="D103" s="99">
        <v>3358.3333333332998</v>
      </c>
      <c r="E103" s="99">
        <v>3087.5</v>
      </c>
      <c r="F103" s="99">
        <f t="shared" si="7"/>
        <v>-2483.3333333332998</v>
      </c>
      <c r="G103" s="99">
        <f t="shared" si="8"/>
        <v>-3087.5</v>
      </c>
      <c r="H103" s="93" t="str">
        <f t="shared" si="9"/>
        <v/>
      </c>
      <c r="I103" s="100" t="s">
        <v>177</v>
      </c>
      <c r="J103" s="99">
        <v>2650</v>
      </c>
      <c r="K103" s="99">
        <v>-88.6</v>
      </c>
      <c r="L103" s="99">
        <v>335.39090909089998</v>
      </c>
      <c r="M103" s="99">
        <v>-2171.75</v>
      </c>
      <c r="N103" s="99">
        <f t="shared" si="10"/>
        <v>2561.4</v>
      </c>
      <c r="O103" s="99">
        <f t="shared" si="11"/>
        <v>-1836.3590909090999</v>
      </c>
    </row>
    <row r="104" spans="1:15">
      <c r="A104" s="98" t="s">
        <v>178</v>
      </c>
      <c r="B104" s="99">
        <v>2866.6666666667002</v>
      </c>
      <c r="C104" s="99">
        <v>2283.3333333332998</v>
      </c>
      <c r="D104" s="99">
        <v>2756.25</v>
      </c>
      <c r="E104" s="99">
        <v>3200</v>
      </c>
      <c r="F104" s="99">
        <f t="shared" si="7"/>
        <v>-2283.3333333332998</v>
      </c>
      <c r="G104" s="99">
        <f t="shared" si="8"/>
        <v>-3200</v>
      </c>
      <c r="H104" s="93" t="str">
        <f t="shared" si="9"/>
        <v/>
      </c>
      <c r="I104" s="100" t="s">
        <v>178</v>
      </c>
      <c r="J104" s="99">
        <v>1465.0350000000001</v>
      </c>
      <c r="K104" s="99">
        <v>-1301.925</v>
      </c>
      <c r="L104" s="99">
        <v>887.16</v>
      </c>
      <c r="M104" s="99">
        <v>-1767.9</v>
      </c>
      <c r="N104" s="99">
        <f t="shared" si="10"/>
        <v>163.11000000000013</v>
      </c>
      <c r="O104" s="99">
        <f t="shared" si="11"/>
        <v>-880.74000000000012</v>
      </c>
    </row>
    <row r="105" spans="1:15">
      <c r="A105" s="98" t="s">
        <v>179</v>
      </c>
      <c r="B105" s="99">
        <v>2658.3333333332998</v>
      </c>
      <c r="C105" s="99">
        <v>2283.3333333332998</v>
      </c>
      <c r="D105" s="99">
        <v>3066.6666666667002</v>
      </c>
      <c r="E105" s="99">
        <v>3200</v>
      </c>
      <c r="F105" s="99">
        <f t="shared" si="7"/>
        <v>-2283.3333333332998</v>
      </c>
      <c r="G105" s="99">
        <f t="shared" si="8"/>
        <v>-3200</v>
      </c>
      <c r="H105" s="93" t="str">
        <f t="shared" si="9"/>
        <v/>
      </c>
      <c r="I105" s="100" t="s">
        <v>179</v>
      </c>
      <c r="J105" s="99">
        <v>1378.4166666666999</v>
      </c>
      <c r="K105" s="99">
        <v>-1337.8333333333001</v>
      </c>
      <c r="L105" s="99">
        <v>1144.7</v>
      </c>
      <c r="M105" s="99">
        <v>-993.9375</v>
      </c>
      <c r="N105" s="99">
        <f t="shared" si="10"/>
        <v>40.583333333399878</v>
      </c>
      <c r="O105" s="99">
        <f t="shared" si="11"/>
        <v>150.76250000000005</v>
      </c>
    </row>
    <row r="106" spans="1:15">
      <c r="A106" s="98" t="s">
        <v>180</v>
      </c>
      <c r="B106" s="99">
        <v>2866.6666666667002</v>
      </c>
      <c r="C106" s="99">
        <v>2162.5</v>
      </c>
      <c r="D106" s="99">
        <v>3433.3333333332998</v>
      </c>
      <c r="E106" s="99">
        <v>3200</v>
      </c>
      <c r="F106" s="99">
        <f t="shared" si="7"/>
        <v>-2162.5</v>
      </c>
      <c r="G106" s="99">
        <f t="shared" si="8"/>
        <v>-3200</v>
      </c>
      <c r="H106" s="93" t="str">
        <f t="shared" si="9"/>
        <v/>
      </c>
      <c r="I106" s="100" t="s">
        <v>180</v>
      </c>
      <c r="J106" s="99">
        <v>1053.8315789474</v>
      </c>
      <c r="K106" s="99">
        <v>-1736.9304347826001</v>
      </c>
      <c r="L106" s="99">
        <v>1375.3791666667</v>
      </c>
      <c r="M106" s="99">
        <v>-921.97619047620003</v>
      </c>
      <c r="N106" s="99">
        <f t="shared" si="10"/>
        <v>-683.09885583520008</v>
      </c>
      <c r="O106" s="99">
        <f t="shared" si="11"/>
        <v>453.4029761905</v>
      </c>
    </row>
    <row r="107" spans="1:15">
      <c r="A107" s="98" t="s">
        <v>181</v>
      </c>
      <c r="B107" s="99">
        <v>2866.6666666667002</v>
      </c>
      <c r="C107" s="99">
        <v>2066.6666666667002</v>
      </c>
      <c r="D107" s="99">
        <v>3433.3333333332998</v>
      </c>
      <c r="E107" s="99">
        <v>3200</v>
      </c>
      <c r="F107" s="99">
        <f t="shared" si="7"/>
        <v>-2066.6666666667002</v>
      </c>
      <c r="G107" s="99">
        <f t="shared" si="8"/>
        <v>-3200</v>
      </c>
      <c r="H107" s="93" t="str">
        <f t="shared" si="9"/>
        <v/>
      </c>
      <c r="I107" s="100" t="s">
        <v>181</v>
      </c>
      <c r="J107" s="99">
        <v>358.93529411759999</v>
      </c>
      <c r="K107" s="99">
        <v>-2093.6750000000002</v>
      </c>
      <c r="L107" s="99">
        <v>1190.8583333332999</v>
      </c>
      <c r="M107" s="99">
        <v>-635.57500000000005</v>
      </c>
      <c r="N107" s="99">
        <f t="shared" si="10"/>
        <v>-1734.7397058824001</v>
      </c>
      <c r="O107" s="99">
        <f t="shared" si="11"/>
        <v>555.28333333329988</v>
      </c>
    </row>
    <row r="108" spans="1:15">
      <c r="A108" s="98" t="s">
        <v>182</v>
      </c>
      <c r="B108" s="99">
        <v>2866.6666666667002</v>
      </c>
      <c r="C108" s="99">
        <v>2129.1666666667002</v>
      </c>
      <c r="D108" s="99">
        <v>3232.4166666667002</v>
      </c>
      <c r="E108" s="99">
        <v>3200</v>
      </c>
      <c r="F108" s="99">
        <f t="shared" si="7"/>
        <v>-2129.1666666667002</v>
      </c>
      <c r="G108" s="99">
        <f t="shared" si="8"/>
        <v>-3200</v>
      </c>
      <c r="H108" s="93" t="str">
        <f t="shared" si="9"/>
        <v/>
      </c>
      <c r="I108" s="100" t="s">
        <v>182</v>
      </c>
      <c r="J108" s="99">
        <v>221.875</v>
      </c>
      <c r="K108" s="99">
        <v>-2283.3333333332998</v>
      </c>
      <c r="L108" s="99">
        <v>1253.125</v>
      </c>
      <c r="M108" s="99">
        <v>-689.36363636359999</v>
      </c>
      <c r="N108" s="99">
        <f t="shared" si="10"/>
        <v>-2061.4583333332998</v>
      </c>
      <c r="O108" s="99">
        <f t="shared" si="11"/>
        <v>563.76136363640001</v>
      </c>
    </row>
    <row r="109" spans="1:15">
      <c r="A109" s="98" t="s">
        <v>183</v>
      </c>
      <c r="B109" s="99">
        <v>3456.25</v>
      </c>
      <c r="C109" s="99">
        <v>2204.1666666667002</v>
      </c>
      <c r="D109" s="99">
        <v>3100</v>
      </c>
      <c r="E109" s="99">
        <v>2600</v>
      </c>
      <c r="F109" s="99">
        <f t="shared" si="7"/>
        <v>-2204.1666666667002</v>
      </c>
      <c r="G109" s="99">
        <f t="shared" si="8"/>
        <v>-2600</v>
      </c>
      <c r="H109" s="93" t="str">
        <f t="shared" si="9"/>
        <v/>
      </c>
      <c r="I109" s="100" t="s">
        <v>183</v>
      </c>
      <c r="J109" s="99">
        <v>717.81428571430001</v>
      </c>
      <c r="K109" s="99">
        <v>-1556.8521739129999</v>
      </c>
      <c r="L109" s="99">
        <v>1129.3875</v>
      </c>
      <c r="M109" s="99">
        <v>-975.98333333330004</v>
      </c>
      <c r="N109" s="99">
        <f t="shared" si="10"/>
        <v>-839.03788819869987</v>
      </c>
      <c r="O109" s="99">
        <f t="shared" si="11"/>
        <v>153.40416666670001</v>
      </c>
    </row>
    <row r="110" spans="1:15">
      <c r="A110" s="98" t="s">
        <v>184</v>
      </c>
      <c r="B110" s="99">
        <v>3550</v>
      </c>
      <c r="C110" s="99">
        <v>2837.5</v>
      </c>
      <c r="D110" s="99">
        <v>3579.1666666667002</v>
      </c>
      <c r="E110" s="99">
        <v>2712.5</v>
      </c>
      <c r="F110" s="99">
        <f t="shared" si="7"/>
        <v>-2837.5</v>
      </c>
      <c r="G110" s="99">
        <f t="shared" si="8"/>
        <v>-2712.5</v>
      </c>
      <c r="H110" s="93" t="str">
        <f t="shared" si="9"/>
        <v>D</v>
      </c>
      <c r="I110" s="100" t="s">
        <v>184</v>
      </c>
      <c r="J110" s="99">
        <v>1941.925</v>
      </c>
      <c r="K110" s="99">
        <v>-475.13529411759998</v>
      </c>
      <c r="L110" s="99">
        <v>1038.2583333333</v>
      </c>
      <c r="M110" s="99">
        <v>-1125.0958333333001</v>
      </c>
      <c r="N110" s="99">
        <f t="shared" si="10"/>
        <v>1466.7897058824001</v>
      </c>
      <c r="O110" s="99">
        <f t="shared" si="11"/>
        <v>-86.837500000000091</v>
      </c>
    </row>
    <row r="111" spans="1:15">
      <c r="A111" s="98" t="s">
        <v>185</v>
      </c>
      <c r="B111" s="99">
        <v>3454.1666666667002</v>
      </c>
      <c r="C111" s="99">
        <v>2041.6666666666999</v>
      </c>
      <c r="D111" s="99">
        <v>3100</v>
      </c>
      <c r="E111" s="99">
        <v>2600</v>
      </c>
      <c r="F111" s="99">
        <f t="shared" si="7"/>
        <v>-2041.6666666666999</v>
      </c>
      <c r="G111" s="99">
        <f t="shared" si="8"/>
        <v>-2600</v>
      </c>
      <c r="H111" s="93" t="str">
        <f t="shared" si="9"/>
        <v/>
      </c>
      <c r="I111" s="100" t="s">
        <v>185</v>
      </c>
      <c r="J111" s="99">
        <v>534.97619047620003</v>
      </c>
      <c r="K111" s="99">
        <v>-1584.9863636364</v>
      </c>
      <c r="L111" s="99">
        <v>1771.7260869565</v>
      </c>
      <c r="M111" s="99">
        <v>-896.48749999999995</v>
      </c>
      <c r="N111" s="99">
        <f t="shared" si="10"/>
        <v>-1050.0101731601999</v>
      </c>
      <c r="O111" s="99">
        <f t="shared" si="11"/>
        <v>875.23858695650006</v>
      </c>
    </row>
    <row r="112" spans="1:15">
      <c r="A112" s="98" t="s">
        <v>186</v>
      </c>
      <c r="B112" s="99">
        <v>3454.1666666667002</v>
      </c>
      <c r="C112" s="99">
        <v>2179.1666666667002</v>
      </c>
      <c r="D112" s="99">
        <v>3000.75</v>
      </c>
      <c r="E112" s="99">
        <v>2600</v>
      </c>
      <c r="F112" s="99">
        <f t="shared" si="7"/>
        <v>-2179.1666666667002</v>
      </c>
      <c r="G112" s="99">
        <f t="shared" si="8"/>
        <v>-2600</v>
      </c>
      <c r="H112" s="93" t="str">
        <f t="shared" si="9"/>
        <v/>
      </c>
      <c r="I112" s="100" t="s">
        <v>186</v>
      </c>
      <c r="J112" s="99">
        <v>1960.4272727273001</v>
      </c>
      <c r="K112" s="99">
        <v>-798.09130434780002</v>
      </c>
      <c r="L112" s="99">
        <v>2172.8375000000001</v>
      </c>
      <c r="M112" s="99">
        <v>-324.3</v>
      </c>
      <c r="N112" s="99">
        <f t="shared" si="10"/>
        <v>1162.3359683795002</v>
      </c>
      <c r="O112" s="99">
        <f t="shared" si="11"/>
        <v>1848.5375000000001</v>
      </c>
    </row>
    <row r="113" spans="1:15">
      <c r="A113" s="98" t="s">
        <v>187</v>
      </c>
      <c r="B113" s="99">
        <v>3454.1666666667002</v>
      </c>
      <c r="C113" s="99">
        <v>1808.3333333333001</v>
      </c>
      <c r="D113" s="99">
        <v>3100</v>
      </c>
      <c r="E113" s="99">
        <v>2600</v>
      </c>
      <c r="F113" s="99">
        <f t="shared" si="7"/>
        <v>-1808.3333333333001</v>
      </c>
      <c r="G113" s="99">
        <f t="shared" si="8"/>
        <v>-2600</v>
      </c>
      <c r="H113" s="93" t="str">
        <f t="shared" si="9"/>
        <v/>
      </c>
      <c r="I113" s="100" t="s">
        <v>187</v>
      </c>
      <c r="J113" s="99">
        <v>549.55789473679999</v>
      </c>
      <c r="K113" s="99">
        <v>-1808.9583333333001</v>
      </c>
      <c r="L113" s="99">
        <v>2522.6166666667</v>
      </c>
      <c r="M113" s="99">
        <v>-167.15</v>
      </c>
      <c r="N113" s="99">
        <f t="shared" si="10"/>
        <v>-1259.4004385965</v>
      </c>
      <c r="O113" s="99">
        <f t="shared" si="11"/>
        <v>2355.4666666666999</v>
      </c>
    </row>
    <row r="114" spans="1:15">
      <c r="A114" s="98" t="s">
        <v>188</v>
      </c>
      <c r="B114" s="99">
        <v>3454.1666666667002</v>
      </c>
      <c r="C114" s="99">
        <v>1938.75</v>
      </c>
      <c r="D114" s="99">
        <v>3100</v>
      </c>
      <c r="E114" s="99">
        <v>2600</v>
      </c>
      <c r="F114" s="99">
        <f t="shared" si="7"/>
        <v>-1938.75</v>
      </c>
      <c r="G114" s="99">
        <f t="shared" si="8"/>
        <v>-2600</v>
      </c>
      <c r="H114" s="93" t="str">
        <f t="shared" si="9"/>
        <v/>
      </c>
      <c r="I114" s="100" t="s">
        <v>188</v>
      </c>
      <c r="J114" s="99">
        <v>396.3</v>
      </c>
      <c r="K114" s="99">
        <v>-1998.6375</v>
      </c>
      <c r="L114" s="99">
        <v>2776.9708333333001</v>
      </c>
      <c r="M114" s="99">
        <v>-194.0833333333</v>
      </c>
      <c r="N114" s="99">
        <f t="shared" si="10"/>
        <v>-1602.3375000000001</v>
      </c>
      <c r="O114" s="99">
        <f t="shared" si="11"/>
        <v>2582.8875000000003</v>
      </c>
    </row>
    <row r="115" spans="1:15">
      <c r="A115" s="98" t="s">
        <v>189</v>
      </c>
      <c r="B115" s="99">
        <v>3454.1666666667002</v>
      </c>
      <c r="C115" s="99">
        <v>2029.1666666666999</v>
      </c>
      <c r="D115" s="99">
        <v>3100</v>
      </c>
      <c r="E115" s="99">
        <v>2600</v>
      </c>
      <c r="F115" s="99">
        <f t="shared" si="7"/>
        <v>-2029.1666666666999</v>
      </c>
      <c r="G115" s="99">
        <f t="shared" si="8"/>
        <v>-2600</v>
      </c>
      <c r="H115" s="93" t="str">
        <f t="shared" si="9"/>
        <v/>
      </c>
      <c r="I115" s="100" t="s">
        <v>189</v>
      </c>
      <c r="J115" s="99">
        <v>725</v>
      </c>
      <c r="K115" s="99">
        <v>-2150</v>
      </c>
      <c r="L115" s="99">
        <v>2864.7416666667</v>
      </c>
      <c r="M115" s="99">
        <v>-518.73749999999995</v>
      </c>
      <c r="N115" s="99">
        <f t="shared" si="10"/>
        <v>-1425</v>
      </c>
      <c r="O115" s="99">
        <f t="shared" si="11"/>
        <v>2346.0041666667003</v>
      </c>
    </row>
    <row r="116" spans="1:15">
      <c r="A116" s="98" t="s">
        <v>190</v>
      </c>
      <c r="B116" s="99">
        <v>3487.5</v>
      </c>
      <c r="C116" s="99">
        <v>2175</v>
      </c>
      <c r="D116" s="99">
        <v>3712.9166666667002</v>
      </c>
      <c r="E116" s="99">
        <v>2066.6666666667002</v>
      </c>
      <c r="F116" s="99">
        <f t="shared" si="7"/>
        <v>-2175</v>
      </c>
      <c r="G116" s="99">
        <f t="shared" si="8"/>
        <v>-2066.6666666667002</v>
      </c>
      <c r="H116" s="93" t="str">
        <f t="shared" si="9"/>
        <v/>
      </c>
      <c r="I116" s="100" t="s">
        <v>190</v>
      </c>
      <c r="J116" s="99">
        <v>612.79999999999995</v>
      </c>
      <c r="K116" s="99">
        <v>-2341.6666666667002</v>
      </c>
      <c r="L116" s="99">
        <v>3362.8333333332998</v>
      </c>
      <c r="M116" s="99">
        <v>-312.11739130429999</v>
      </c>
      <c r="N116" s="99">
        <f t="shared" si="10"/>
        <v>-1728.8666666667002</v>
      </c>
      <c r="O116" s="99">
        <f t="shared" si="11"/>
        <v>3050.715942029</v>
      </c>
    </row>
    <row r="117" spans="1:15">
      <c r="A117" s="98" t="s">
        <v>191</v>
      </c>
      <c r="B117" s="99">
        <v>3337.5</v>
      </c>
      <c r="C117" s="99">
        <v>2983.3333333332998</v>
      </c>
      <c r="D117" s="99">
        <v>3527.0833333332998</v>
      </c>
      <c r="E117" s="99">
        <v>2141.6666666667002</v>
      </c>
      <c r="F117" s="99">
        <f t="shared" si="7"/>
        <v>-2983.3333333332998</v>
      </c>
      <c r="G117" s="99">
        <f t="shared" si="8"/>
        <v>-2141.6666666667002</v>
      </c>
      <c r="H117" s="93" t="str">
        <f t="shared" si="9"/>
        <v/>
      </c>
      <c r="I117" s="100" t="s">
        <v>191</v>
      </c>
      <c r="J117" s="99">
        <v>526.56111111109999</v>
      </c>
      <c r="K117" s="99">
        <v>-3379.1666666667002</v>
      </c>
      <c r="L117" s="99">
        <v>3398.4041666666999</v>
      </c>
      <c r="M117" s="99">
        <v>-243.55555555559999</v>
      </c>
      <c r="N117" s="99">
        <f t="shared" si="10"/>
        <v>-2852.6055555556004</v>
      </c>
      <c r="O117" s="99">
        <f t="shared" si="11"/>
        <v>3154.8486111110997</v>
      </c>
    </row>
    <row r="118" spans="1:15">
      <c r="A118" s="98" t="s">
        <v>192</v>
      </c>
      <c r="B118" s="99">
        <v>3500</v>
      </c>
      <c r="C118" s="99">
        <v>2791.6666666667002</v>
      </c>
      <c r="D118" s="99">
        <v>3866.6666666667002</v>
      </c>
      <c r="E118" s="99">
        <v>2066.6666666667002</v>
      </c>
      <c r="F118" s="99">
        <f t="shared" si="7"/>
        <v>-2791.6666666667002</v>
      </c>
      <c r="G118" s="99">
        <f t="shared" si="8"/>
        <v>-2066.6666666667002</v>
      </c>
      <c r="H118" s="93" t="str">
        <f t="shared" si="9"/>
        <v/>
      </c>
      <c r="I118" s="100" t="s">
        <v>192</v>
      </c>
      <c r="J118" s="99">
        <v>481.08749999999998</v>
      </c>
      <c r="K118" s="99">
        <v>-2188.5833333332998</v>
      </c>
      <c r="L118" s="99">
        <v>2101.1041666667002</v>
      </c>
      <c r="M118" s="99">
        <v>-645.00416666670003</v>
      </c>
      <c r="N118" s="99">
        <f t="shared" si="10"/>
        <v>-1707.4958333332997</v>
      </c>
      <c r="O118" s="99">
        <f t="shared" si="11"/>
        <v>1456.1000000000001</v>
      </c>
    </row>
    <row r="119" spans="1:15">
      <c r="A119" s="98" t="s">
        <v>193</v>
      </c>
      <c r="B119" s="99">
        <v>3500</v>
      </c>
      <c r="C119" s="99">
        <v>2833.3333333332998</v>
      </c>
      <c r="D119" s="99">
        <v>3866.6666666667002</v>
      </c>
      <c r="E119" s="99">
        <v>2066.6666666667002</v>
      </c>
      <c r="F119" s="99">
        <f t="shared" si="7"/>
        <v>-2833.3333333332998</v>
      </c>
      <c r="G119" s="99">
        <f t="shared" si="8"/>
        <v>-2066.6666666667002</v>
      </c>
      <c r="H119" s="93" t="str">
        <f t="shared" si="9"/>
        <v/>
      </c>
      <c r="I119" s="100" t="s">
        <v>193</v>
      </c>
      <c r="J119" s="99">
        <v>1761.7</v>
      </c>
      <c r="K119" s="99">
        <v>-1079.5952380952001</v>
      </c>
      <c r="L119" s="99">
        <v>1600.6125</v>
      </c>
      <c r="M119" s="99">
        <v>-759.77499999999998</v>
      </c>
      <c r="N119" s="99">
        <f t="shared" si="10"/>
        <v>682.10476190479994</v>
      </c>
      <c r="O119" s="99">
        <f t="shared" si="11"/>
        <v>840.83749999999998</v>
      </c>
    </row>
    <row r="120" spans="1:15">
      <c r="A120" s="98" t="s">
        <v>194</v>
      </c>
      <c r="B120" s="99">
        <v>3337.5</v>
      </c>
      <c r="C120" s="99">
        <v>3379.1666666667002</v>
      </c>
      <c r="D120" s="99">
        <v>3716.6666666667002</v>
      </c>
      <c r="E120" s="99">
        <v>2141.6666666667002</v>
      </c>
      <c r="F120" s="99">
        <f t="shared" si="7"/>
        <v>-3379.1666666667002</v>
      </c>
      <c r="G120" s="99">
        <f t="shared" si="8"/>
        <v>-2141.6666666667002</v>
      </c>
      <c r="H120" s="93" t="str">
        <f t="shared" si="9"/>
        <v/>
      </c>
      <c r="I120" s="100" t="s">
        <v>194</v>
      </c>
      <c r="J120" s="99">
        <v>561.9</v>
      </c>
      <c r="K120" s="99">
        <v>-2327.2916666667002</v>
      </c>
      <c r="L120" s="99">
        <v>1787.825</v>
      </c>
      <c r="M120" s="99">
        <v>-279.22083333329999</v>
      </c>
      <c r="N120" s="99">
        <f t="shared" si="10"/>
        <v>-1765.3916666667001</v>
      </c>
      <c r="O120" s="99">
        <f t="shared" si="11"/>
        <v>1508.6041666667002</v>
      </c>
    </row>
    <row r="121" spans="1:15">
      <c r="A121" s="98" t="s">
        <v>195</v>
      </c>
      <c r="B121" s="99">
        <v>3500</v>
      </c>
      <c r="C121" s="99">
        <v>2812.5</v>
      </c>
      <c r="D121" s="99">
        <v>3616.6666666667002</v>
      </c>
      <c r="E121" s="99">
        <v>2066.6666666667002</v>
      </c>
      <c r="F121" s="99">
        <f t="shared" si="7"/>
        <v>-2812.5</v>
      </c>
      <c r="G121" s="99">
        <f t="shared" si="8"/>
        <v>-2066.6666666667002</v>
      </c>
      <c r="H121" s="93" t="str">
        <f t="shared" si="9"/>
        <v/>
      </c>
      <c r="I121" s="100" t="s">
        <v>195</v>
      </c>
      <c r="J121" s="99">
        <v>856.49285714289999</v>
      </c>
      <c r="K121" s="99">
        <v>-2060.1571428571001</v>
      </c>
      <c r="L121" s="99">
        <v>1552.0826086956999</v>
      </c>
      <c r="M121" s="99">
        <v>-386.73333333329998</v>
      </c>
      <c r="N121" s="99">
        <f t="shared" si="10"/>
        <v>-1203.6642857142001</v>
      </c>
      <c r="O121" s="99">
        <f t="shared" si="11"/>
        <v>1165.3492753624</v>
      </c>
    </row>
    <row r="122" spans="1:15">
      <c r="A122" s="98" t="s">
        <v>196</v>
      </c>
      <c r="B122" s="99">
        <v>3500</v>
      </c>
      <c r="C122" s="99">
        <v>2833.3333333332998</v>
      </c>
      <c r="D122" s="99">
        <v>3866.6666666667002</v>
      </c>
      <c r="E122" s="99">
        <v>2066.6666666667002</v>
      </c>
      <c r="F122" s="99">
        <f t="shared" si="7"/>
        <v>-2833.3333333332998</v>
      </c>
      <c r="G122" s="99">
        <f t="shared" si="8"/>
        <v>-2066.6666666667002</v>
      </c>
      <c r="H122" s="93" t="str">
        <f t="shared" si="9"/>
        <v/>
      </c>
      <c r="I122" s="100" t="s">
        <v>196</v>
      </c>
      <c r="J122" s="99">
        <v>604.98333333330004</v>
      </c>
      <c r="K122" s="99">
        <v>-813.10909090910002</v>
      </c>
      <c r="L122" s="99">
        <v>2426.4708333333001</v>
      </c>
      <c r="M122" s="99">
        <v>-611.04999999999995</v>
      </c>
      <c r="N122" s="99">
        <f t="shared" si="10"/>
        <v>-208.12575757579998</v>
      </c>
      <c r="O122" s="99">
        <f t="shared" si="11"/>
        <v>1815.4208333333002</v>
      </c>
    </row>
    <row r="123" spans="1:15">
      <c r="A123" s="98" t="s">
        <v>197</v>
      </c>
      <c r="B123" s="99">
        <v>3250</v>
      </c>
      <c r="C123" s="99">
        <v>2837.5</v>
      </c>
      <c r="D123" s="99">
        <v>3466.6666666667002</v>
      </c>
      <c r="E123" s="99">
        <v>2550</v>
      </c>
      <c r="F123" s="99">
        <f t="shared" si="7"/>
        <v>-2837.5</v>
      </c>
      <c r="G123" s="99">
        <f t="shared" si="8"/>
        <v>-2550</v>
      </c>
      <c r="H123" s="93" t="str">
        <f t="shared" si="9"/>
        <v/>
      </c>
      <c r="I123" s="100" t="s">
        <v>197</v>
      </c>
      <c r="J123" s="99">
        <v>706.39130434779997</v>
      </c>
      <c r="K123" s="99">
        <v>-1884.0761904762001</v>
      </c>
      <c r="L123" s="99">
        <v>2191.6708333332999</v>
      </c>
      <c r="M123" s="99">
        <v>-247.34583333329999</v>
      </c>
      <c r="N123" s="99">
        <f t="shared" si="10"/>
        <v>-1177.6848861284002</v>
      </c>
      <c r="O123" s="99">
        <f t="shared" si="11"/>
        <v>1944.3249999999998</v>
      </c>
    </row>
    <row r="124" spans="1:15">
      <c r="A124" s="98" t="s">
        <v>198</v>
      </c>
      <c r="B124" s="99">
        <v>3028.25</v>
      </c>
      <c r="C124" s="99">
        <v>3181.25</v>
      </c>
      <c r="D124" s="99">
        <v>3316.6666666667002</v>
      </c>
      <c r="E124" s="99">
        <v>2795.8333333332998</v>
      </c>
      <c r="F124" s="99">
        <f t="shared" si="7"/>
        <v>-3181.25</v>
      </c>
      <c r="G124" s="99">
        <f t="shared" si="8"/>
        <v>-2795.8333333332998</v>
      </c>
      <c r="H124" s="93" t="str">
        <f t="shared" si="9"/>
        <v/>
      </c>
      <c r="I124" s="100" t="s">
        <v>198</v>
      </c>
      <c r="J124" s="99">
        <v>1049.875</v>
      </c>
      <c r="K124" s="99">
        <v>-741.5277777778</v>
      </c>
      <c r="L124" s="99">
        <v>1005.0083333333</v>
      </c>
      <c r="M124" s="99">
        <v>-234.38749999999999</v>
      </c>
      <c r="N124" s="99">
        <f t="shared" si="10"/>
        <v>308.3472222222</v>
      </c>
      <c r="O124" s="99">
        <f t="shared" si="11"/>
        <v>770.62083333329997</v>
      </c>
    </row>
    <row r="125" spans="1:15">
      <c r="A125" s="98" t="s">
        <v>199</v>
      </c>
      <c r="B125" s="99">
        <v>3266.6666666667002</v>
      </c>
      <c r="C125" s="99">
        <v>2808.3333333332998</v>
      </c>
      <c r="D125" s="99">
        <v>3466.6666666667002</v>
      </c>
      <c r="E125" s="99">
        <v>2550</v>
      </c>
      <c r="F125" s="99">
        <f t="shared" si="7"/>
        <v>-2808.3333333332998</v>
      </c>
      <c r="G125" s="99">
        <f t="shared" si="8"/>
        <v>-2550</v>
      </c>
      <c r="H125" s="93" t="str">
        <f t="shared" si="9"/>
        <v/>
      </c>
      <c r="I125" s="100" t="s">
        <v>199</v>
      </c>
      <c r="J125" s="99">
        <v>3028.4666666666999</v>
      </c>
      <c r="K125" s="99">
        <v>-350.39333333330001</v>
      </c>
      <c r="L125" s="99">
        <v>558.36086956520001</v>
      </c>
      <c r="M125" s="99">
        <v>-598.625</v>
      </c>
      <c r="N125" s="99">
        <f t="shared" si="10"/>
        <v>2678.0733333334001</v>
      </c>
      <c r="O125" s="99">
        <f t="shared" si="11"/>
        <v>-40.264130434799995</v>
      </c>
    </row>
    <row r="126" spans="1:15">
      <c r="A126" s="98" t="s">
        <v>200</v>
      </c>
      <c r="B126" s="99">
        <v>3266.6666666667002</v>
      </c>
      <c r="C126" s="99">
        <v>2808.3333333332998</v>
      </c>
      <c r="D126" s="99">
        <v>3466.6666666667002</v>
      </c>
      <c r="E126" s="99">
        <v>2550</v>
      </c>
      <c r="F126" s="99">
        <f t="shared" si="7"/>
        <v>-2808.3333333332998</v>
      </c>
      <c r="G126" s="99">
        <f t="shared" si="8"/>
        <v>-2550</v>
      </c>
      <c r="H126" s="93" t="str">
        <f t="shared" si="9"/>
        <v/>
      </c>
      <c r="I126" s="100" t="s">
        <v>200</v>
      </c>
      <c r="J126" s="99">
        <v>1067.3739130434999</v>
      </c>
      <c r="K126" s="99">
        <v>-799.93529411760005</v>
      </c>
      <c r="L126" s="99">
        <v>1076.6624999999999</v>
      </c>
      <c r="M126" s="99">
        <v>-283.07083333330002</v>
      </c>
      <c r="N126" s="99">
        <f t="shared" si="10"/>
        <v>267.43861892589985</v>
      </c>
      <c r="O126" s="99">
        <f t="shared" si="11"/>
        <v>793.59166666669989</v>
      </c>
    </row>
    <row r="127" spans="1:15">
      <c r="A127" s="98" t="s">
        <v>204</v>
      </c>
      <c r="B127" s="99">
        <v>3050</v>
      </c>
      <c r="C127" s="99">
        <v>3181.25</v>
      </c>
      <c r="D127" s="99">
        <v>3316.6666666667002</v>
      </c>
      <c r="E127" s="99">
        <v>2795.8333333332998</v>
      </c>
      <c r="F127" s="99">
        <f t="shared" si="7"/>
        <v>-3181.25</v>
      </c>
      <c r="G127" s="99">
        <f t="shared" si="8"/>
        <v>-2795.8333333332998</v>
      </c>
      <c r="H127" s="93" t="str">
        <f t="shared" si="9"/>
        <v/>
      </c>
      <c r="I127" s="100" t="s">
        <v>204</v>
      </c>
      <c r="J127" s="99">
        <v>1015.8842105263</v>
      </c>
      <c r="K127" s="99">
        <v>-1010.4476190476</v>
      </c>
      <c r="L127" s="99">
        <v>459.60869565220003</v>
      </c>
      <c r="M127" s="99">
        <v>-488.05416666669998</v>
      </c>
      <c r="N127" s="99">
        <f t="shared" si="10"/>
        <v>5.4365914786999383</v>
      </c>
      <c r="O127" s="99">
        <f t="shared" si="11"/>
        <v>-28.445471014499958</v>
      </c>
    </row>
    <row r="128" spans="1:15">
      <c r="A128" s="98" t="s">
        <v>205</v>
      </c>
      <c r="B128" s="99">
        <v>3266.6666666667002</v>
      </c>
      <c r="C128" s="99">
        <v>2808.3333333332998</v>
      </c>
      <c r="D128" s="99">
        <v>3082.1666666667002</v>
      </c>
      <c r="E128" s="99">
        <v>2550</v>
      </c>
      <c r="F128" s="99">
        <f t="shared" si="7"/>
        <v>-2808.3333333332998</v>
      </c>
      <c r="G128" s="99">
        <f t="shared" si="8"/>
        <v>-2550</v>
      </c>
      <c r="H128" s="93" t="str">
        <f t="shared" si="9"/>
        <v/>
      </c>
      <c r="I128" s="100" t="s">
        <v>205</v>
      </c>
      <c r="J128" s="99">
        <v>1159.0899999999999</v>
      </c>
      <c r="K128" s="99">
        <v>-1168.05</v>
      </c>
      <c r="L128" s="99">
        <v>1439.15</v>
      </c>
      <c r="M128" s="99">
        <v>-368.73333333329998</v>
      </c>
      <c r="N128" s="99">
        <f t="shared" si="10"/>
        <v>-8.9600000000000364</v>
      </c>
      <c r="O128" s="99">
        <f t="shared" si="11"/>
        <v>1070.4166666667002</v>
      </c>
    </row>
    <row r="129" spans="1:15">
      <c r="A129" s="98" t="s">
        <v>206</v>
      </c>
      <c r="B129" s="99">
        <v>3233.3333333332998</v>
      </c>
      <c r="C129" s="99">
        <v>2808.3333333332998</v>
      </c>
      <c r="D129" s="99">
        <v>2687.5</v>
      </c>
      <c r="E129" s="99">
        <v>2550</v>
      </c>
      <c r="F129" s="99">
        <f t="shared" si="7"/>
        <v>-2808.3333333332998</v>
      </c>
      <c r="G129" s="99">
        <f t="shared" si="8"/>
        <v>-2550</v>
      </c>
      <c r="H129" s="93" t="str">
        <f t="shared" si="9"/>
        <v/>
      </c>
      <c r="I129" s="100" t="s">
        <v>206</v>
      </c>
      <c r="J129" s="99">
        <v>3210.9333333333002</v>
      </c>
      <c r="K129" s="99">
        <v>-186.875</v>
      </c>
      <c r="L129" s="99">
        <v>835.15416666670001</v>
      </c>
      <c r="M129" s="99">
        <v>-791.35416666670005</v>
      </c>
      <c r="N129" s="99">
        <f t="shared" si="10"/>
        <v>3024.0583333333002</v>
      </c>
      <c r="O129" s="99">
        <f t="shared" si="11"/>
        <v>43.799999999999955</v>
      </c>
    </row>
    <row r="130" spans="1:15">
      <c r="A130" s="98" t="s">
        <v>207</v>
      </c>
      <c r="B130" s="99">
        <v>3275</v>
      </c>
      <c r="C130" s="99">
        <v>2543.75</v>
      </c>
      <c r="D130" s="99">
        <v>3400</v>
      </c>
      <c r="E130" s="99">
        <v>2100</v>
      </c>
      <c r="F130" s="99">
        <f t="shared" si="7"/>
        <v>-2543.75</v>
      </c>
      <c r="G130" s="99">
        <f t="shared" si="8"/>
        <v>-2100</v>
      </c>
      <c r="H130" s="93" t="str">
        <f t="shared" si="9"/>
        <v/>
      </c>
      <c r="I130" s="100" t="s">
        <v>207</v>
      </c>
      <c r="J130" s="99">
        <v>2831.7458333333002</v>
      </c>
      <c r="K130" s="99">
        <v>-238.07142857139999</v>
      </c>
      <c r="L130" s="99">
        <v>473.47083333329999</v>
      </c>
      <c r="M130" s="99">
        <v>-1171.7708333333001</v>
      </c>
      <c r="N130" s="99">
        <f t="shared" si="10"/>
        <v>2593.6744047619004</v>
      </c>
      <c r="O130" s="99">
        <f t="shared" si="11"/>
        <v>-698.30000000000007</v>
      </c>
    </row>
    <row r="131" spans="1:15">
      <c r="A131" s="98" t="s">
        <v>208</v>
      </c>
      <c r="B131" s="99">
        <v>3320.8333333332998</v>
      </c>
      <c r="C131" s="99">
        <v>2779.1666666667002</v>
      </c>
      <c r="D131" s="99">
        <v>2520.8333333332998</v>
      </c>
      <c r="E131" s="99">
        <v>2100</v>
      </c>
      <c r="F131" s="99">
        <f t="shared" si="7"/>
        <v>-2779.1666666667002</v>
      </c>
      <c r="G131" s="99">
        <f t="shared" si="8"/>
        <v>-2100</v>
      </c>
      <c r="H131" s="93" t="str">
        <f t="shared" si="9"/>
        <v/>
      </c>
      <c r="I131" s="100" t="s">
        <v>208</v>
      </c>
      <c r="J131" s="99">
        <v>2478.5541666667</v>
      </c>
      <c r="K131" s="99">
        <v>-189.7</v>
      </c>
      <c r="L131" s="99">
        <v>942.40869565219998</v>
      </c>
      <c r="M131" s="99">
        <v>-875.77499999999998</v>
      </c>
      <c r="N131" s="99">
        <f t="shared" si="10"/>
        <v>2288.8541666667002</v>
      </c>
      <c r="O131" s="99">
        <f t="shared" si="11"/>
        <v>66.633695652200004</v>
      </c>
    </row>
    <row r="132" spans="1:15">
      <c r="A132" s="98" t="s">
        <v>209</v>
      </c>
      <c r="B132" s="99">
        <v>3320.8333333332998</v>
      </c>
      <c r="C132" s="99">
        <v>2516.6666666667002</v>
      </c>
      <c r="D132" s="99">
        <v>2614.5833333332998</v>
      </c>
      <c r="E132" s="99">
        <v>2100</v>
      </c>
      <c r="F132" s="99">
        <f t="shared" si="7"/>
        <v>-2516.6666666667002</v>
      </c>
      <c r="G132" s="99">
        <f t="shared" si="8"/>
        <v>-2100</v>
      </c>
      <c r="H132" s="93" t="str">
        <f t="shared" si="9"/>
        <v/>
      </c>
      <c r="I132" s="100" t="s">
        <v>209</v>
      </c>
      <c r="J132" s="99">
        <v>2242.2590909091</v>
      </c>
      <c r="K132" s="99">
        <v>-928.2</v>
      </c>
      <c r="L132" s="99">
        <v>869.54545454549998</v>
      </c>
      <c r="M132" s="99">
        <v>-1099.3291666667001</v>
      </c>
      <c r="N132" s="99">
        <f t="shared" si="10"/>
        <v>1314.0590909091</v>
      </c>
      <c r="O132" s="99">
        <f t="shared" si="11"/>
        <v>-229.7837121212001</v>
      </c>
    </row>
    <row r="133" spans="1:15">
      <c r="A133" s="98" t="s">
        <v>210</v>
      </c>
      <c r="B133" s="99">
        <v>3195.8333333332998</v>
      </c>
      <c r="C133" s="99">
        <v>2516.6666666667002</v>
      </c>
      <c r="D133" s="99">
        <v>2591.25</v>
      </c>
      <c r="E133" s="99">
        <v>2100</v>
      </c>
      <c r="F133" s="99">
        <f t="shared" si="7"/>
        <v>-2516.6666666667002</v>
      </c>
      <c r="G133" s="99">
        <f t="shared" si="8"/>
        <v>-2100</v>
      </c>
      <c r="H133" s="93" t="str">
        <f t="shared" si="9"/>
        <v/>
      </c>
      <c r="I133" s="100" t="s">
        <v>210</v>
      </c>
      <c r="J133" s="99">
        <v>2514.25</v>
      </c>
      <c r="K133" s="99">
        <v>-945.56470588239995</v>
      </c>
      <c r="L133" s="99">
        <v>1784.5863636363999</v>
      </c>
      <c r="M133" s="99">
        <v>-1017.35</v>
      </c>
      <c r="N133" s="99">
        <f t="shared" si="10"/>
        <v>1568.6852941176001</v>
      </c>
      <c r="O133" s="99">
        <f t="shared" si="11"/>
        <v>767.23636363639991</v>
      </c>
    </row>
    <row r="134" spans="1:15">
      <c r="A134" s="98" t="s">
        <v>211</v>
      </c>
      <c r="B134" s="99">
        <v>3108.3333333332998</v>
      </c>
      <c r="C134" s="99">
        <v>2516.6666666667002</v>
      </c>
      <c r="D134" s="99">
        <v>2932.0833333332998</v>
      </c>
      <c r="E134" s="99">
        <v>2100</v>
      </c>
      <c r="F134" s="99">
        <f t="shared" ref="F134:F197" si="12">-C134</f>
        <v>-2516.6666666667002</v>
      </c>
      <c r="G134" s="99">
        <f t="shared" ref="G134:G197" si="13">-E134</f>
        <v>-2100</v>
      </c>
      <c r="H134" s="93" t="str">
        <f t="shared" ref="H134:H197" si="14">IF(TEXT(I134,"d")+0=15,UPPER(LEFT(TEXT(I134,"mmm"),1)),"")</f>
        <v/>
      </c>
      <c r="I134" s="100" t="s">
        <v>211</v>
      </c>
      <c r="J134" s="99">
        <v>3183.9124999999999</v>
      </c>
      <c r="K134" s="99">
        <v>-560.9</v>
      </c>
      <c r="L134" s="99">
        <v>1481.2095238095001</v>
      </c>
      <c r="M134" s="99">
        <v>-570.88260869570001</v>
      </c>
      <c r="N134" s="99">
        <f t="shared" si="10"/>
        <v>2623.0124999999998</v>
      </c>
      <c r="O134" s="99">
        <f t="shared" si="11"/>
        <v>910.32691511380006</v>
      </c>
    </row>
    <row r="135" spans="1:15">
      <c r="A135" s="98" t="s">
        <v>212</v>
      </c>
      <c r="B135" s="99">
        <v>3241.6666666667002</v>
      </c>
      <c r="C135" s="99">
        <v>2516.6666666667002</v>
      </c>
      <c r="D135" s="99">
        <v>3318.75</v>
      </c>
      <c r="E135" s="99">
        <v>2100</v>
      </c>
      <c r="F135" s="99">
        <f t="shared" si="12"/>
        <v>-2516.6666666667002</v>
      </c>
      <c r="G135" s="99">
        <f t="shared" si="13"/>
        <v>-2100</v>
      </c>
      <c r="H135" s="93" t="str">
        <f t="shared" si="14"/>
        <v/>
      </c>
      <c r="I135" s="100" t="s">
        <v>212</v>
      </c>
      <c r="J135" s="99">
        <v>3325</v>
      </c>
      <c r="K135" s="99">
        <v>-1206.3545454545999</v>
      </c>
      <c r="L135" s="99">
        <v>1671.9208333332999</v>
      </c>
      <c r="M135" s="99">
        <v>-685.20869565220005</v>
      </c>
      <c r="N135" s="99">
        <f t="shared" si="10"/>
        <v>2118.6454545453998</v>
      </c>
      <c r="O135" s="99">
        <f t="shared" si="11"/>
        <v>986.71213768109988</v>
      </c>
    </row>
    <row r="136" spans="1:15">
      <c r="A136" s="98" t="s">
        <v>213</v>
      </c>
      <c r="B136" s="99">
        <v>3212.5</v>
      </c>
      <c r="C136" s="99">
        <v>2516.6666666667002</v>
      </c>
      <c r="D136" s="99">
        <v>3262.5</v>
      </c>
      <c r="E136" s="99">
        <v>2100</v>
      </c>
      <c r="F136" s="99">
        <f t="shared" si="12"/>
        <v>-2516.6666666667002</v>
      </c>
      <c r="G136" s="99">
        <f t="shared" si="13"/>
        <v>-2100</v>
      </c>
      <c r="H136" s="93" t="str">
        <f t="shared" si="14"/>
        <v/>
      </c>
      <c r="I136" s="100" t="s">
        <v>213</v>
      </c>
      <c r="J136" s="99">
        <v>2800.9791666667002</v>
      </c>
      <c r="K136" s="99">
        <v>-1635.9041666666999</v>
      </c>
      <c r="L136" s="99">
        <v>1842.7956521739</v>
      </c>
      <c r="M136" s="99">
        <v>-639.4</v>
      </c>
      <c r="N136" s="99">
        <f t="shared" si="10"/>
        <v>1165.0750000000003</v>
      </c>
      <c r="O136" s="99">
        <f t="shared" si="11"/>
        <v>1203.3956521739001</v>
      </c>
    </row>
    <row r="137" spans="1:15">
      <c r="A137" s="98" t="s">
        <v>214</v>
      </c>
      <c r="B137" s="99">
        <v>3054.1666666667002</v>
      </c>
      <c r="C137" s="99">
        <v>2775</v>
      </c>
      <c r="D137" s="99">
        <v>3139.5833333332998</v>
      </c>
      <c r="E137" s="99">
        <v>2400</v>
      </c>
      <c r="F137" s="99">
        <f t="shared" si="12"/>
        <v>-2775</v>
      </c>
      <c r="G137" s="99">
        <f t="shared" si="13"/>
        <v>-2400</v>
      </c>
      <c r="H137" s="93" t="str">
        <f t="shared" si="14"/>
        <v/>
      </c>
      <c r="I137" s="100" t="s">
        <v>214</v>
      </c>
      <c r="J137" s="99">
        <v>3362.5</v>
      </c>
      <c r="K137" s="99">
        <v>-326.14090909089998</v>
      </c>
      <c r="L137" s="99">
        <v>967.55416666669998</v>
      </c>
      <c r="M137" s="99">
        <v>-797.8</v>
      </c>
      <c r="N137" s="99">
        <f t="shared" ref="N137:N200" si="15">IFERROR(J137+0,0)+IFERROR(K137+0,0)</f>
        <v>3036.3590909090999</v>
      </c>
      <c r="O137" s="99">
        <f t="shared" ref="O137:O200" si="16">IFERROR(L137+0,0)+IFERROR(M137+0,0)</f>
        <v>169.75416666670003</v>
      </c>
    </row>
    <row r="138" spans="1:15">
      <c r="A138" s="98" t="s">
        <v>215</v>
      </c>
      <c r="B138" s="99">
        <v>2862.5</v>
      </c>
      <c r="C138" s="99">
        <v>3058.3333333332998</v>
      </c>
      <c r="D138" s="99">
        <v>2912.5</v>
      </c>
      <c r="E138" s="99">
        <v>2512.5</v>
      </c>
      <c r="F138" s="99">
        <f t="shared" si="12"/>
        <v>-3058.3333333332998</v>
      </c>
      <c r="G138" s="99">
        <f t="shared" si="13"/>
        <v>-2512.5</v>
      </c>
      <c r="H138" s="93" t="str">
        <f t="shared" si="14"/>
        <v/>
      </c>
      <c r="I138" s="100" t="s">
        <v>215</v>
      </c>
      <c r="J138" s="99">
        <v>3312.5</v>
      </c>
      <c r="K138" s="99">
        <v>-446.73913043480002</v>
      </c>
      <c r="L138" s="99">
        <v>690.38888888890006</v>
      </c>
      <c r="M138" s="99">
        <v>-1613.7625</v>
      </c>
      <c r="N138" s="99">
        <f t="shared" si="15"/>
        <v>2865.7608695651998</v>
      </c>
      <c r="O138" s="99">
        <f t="shared" si="16"/>
        <v>-923.37361111109999</v>
      </c>
    </row>
    <row r="139" spans="1:15">
      <c r="A139" s="98" t="s">
        <v>216</v>
      </c>
      <c r="B139" s="99">
        <v>3162.5</v>
      </c>
      <c r="C139" s="99">
        <v>2741.6666666667002</v>
      </c>
      <c r="D139" s="99">
        <v>3366.6666666667002</v>
      </c>
      <c r="E139" s="99">
        <v>2400</v>
      </c>
      <c r="F139" s="99">
        <f t="shared" si="12"/>
        <v>-2741.6666666667002</v>
      </c>
      <c r="G139" s="99">
        <f t="shared" si="13"/>
        <v>-2400</v>
      </c>
      <c r="H139" s="93" t="str">
        <f t="shared" si="14"/>
        <v/>
      </c>
      <c r="I139" s="100" t="s">
        <v>216</v>
      </c>
      <c r="J139" s="99">
        <v>3250.4958333333002</v>
      </c>
      <c r="K139" s="99">
        <v>-564.18124999999998</v>
      </c>
      <c r="L139" s="99">
        <v>669.58636363640005</v>
      </c>
      <c r="M139" s="99">
        <v>-846.47083333329999</v>
      </c>
      <c r="N139" s="99">
        <f t="shared" si="15"/>
        <v>2686.3145833333001</v>
      </c>
      <c r="O139" s="99">
        <f t="shared" si="16"/>
        <v>-176.88446969689994</v>
      </c>
    </row>
    <row r="140" spans="1:15">
      <c r="A140" s="98" t="s">
        <v>217</v>
      </c>
      <c r="B140" s="99">
        <v>3366.6666666667002</v>
      </c>
      <c r="C140" s="99">
        <v>2741.6666666667002</v>
      </c>
      <c r="D140" s="99">
        <v>3366.6666666667002</v>
      </c>
      <c r="E140" s="99">
        <v>2400</v>
      </c>
      <c r="F140" s="99">
        <f t="shared" si="12"/>
        <v>-2741.6666666667002</v>
      </c>
      <c r="G140" s="99">
        <f t="shared" si="13"/>
        <v>-2400</v>
      </c>
      <c r="H140" s="93" t="str">
        <f t="shared" si="14"/>
        <v/>
      </c>
      <c r="I140" s="100" t="s">
        <v>217</v>
      </c>
      <c r="J140" s="99">
        <v>3366.6666666667002</v>
      </c>
      <c r="K140" s="99">
        <v>-596.27</v>
      </c>
      <c r="L140" s="99">
        <v>1885.0791666667001</v>
      </c>
      <c r="M140" s="99">
        <v>-488.90434782609998</v>
      </c>
      <c r="N140" s="99">
        <f t="shared" si="15"/>
        <v>2770.3966666667002</v>
      </c>
      <c r="O140" s="99">
        <f t="shared" si="16"/>
        <v>1396.1748188406</v>
      </c>
    </row>
    <row r="141" spans="1:15">
      <c r="A141" s="98" t="s">
        <v>218</v>
      </c>
      <c r="B141" s="99">
        <v>3366.6666666667002</v>
      </c>
      <c r="C141" s="99">
        <v>2741.6666666667002</v>
      </c>
      <c r="D141" s="99">
        <v>3366.6666666667002</v>
      </c>
      <c r="E141" s="99">
        <v>2400</v>
      </c>
      <c r="F141" s="99">
        <f t="shared" si="12"/>
        <v>-2741.6666666667002</v>
      </c>
      <c r="G141" s="99">
        <f t="shared" si="13"/>
        <v>-2400</v>
      </c>
      <c r="H141" s="93" t="str">
        <f t="shared" si="14"/>
        <v>E</v>
      </c>
      <c r="I141" s="100" t="s">
        <v>218</v>
      </c>
      <c r="J141" s="99">
        <v>3327.625</v>
      </c>
      <c r="K141" s="99">
        <v>-450.48888888890002</v>
      </c>
      <c r="L141" s="99">
        <v>1802.0363636364</v>
      </c>
      <c r="M141" s="99">
        <v>-622.71666666670001</v>
      </c>
      <c r="N141" s="99">
        <f t="shared" si="15"/>
        <v>2877.1361111111</v>
      </c>
      <c r="O141" s="99">
        <f t="shared" si="16"/>
        <v>1179.3196969697001</v>
      </c>
    </row>
    <row r="142" spans="1:15">
      <c r="A142" s="98" t="s">
        <v>219</v>
      </c>
      <c r="B142" s="99">
        <v>3366.6666666667002</v>
      </c>
      <c r="C142" s="99">
        <v>2741.6666666667002</v>
      </c>
      <c r="D142" s="99">
        <v>3366.6666666667002</v>
      </c>
      <c r="E142" s="99">
        <v>2400</v>
      </c>
      <c r="F142" s="99">
        <f t="shared" si="12"/>
        <v>-2741.6666666667002</v>
      </c>
      <c r="G142" s="99">
        <f t="shared" si="13"/>
        <v>-2400</v>
      </c>
      <c r="H142" s="93" t="str">
        <f t="shared" si="14"/>
        <v/>
      </c>
      <c r="I142" s="100" t="s">
        <v>219</v>
      </c>
      <c r="J142" s="99">
        <v>1739.0458333332999</v>
      </c>
      <c r="K142" s="99">
        <v>-907.11249999999995</v>
      </c>
      <c r="L142" s="99">
        <v>1810.2625</v>
      </c>
      <c r="M142" s="99">
        <v>-374.82857142860001</v>
      </c>
      <c r="N142" s="99">
        <f t="shared" si="15"/>
        <v>831.93333333329997</v>
      </c>
      <c r="O142" s="99">
        <f t="shared" si="16"/>
        <v>1435.4339285714</v>
      </c>
    </row>
    <row r="143" spans="1:15">
      <c r="A143" s="98" t="s">
        <v>220</v>
      </c>
      <c r="B143" s="99">
        <v>3041.6666666667002</v>
      </c>
      <c r="C143" s="99">
        <v>2729.1666666667002</v>
      </c>
      <c r="D143" s="99">
        <v>3139.5833333332998</v>
      </c>
      <c r="E143" s="99">
        <v>2400</v>
      </c>
      <c r="F143" s="99">
        <f t="shared" si="12"/>
        <v>-2729.1666666667002</v>
      </c>
      <c r="G143" s="99">
        <f t="shared" si="13"/>
        <v>-2400</v>
      </c>
      <c r="H143" s="93" t="str">
        <f t="shared" si="14"/>
        <v/>
      </c>
      <c r="I143" s="100" t="s">
        <v>220</v>
      </c>
      <c r="J143" s="99">
        <v>2552.7333333332999</v>
      </c>
      <c r="K143" s="99">
        <v>-461.95</v>
      </c>
      <c r="L143" s="99">
        <v>1114.2086956522</v>
      </c>
      <c r="M143" s="99">
        <v>-959.02083333329995</v>
      </c>
      <c r="N143" s="99">
        <f t="shared" si="15"/>
        <v>2090.7833333333001</v>
      </c>
      <c r="O143" s="99">
        <f t="shared" si="16"/>
        <v>155.1878623189001</v>
      </c>
    </row>
    <row r="144" spans="1:15">
      <c r="A144" s="98" t="s">
        <v>221</v>
      </c>
      <c r="B144" s="99">
        <v>3306.25</v>
      </c>
      <c r="C144" s="99">
        <v>2750</v>
      </c>
      <c r="D144" s="99">
        <v>3108.3333333332998</v>
      </c>
      <c r="E144" s="99">
        <v>2633.3333333332998</v>
      </c>
      <c r="F144" s="99">
        <f t="shared" si="12"/>
        <v>-2750</v>
      </c>
      <c r="G144" s="99">
        <f t="shared" si="13"/>
        <v>-2633.3333333332998</v>
      </c>
      <c r="H144" s="93" t="str">
        <f t="shared" si="14"/>
        <v/>
      </c>
      <c r="I144" s="100" t="s">
        <v>221</v>
      </c>
      <c r="J144" s="99">
        <v>2552.9727272727</v>
      </c>
      <c r="K144" s="99">
        <v>-1305.6954545455001</v>
      </c>
      <c r="L144" s="99">
        <v>1595.3708333333</v>
      </c>
      <c r="M144" s="99">
        <v>-339.10434782610002</v>
      </c>
      <c r="N144" s="99">
        <f t="shared" si="15"/>
        <v>1247.2772727271999</v>
      </c>
      <c r="O144" s="99">
        <f t="shared" si="16"/>
        <v>1256.2664855071998</v>
      </c>
    </row>
    <row r="145" spans="1:15">
      <c r="A145" s="98" t="s">
        <v>222</v>
      </c>
      <c r="B145" s="99">
        <v>3306.25</v>
      </c>
      <c r="C145" s="99">
        <v>2991.6666666667002</v>
      </c>
      <c r="D145" s="99">
        <v>3100</v>
      </c>
      <c r="E145" s="99">
        <v>2445.8333333332998</v>
      </c>
      <c r="F145" s="99">
        <f t="shared" si="12"/>
        <v>-2991.6666666667002</v>
      </c>
      <c r="G145" s="99">
        <f t="shared" si="13"/>
        <v>-2445.8333333332998</v>
      </c>
      <c r="H145" s="93" t="str">
        <f t="shared" si="14"/>
        <v/>
      </c>
      <c r="I145" s="100" t="s">
        <v>222</v>
      </c>
      <c r="J145" s="99">
        <v>236.05</v>
      </c>
      <c r="K145" s="99">
        <v>-2871.9124999999999</v>
      </c>
      <c r="L145" s="99">
        <v>718.68333333329997</v>
      </c>
      <c r="M145" s="99">
        <v>-760.17391304349997</v>
      </c>
      <c r="N145" s="99">
        <f t="shared" si="15"/>
        <v>-2635.8624999999997</v>
      </c>
      <c r="O145" s="99">
        <f t="shared" si="16"/>
        <v>-41.490579710199995</v>
      </c>
    </row>
    <row r="146" spans="1:15">
      <c r="A146" s="98" t="s">
        <v>223</v>
      </c>
      <c r="B146" s="99">
        <v>3333.3333333332998</v>
      </c>
      <c r="C146" s="99">
        <v>2337.5</v>
      </c>
      <c r="D146" s="99">
        <v>3108.3333333332998</v>
      </c>
      <c r="E146" s="99">
        <v>2633.3333333332998</v>
      </c>
      <c r="F146" s="99">
        <f t="shared" si="12"/>
        <v>-2337.5</v>
      </c>
      <c r="G146" s="99">
        <f t="shared" si="13"/>
        <v>-2633.3333333332998</v>
      </c>
      <c r="H146" s="93" t="str">
        <f t="shared" si="14"/>
        <v/>
      </c>
      <c r="I146" s="100" t="s">
        <v>223</v>
      </c>
      <c r="J146" s="99">
        <v>541.28125</v>
      </c>
      <c r="K146" s="99">
        <v>-2596.25</v>
      </c>
      <c r="L146" s="99">
        <v>2000.825</v>
      </c>
      <c r="M146" s="99">
        <v>-488.11666666669998</v>
      </c>
      <c r="N146" s="99">
        <f t="shared" si="15"/>
        <v>-2054.96875</v>
      </c>
      <c r="O146" s="99">
        <f t="shared" si="16"/>
        <v>1512.7083333333001</v>
      </c>
    </row>
    <row r="147" spans="1:15">
      <c r="A147" s="98" t="s">
        <v>224</v>
      </c>
      <c r="B147" s="99">
        <v>2602.0833333332998</v>
      </c>
      <c r="C147" s="99">
        <v>1083.3333333333001</v>
      </c>
      <c r="D147" s="99">
        <v>3108.3333333332998</v>
      </c>
      <c r="E147" s="99">
        <v>2633.3333333332998</v>
      </c>
      <c r="F147" s="99">
        <f t="shared" si="12"/>
        <v>-1083.3333333333001</v>
      </c>
      <c r="G147" s="99">
        <f t="shared" si="13"/>
        <v>-2633.3333333332998</v>
      </c>
      <c r="H147" s="93" t="str">
        <f t="shared" si="14"/>
        <v/>
      </c>
      <c r="I147" s="100" t="s">
        <v>224</v>
      </c>
      <c r="J147" s="99">
        <v>1567.8125</v>
      </c>
      <c r="K147" s="99">
        <v>-2670.4666666666999</v>
      </c>
      <c r="L147" s="99">
        <v>2289.2083333332998</v>
      </c>
      <c r="M147" s="99">
        <v>-55.866666666699999</v>
      </c>
      <c r="N147" s="99">
        <f t="shared" si="15"/>
        <v>-1102.6541666666999</v>
      </c>
      <c r="O147" s="99">
        <f t="shared" si="16"/>
        <v>2233.3416666665998</v>
      </c>
    </row>
    <row r="148" spans="1:15">
      <c r="A148" s="98" t="s">
        <v>225</v>
      </c>
      <c r="B148" s="99">
        <v>1950</v>
      </c>
      <c r="C148" s="99">
        <v>1125</v>
      </c>
      <c r="D148" s="99">
        <v>3108.3333333332998</v>
      </c>
      <c r="E148" s="99">
        <v>2633.3333333332998</v>
      </c>
      <c r="F148" s="99">
        <f t="shared" si="12"/>
        <v>-1125</v>
      </c>
      <c r="G148" s="99">
        <f t="shared" si="13"/>
        <v>-2633.3333333332998</v>
      </c>
      <c r="H148" s="93" t="str">
        <f t="shared" si="14"/>
        <v/>
      </c>
      <c r="I148" s="100" t="s">
        <v>225</v>
      </c>
      <c r="J148" s="99">
        <v>1450.480952381</v>
      </c>
      <c r="K148" s="99">
        <v>-1824.9916666667</v>
      </c>
      <c r="L148" s="99">
        <v>2456.9375</v>
      </c>
      <c r="M148" s="99">
        <v>-226.01578947370001</v>
      </c>
      <c r="N148" s="99">
        <f t="shared" si="15"/>
        <v>-374.51071428570003</v>
      </c>
      <c r="O148" s="99">
        <f t="shared" si="16"/>
        <v>2230.9217105263001</v>
      </c>
    </row>
    <row r="149" spans="1:15">
      <c r="A149" s="98" t="s">
        <v>226</v>
      </c>
      <c r="B149" s="99">
        <v>1850</v>
      </c>
      <c r="C149" s="99">
        <v>1125</v>
      </c>
      <c r="D149" s="99">
        <v>3108.3333333332998</v>
      </c>
      <c r="E149" s="99">
        <v>2633.3333333332998</v>
      </c>
      <c r="F149" s="99">
        <f t="shared" si="12"/>
        <v>-1125</v>
      </c>
      <c r="G149" s="99">
        <f t="shared" si="13"/>
        <v>-2633.3333333332998</v>
      </c>
      <c r="H149" s="93" t="str">
        <f t="shared" si="14"/>
        <v/>
      </c>
      <c r="I149" s="100" t="s">
        <v>226</v>
      </c>
      <c r="J149" s="99">
        <v>1874.64</v>
      </c>
      <c r="K149" s="99">
        <v>-1103.1761904762</v>
      </c>
      <c r="L149" s="99">
        <v>2471.85</v>
      </c>
      <c r="M149" s="99">
        <v>-194.245</v>
      </c>
      <c r="N149" s="99">
        <f t="shared" si="15"/>
        <v>771.46380952380014</v>
      </c>
      <c r="O149" s="99">
        <f t="shared" si="16"/>
        <v>2277.605</v>
      </c>
    </row>
    <row r="150" spans="1:15">
      <c r="A150" s="98" t="s">
        <v>227</v>
      </c>
      <c r="B150" s="99">
        <v>1866.6666666666999</v>
      </c>
      <c r="C150" s="99">
        <v>1125</v>
      </c>
      <c r="D150" s="99">
        <v>3108.3333333332998</v>
      </c>
      <c r="E150" s="99">
        <v>2633.3333333332998</v>
      </c>
      <c r="F150" s="99">
        <f t="shared" si="12"/>
        <v>-1125</v>
      </c>
      <c r="G150" s="99">
        <f t="shared" si="13"/>
        <v>-2633.3333333332998</v>
      </c>
      <c r="H150" s="93" t="str">
        <f t="shared" si="14"/>
        <v/>
      </c>
      <c r="I150" s="100" t="s">
        <v>227</v>
      </c>
      <c r="J150" s="99">
        <v>1413.8476190475999</v>
      </c>
      <c r="K150" s="99">
        <v>-870.3</v>
      </c>
      <c r="L150" s="99">
        <v>2129.5083333333</v>
      </c>
      <c r="M150" s="99">
        <v>-254.2727272727</v>
      </c>
      <c r="N150" s="99">
        <f t="shared" si="15"/>
        <v>543.54761904759994</v>
      </c>
      <c r="O150" s="99">
        <f t="shared" si="16"/>
        <v>1875.2356060606</v>
      </c>
    </row>
    <row r="151" spans="1:15">
      <c r="A151" s="98" t="s">
        <v>228</v>
      </c>
      <c r="B151" s="99">
        <v>2000</v>
      </c>
      <c r="C151" s="99">
        <v>1537.5</v>
      </c>
      <c r="D151" s="99">
        <v>3822.9166666667002</v>
      </c>
      <c r="E151" s="99">
        <v>2766.6666666667002</v>
      </c>
      <c r="F151" s="99">
        <f t="shared" si="12"/>
        <v>-1537.5</v>
      </c>
      <c r="G151" s="99">
        <f t="shared" si="13"/>
        <v>-2766.6666666667002</v>
      </c>
      <c r="H151" s="93" t="str">
        <f t="shared" si="14"/>
        <v/>
      </c>
      <c r="I151" s="100" t="s">
        <v>228</v>
      </c>
      <c r="J151" s="99">
        <v>1988.0166666667001</v>
      </c>
      <c r="K151" s="99">
        <v>-664.2</v>
      </c>
      <c r="L151" s="99">
        <v>1695.325</v>
      </c>
      <c r="M151" s="99">
        <v>-158.76249999999999</v>
      </c>
      <c r="N151" s="99">
        <f t="shared" si="15"/>
        <v>1323.8166666667</v>
      </c>
      <c r="O151" s="99">
        <f t="shared" si="16"/>
        <v>1536.5625</v>
      </c>
    </row>
    <row r="152" spans="1:15">
      <c r="A152" s="98" t="s">
        <v>229</v>
      </c>
      <c r="B152" s="99">
        <v>2000</v>
      </c>
      <c r="C152" s="99">
        <v>1587.5</v>
      </c>
      <c r="D152" s="99">
        <v>4239.5833333333003</v>
      </c>
      <c r="E152" s="99">
        <v>2729.1666666667002</v>
      </c>
      <c r="F152" s="99">
        <f t="shared" si="12"/>
        <v>-1587.5</v>
      </c>
      <c r="G152" s="99">
        <f t="shared" si="13"/>
        <v>-2729.1666666667002</v>
      </c>
      <c r="H152" s="93" t="str">
        <f t="shared" si="14"/>
        <v/>
      </c>
      <c r="I152" s="100" t="s">
        <v>229</v>
      </c>
      <c r="J152" s="99">
        <v>1570.2583333333</v>
      </c>
      <c r="K152" s="99">
        <v>-190.8888888889</v>
      </c>
      <c r="L152" s="99">
        <v>480.32916666670002</v>
      </c>
      <c r="M152" s="99">
        <v>-614.57083333330002</v>
      </c>
      <c r="N152" s="99">
        <f t="shared" si="15"/>
        <v>1379.3694444444</v>
      </c>
      <c r="O152" s="99">
        <f t="shared" si="16"/>
        <v>-134.2416666666</v>
      </c>
    </row>
    <row r="153" spans="1:15">
      <c r="A153" s="98" t="s">
        <v>230</v>
      </c>
      <c r="B153" s="99">
        <v>2000</v>
      </c>
      <c r="C153" s="99">
        <v>1529.1666666666999</v>
      </c>
      <c r="D153" s="99">
        <v>3979.1666666667002</v>
      </c>
      <c r="E153" s="99">
        <v>2833.3333333332998</v>
      </c>
      <c r="F153" s="99">
        <f t="shared" si="12"/>
        <v>-1529.1666666666999</v>
      </c>
      <c r="G153" s="99">
        <f t="shared" si="13"/>
        <v>-2833.3333333332998</v>
      </c>
      <c r="H153" s="93" t="str">
        <f t="shared" si="14"/>
        <v/>
      </c>
      <c r="I153" s="100" t="s">
        <v>230</v>
      </c>
      <c r="J153" s="99">
        <v>1434.3470588235</v>
      </c>
      <c r="K153" s="99">
        <v>-1022.0538461539001</v>
      </c>
      <c r="L153" s="99">
        <v>1222.2416666667</v>
      </c>
      <c r="M153" s="99">
        <v>-744.38750000000005</v>
      </c>
      <c r="N153" s="99">
        <f t="shared" si="15"/>
        <v>412.29321266959994</v>
      </c>
      <c r="O153" s="99">
        <f t="shared" si="16"/>
        <v>477.85416666669994</v>
      </c>
    </row>
    <row r="154" spans="1:15">
      <c r="A154" s="98" t="s">
        <v>231</v>
      </c>
      <c r="B154" s="99">
        <v>2000</v>
      </c>
      <c r="C154" s="99">
        <v>1529.1666666666999</v>
      </c>
      <c r="D154" s="99">
        <v>3841.6666666667002</v>
      </c>
      <c r="E154" s="99">
        <v>2833.3333333332998</v>
      </c>
      <c r="F154" s="99">
        <f t="shared" si="12"/>
        <v>-1529.1666666666999</v>
      </c>
      <c r="G154" s="99">
        <f t="shared" si="13"/>
        <v>-2833.3333333332998</v>
      </c>
      <c r="H154" s="93" t="str">
        <f t="shared" si="14"/>
        <v/>
      </c>
      <c r="I154" s="100" t="s">
        <v>231</v>
      </c>
      <c r="J154" s="99">
        <v>1738.2874999999999</v>
      </c>
      <c r="K154" s="99">
        <v>-470.24444444440002</v>
      </c>
      <c r="L154" s="99">
        <v>1382.2083333333001</v>
      </c>
      <c r="M154" s="99">
        <v>-955.42916666669998</v>
      </c>
      <c r="N154" s="99">
        <f t="shared" si="15"/>
        <v>1268.0430555555999</v>
      </c>
      <c r="O154" s="99">
        <f t="shared" si="16"/>
        <v>426.77916666660008</v>
      </c>
    </row>
    <row r="155" spans="1:15">
      <c r="A155" s="98" t="s">
        <v>232</v>
      </c>
      <c r="B155" s="99">
        <v>2114.5833333332998</v>
      </c>
      <c r="C155" s="99">
        <v>1525</v>
      </c>
      <c r="D155" s="99">
        <v>3414.375</v>
      </c>
      <c r="E155" s="99">
        <v>2634.375</v>
      </c>
      <c r="F155" s="99">
        <f t="shared" si="12"/>
        <v>-1525</v>
      </c>
      <c r="G155" s="99">
        <f t="shared" si="13"/>
        <v>-2634.375</v>
      </c>
      <c r="H155" s="93" t="str">
        <f t="shared" si="14"/>
        <v/>
      </c>
      <c r="I155" s="100" t="s">
        <v>232</v>
      </c>
      <c r="J155" s="99">
        <v>2011.5727272726999</v>
      </c>
      <c r="K155" s="99">
        <v>-1431.7086956522</v>
      </c>
      <c r="L155" s="99">
        <v>1365.8208333333</v>
      </c>
      <c r="M155" s="99">
        <v>-719.68695652170004</v>
      </c>
      <c r="N155" s="99">
        <f t="shared" si="15"/>
        <v>579.86403162049987</v>
      </c>
      <c r="O155" s="99">
        <f t="shared" si="16"/>
        <v>646.13387681159998</v>
      </c>
    </row>
    <row r="156" spans="1:15">
      <c r="A156" s="98" t="s">
        <v>233</v>
      </c>
      <c r="B156" s="99">
        <v>2154.1666666667002</v>
      </c>
      <c r="C156" s="99">
        <v>1512.5</v>
      </c>
      <c r="D156" s="99">
        <v>3652.5</v>
      </c>
      <c r="E156" s="99">
        <v>2392.5</v>
      </c>
      <c r="F156" s="99">
        <f t="shared" si="12"/>
        <v>-1512.5</v>
      </c>
      <c r="G156" s="99">
        <f t="shared" si="13"/>
        <v>-2392.5</v>
      </c>
      <c r="H156" s="93" t="str">
        <f t="shared" si="14"/>
        <v/>
      </c>
      <c r="I156" s="100" t="s">
        <v>233</v>
      </c>
      <c r="J156" s="99">
        <v>1715.7</v>
      </c>
      <c r="K156" s="99">
        <v>-343.0277777778</v>
      </c>
      <c r="L156" s="99">
        <v>1197.2545454546</v>
      </c>
      <c r="M156" s="99">
        <v>-962.39583333329995</v>
      </c>
      <c r="N156" s="99">
        <f t="shared" si="15"/>
        <v>1372.6722222222002</v>
      </c>
      <c r="O156" s="99">
        <f t="shared" si="16"/>
        <v>234.85871212130007</v>
      </c>
    </row>
    <row r="157" spans="1:15">
      <c r="A157" s="98" t="s">
        <v>202</v>
      </c>
      <c r="B157" s="99">
        <v>2210.4166666667002</v>
      </c>
      <c r="C157" s="99">
        <v>1516.6666666666999</v>
      </c>
      <c r="D157" s="99">
        <v>3633.75</v>
      </c>
      <c r="E157" s="99">
        <v>2364.375</v>
      </c>
      <c r="F157" s="99">
        <f t="shared" si="12"/>
        <v>-1516.6666666666999</v>
      </c>
      <c r="G157" s="99">
        <f t="shared" si="13"/>
        <v>-2364.375</v>
      </c>
      <c r="H157" s="93" t="str">
        <f t="shared" si="14"/>
        <v/>
      </c>
      <c r="I157" s="100" t="s">
        <v>202</v>
      </c>
      <c r="J157" s="99">
        <v>2212.5</v>
      </c>
      <c r="K157" s="99">
        <v>-817.67499999999995</v>
      </c>
      <c r="L157" s="99">
        <v>988.86666666669998</v>
      </c>
      <c r="M157" s="99">
        <v>-988.96249999999998</v>
      </c>
      <c r="N157" s="99">
        <f t="shared" si="15"/>
        <v>1394.825</v>
      </c>
      <c r="O157" s="99">
        <f t="shared" si="16"/>
        <v>-9.5833333299992773E-2</v>
      </c>
    </row>
    <row r="158" spans="1:15">
      <c r="A158" s="98" t="s">
        <v>236</v>
      </c>
      <c r="B158" s="99">
        <v>2183.3333333332998</v>
      </c>
      <c r="C158" s="99">
        <v>1500</v>
      </c>
      <c r="D158" s="99">
        <v>3431.25</v>
      </c>
      <c r="E158" s="99">
        <v>2212.5</v>
      </c>
      <c r="F158" s="99">
        <f t="shared" si="12"/>
        <v>-1500</v>
      </c>
      <c r="G158" s="99">
        <f t="shared" si="13"/>
        <v>-2212.5</v>
      </c>
      <c r="H158" s="93" t="str">
        <f t="shared" si="14"/>
        <v/>
      </c>
      <c r="I158" s="100" t="s">
        <v>236</v>
      </c>
      <c r="J158" s="99">
        <v>2183.3333333332998</v>
      </c>
      <c r="K158" s="99">
        <v>-105.77500000000001</v>
      </c>
      <c r="L158" s="99">
        <v>375.93333333330003</v>
      </c>
      <c r="M158" s="99">
        <v>-1565.6624999999999</v>
      </c>
      <c r="N158" s="99">
        <f t="shared" si="15"/>
        <v>2077.5583333332997</v>
      </c>
      <c r="O158" s="99">
        <f t="shared" si="16"/>
        <v>-1189.7291666666999</v>
      </c>
    </row>
    <row r="159" spans="1:15">
      <c r="A159" s="98" t="s">
        <v>237</v>
      </c>
      <c r="B159" s="99">
        <v>2185.4166666667002</v>
      </c>
      <c r="C159" s="99">
        <v>1500</v>
      </c>
      <c r="D159" s="99">
        <v>3442.5</v>
      </c>
      <c r="E159" s="99">
        <v>1876.875</v>
      </c>
      <c r="F159" s="99">
        <f t="shared" si="12"/>
        <v>-1500</v>
      </c>
      <c r="G159" s="99">
        <f t="shared" si="13"/>
        <v>-1876.875</v>
      </c>
      <c r="H159" s="93" t="str">
        <f t="shared" si="14"/>
        <v/>
      </c>
      <c r="I159" s="100" t="s">
        <v>237</v>
      </c>
      <c r="J159" s="99">
        <v>2164.9208333332999</v>
      </c>
      <c r="K159" s="99">
        <v>-230.55714285709999</v>
      </c>
      <c r="L159" s="99">
        <v>326.87222222219998</v>
      </c>
      <c r="M159" s="99">
        <v>-1425.4416666667</v>
      </c>
      <c r="N159" s="99">
        <f t="shared" si="15"/>
        <v>1934.3636904762</v>
      </c>
      <c r="O159" s="99">
        <f t="shared" si="16"/>
        <v>-1098.5694444445</v>
      </c>
    </row>
    <row r="160" spans="1:15">
      <c r="A160" s="98" t="s">
        <v>238</v>
      </c>
      <c r="B160" s="99">
        <v>1906.25</v>
      </c>
      <c r="C160" s="99">
        <v>1350</v>
      </c>
      <c r="D160" s="99">
        <v>2908.125</v>
      </c>
      <c r="E160" s="99">
        <v>2420.625</v>
      </c>
      <c r="F160" s="99">
        <f t="shared" si="12"/>
        <v>-1350</v>
      </c>
      <c r="G160" s="99">
        <f t="shared" si="13"/>
        <v>-2420.625</v>
      </c>
      <c r="H160" s="93" t="str">
        <f t="shared" si="14"/>
        <v/>
      </c>
      <c r="I160" s="100" t="s">
        <v>238</v>
      </c>
      <c r="J160" s="99">
        <v>2012.5</v>
      </c>
      <c r="K160" s="99">
        <v>-154.6875</v>
      </c>
      <c r="L160" s="99">
        <v>1032.0347826087</v>
      </c>
      <c r="M160" s="99">
        <v>-887.9</v>
      </c>
      <c r="N160" s="99">
        <f t="shared" si="15"/>
        <v>1857.8125</v>
      </c>
      <c r="O160" s="99">
        <f t="shared" si="16"/>
        <v>144.13478260869999</v>
      </c>
    </row>
    <row r="161" spans="1:15">
      <c r="A161" s="98" t="s">
        <v>239</v>
      </c>
      <c r="B161" s="99">
        <v>1893.75</v>
      </c>
      <c r="C161" s="99">
        <v>1358.3333333333001</v>
      </c>
      <c r="D161" s="99">
        <v>3318.75</v>
      </c>
      <c r="E161" s="99">
        <v>3009.375</v>
      </c>
      <c r="F161" s="99">
        <f t="shared" si="12"/>
        <v>-1358.3333333333001</v>
      </c>
      <c r="G161" s="99">
        <f t="shared" si="13"/>
        <v>-3009.375</v>
      </c>
      <c r="H161" s="93" t="str">
        <f t="shared" si="14"/>
        <v/>
      </c>
      <c r="I161" s="100" t="s">
        <v>239</v>
      </c>
      <c r="J161" s="99">
        <v>1949.5041666667</v>
      </c>
      <c r="K161" s="99">
        <v>-351.78571428570001</v>
      </c>
      <c r="L161" s="99">
        <v>520.33749999999998</v>
      </c>
      <c r="M161" s="99">
        <v>-1461.1347826087001</v>
      </c>
      <c r="N161" s="99">
        <f t="shared" si="15"/>
        <v>1597.7184523810001</v>
      </c>
      <c r="O161" s="99">
        <f t="shared" si="16"/>
        <v>-940.79728260870013</v>
      </c>
    </row>
    <row r="162" spans="1:15">
      <c r="A162" s="98" t="s">
        <v>240</v>
      </c>
      <c r="B162" s="99">
        <v>2104.1666666667002</v>
      </c>
      <c r="C162" s="99">
        <v>1579.1666666666999</v>
      </c>
      <c r="D162" s="99">
        <v>3401.25</v>
      </c>
      <c r="E162" s="99">
        <v>2096.25</v>
      </c>
      <c r="F162" s="99">
        <f t="shared" si="12"/>
        <v>-1579.1666666666999</v>
      </c>
      <c r="G162" s="99">
        <f t="shared" si="13"/>
        <v>-2096.25</v>
      </c>
      <c r="H162" s="93" t="str">
        <f t="shared" si="14"/>
        <v/>
      </c>
      <c r="I162" s="100" t="s">
        <v>240</v>
      </c>
      <c r="J162" s="99">
        <v>1277.1052631579</v>
      </c>
      <c r="K162" s="99">
        <v>-1234.2833333333001</v>
      </c>
      <c r="L162" s="99">
        <v>1461.1666666666999</v>
      </c>
      <c r="M162" s="99">
        <v>-418.5833333333</v>
      </c>
      <c r="N162" s="99">
        <f t="shared" si="15"/>
        <v>42.82192982459992</v>
      </c>
      <c r="O162" s="99">
        <f t="shared" si="16"/>
        <v>1042.5833333333999</v>
      </c>
    </row>
    <row r="163" spans="1:15">
      <c r="A163" s="98" t="s">
        <v>241</v>
      </c>
      <c r="B163" s="99">
        <v>2328.375</v>
      </c>
      <c r="C163" s="99">
        <v>1804.1666666666999</v>
      </c>
      <c r="D163" s="99">
        <v>3519.375</v>
      </c>
      <c r="E163" s="99">
        <v>2876.25</v>
      </c>
      <c r="F163" s="99">
        <f t="shared" si="12"/>
        <v>-1804.1666666666999</v>
      </c>
      <c r="G163" s="99">
        <f t="shared" si="13"/>
        <v>-2876.25</v>
      </c>
      <c r="H163" s="93" t="str">
        <f t="shared" si="14"/>
        <v/>
      </c>
      <c r="I163" s="100" t="s">
        <v>241</v>
      </c>
      <c r="J163" s="99">
        <v>1231.3</v>
      </c>
      <c r="K163" s="99">
        <v>-860.24347826090002</v>
      </c>
      <c r="L163" s="99">
        <v>1202.5434782609</v>
      </c>
      <c r="M163" s="99">
        <v>-557.04166666670005</v>
      </c>
      <c r="N163" s="99">
        <f t="shared" si="15"/>
        <v>371.05652173909994</v>
      </c>
      <c r="O163" s="99">
        <f t="shared" si="16"/>
        <v>645.50181159419992</v>
      </c>
    </row>
    <row r="164" spans="1:15">
      <c r="A164" s="98" t="s">
        <v>242</v>
      </c>
      <c r="B164" s="99">
        <v>2166.6666666667002</v>
      </c>
      <c r="C164" s="99">
        <v>1572.9166666666999</v>
      </c>
      <c r="D164" s="99">
        <v>3392.5</v>
      </c>
      <c r="E164" s="99">
        <v>2430</v>
      </c>
      <c r="F164" s="99">
        <f t="shared" si="12"/>
        <v>-1572.9166666666999</v>
      </c>
      <c r="G164" s="99">
        <f t="shared" si="13"/>
        <v>-2430</v>
      </c>
      <c r="H164" s="93" t="str">
        <f t="shared" si="14"/>
        <v/>
      </c>
      <c r="I164" s="100" t="s">
        <v>242</v>
      </c>
      <c r="J164" s="99">
        <v>1936.1083333332999</v>
      </c>
      <c r="K164" s="99">
        <v>-849.51</v>
      </c>
      <c r="L164" s="99">
        <v>1210.2833333333001</v>
      </c>
      <c r="M164" s="99">
        <v>-816.14</v>
      </c>
      <c r="N164" s="99">
        <f t="shared" si="15"/>
        <v>1086.5983333332999</v>
      </c>
      <c r="O164" s="99">
        <f t="shared" si="16"/>
        <v>394.14333333330012</v>
      </c>
    </row>
    <row r="165" spans="1:15">
      <c r="A165" s="98" t="s">
        <v>243</v>
      </c>
      <c r="B165" s="99">
        <v>2250</v>
      </c>
      <c r="C165" s="99">
        <v>1650</v>
      </c>
      <c r="D165" s="99">
        <v>3856.875</v>
      </c>
      <c r="E165" s="99">
        <v>2512.5</v>
      </c>
      <c r="F165" s="99">
        <f t="shared" si="12"/>
        <v>-1650</v>
      </c>
      <c r="G165" s="99">
        <f t="shared" si="13"/>
        <v>-2512.5</v>
      </c>
      <c r="H165" s="93" t="str">
        <f t="shared" si="14"/>
        <v/>
      </c>
      <c r="I165" s="100" t="s">
        <v>243</v>
      </c>
      <c r="J165" s="99">
        <v>2250</v>
      </c>
      <c r="K165" s="101" t="s">
        <v>45</v>
      </c>
      <c r="L165" s="99">
        <v>1105.2173913044001</v>
      </c>
      <c r="M165" s="99">
        <v>-263.64999999999998</v>
      </c>
      <c r="N165" s="99">
        <f t="shared" si="15"/>
        <v>2250</v>
      </c>
      <c r="O165" s="99">
        <f t="shared" si="16"/>
        <v>841.56739130440008</v>
      </c>
    </row>
    <row r="166" spans="1:15">
      <c r="A166" s="98" t="s">
        <v>244</v>
      </c>
      <c r="B166" s="99">
        <v>2212.5</v>
      </c>
      <c r="C166" s="99">
        <v>1502.0833333333001</v>
      </c>
      <c r="D166" s="99">
        <v>3356.25</v>
      </c>
      <c r="E166" s="99">
        <v>2221.875</v>
      </c>
      <c r="F166" s="99">
        <f t="shared" si="12"/>
        <v>-1502.0833333333001</v>
      </c>
      <c r="G166" s="99">
        <f t="shared" si="13"/>
        <v>-2221.875</v>
      </c>
      <c r="H166" s="93" t="str">
        <f t="shared" si="14"/>
        <v/>
      </c>
      <c r="I166" s="100" t="s">
        <v>244</v>
      </c>
      <c r="J166" s="99">
        <v>2233.3333333332998</v>
      </c>
      <c r="K166" s="99">
        <v>-72.95</v>
      </c>
      <c r="L166" s="99">
        <v>133.96250000000001</v>
      </c>
      <c r="M166" s="99">
        <v>-1757.3541666666999</v>
      </c>
      <c r="N166" s="99">
        <f t="shared" si="15"/>
        <v>2160.3833333333</v>
      </c>
      <c r="O166" s="99">
        <f t="shared" si="16"/>
        <v>-1623.3916666666998</v>
      </c>
    </row>
    <row r="167" spans="1:15">
      <c r="A167" s="98" t="s">
        <v>245</v>
      </c>
      <c r="B167" s="99">
        <v>2179.1666666667002</v>
      </c>
      <c r="C167" s="99">
        <v>1589.5833333333001</v>
      </c>
      <c r="D167" s="99">
        <v>3727.5</v>
      </c>
      <c r="E167" s="99">
        <v>2516.25</v>
      </c>
      <c r="F167" s="99">
        <f t="shared" si="12"/>
        <v>-1589.5833333333001</v>
      </c>
      <c r="G167" s="99">
        <f t="shared" si="13"/>
        <v>-2516.25</v>
      </c>
      <c r="H167" s="93" t="str">
        <f t="shared" si="14"/>
        <v/>
      </c>
      <c r="I167" s="100" t="s">
        <v>245</v>
      </c>
      <c r="J167" s="99">
        <v>2179.1666666667002</v>
      </c>
      <c r="K167" s="99">
        <v>-231.06</v>
      </c>
      <c r="L167" s="99">
        <v>441.05652173909999</v>
      </c>
      <c r="M167" s="99">
        <v>-1553.1583333333001</v>
      </c>
      <c r="N167" s="99">
        <f t="shared" si="15"/>
        <v>1948.1066666667002</v>
      </c>
      <c r="O167" s="99">
        <f t="shared" si="16"/>
        <v>-1112.1018115942002</v>
      </c>
    </row>
    <row r="168" spans="1:15">
      <c r="A168" s="98" t="s">
        <v>246</v>
      </c>
      <c r="B168" s="99">
        <v>2187.5</v>
      </c>
      <c r="C168" s="99">
        <v>1600</v>
      </c>
      <c r="D168" s="99">
        <v>3372.5</v>
      </c>
      <c r="E168" s="99">
        <v>3157.5</v>
      </c>
      <c r="F168" s="99">
        <f t="shared" si="12"/>
        <v>-1600</v>
      </c>
      <c r="G168" s="99">
        <f t="shared" si="13"/>
        <v>-3157.5</v>
      </c>
      <c r="H168" s="93" t="str">
        <f t="shared" si="14"/>
        <v/>
      </c>
      <c r="I168" s="100" t="s">
        <v>246</v>
      </c>
      <c r="J168" s="99">
        <v>2187.5</v>
      </c>
      <c r="K168" s="99">
        <v>-200</v>
      </c>
      <c r="L168" s="99">
        <v>1115.1217391304001</v>
      </c>
      <c r="M168" s="99">
        <v>-1000.3625</v>
      </c>
      <c r="N168" s="99">
        <f t="shared" si="15"/>
        <v>1987.5</v>
      </c>
      <c r="O168" s="99">
        <f t="shared" si="16"/>
        <v>114.75923913040015</v>
      </c>
    </row>
    <row r="169" spans="1:15">
      <c r="A169" s="98" t="s">
        <v>247</v>
      </c>
      <c r="B169" s="99">
        <v>1987.5</v>
      </c>
      <c r="C169" s="99">
        <v>1612.5</v>
      </c>
      <c r="D169" s="99">
        <v>3000.2083333332998</v>
      </c>
      <c r="E169" s="99">
        <v>3195</v>
      </c>
      <c r="F169" s="99">
        <f t="shared" si="12"/>
        <v>-1612.5</v>
      </c>
      <c r="G169" s="99">
        <f t="shared" si="13"/>
        <v>-3195</v>
      </c>
      <c r="H169" s="93" t="str">
        <f t="shared" si="14"/>
        <v/>
      </c>
      <c r="I169" s="100" t="s">
        <v>247</v>
      </c>
      <c r="J169" s="99">
        <v>1987.5</v>
      </c>
      <c r="K169" s="101" t="s">
        <v>45</v>
      </c>
      <c r="L169" s="99">
        <v>1460.2625</v>
      </c>
      <c r="M169" s="99">
        <v>-426.21666666670001</v>
      </c>
      <c r="N169" s="99">
        <f t="shared" si="15"/>
        <v>1987.5</v>
      </c>
      <c r="O169" s="99">
        <f t="shared" si="16"/>
        <v>1034.0458333332999</v>
      </c>
    </row>
    <row r="170" spans="1:15">
      <c r="A170" s="98" t="s">
        <v>248</v>
      </c>
      <c r="B170" s="99">
        <v>2091.6666666667002</v>
      </c>
      <c r="C170" s="99">
        <v>1581.25</v>
      </c>
      <c r="D170" s="99">
        <v>3522.0833333332998</v>
      </c>
      <c r="E170" s="99">
        <v>2079.375</v>
      </c>
      <c r="F170" s="99">
        <f t="shared" si="12"/>
        <v>-1581.25</v>
      </c>
      <c r="G170" s="99">
        <f t="shared" si="13"/>
        <v>-2079.375</v>
      </c>
      <c r="H170" s="93" t="str">
        <f t="shared" si="14"/>
        <v/>
      </c>
      <c r="I170" s="100" t="s">
        <v>248</v>
      </c>
      <c r="J170" s="99">
        <v>2091.6666666667002</v>
      </c>
      <c r="K170" s="99">
        <v>-633</v>
      </c>
      <c r="L170" s="99">
        <v>540.39565217389998</v>
      </c>
      <c r="M170" s="99">
        <v>-869.66250000000002</v>
      </c>
      <c r="N170" s="99">
        <f t="shared" si="15"/>
        <v>1458.6666666667002</v>
      </c>
      <c r="O170" s="99">
        <f t="shared" si="16"/>
        <v>-329.26684782610005</v>
      </c>
    </row>
    <row r="171" spans="1:15">
      <c r="A171" s="98" t="s">
        <v>249</v>
      </c>
      <c r="B171" s="99">
        <v>2147.9166666667002</v>
      </c>
      <c r="C171" s="99">
        <v>1581.25</v>
      </c>
      <c r="D171" s="99">
        <v>3371.6666666667002</v>
      </c>
      <c r="E171" s="99">
        <v>2122.5</v>
      </c>
      <c r="F171" s="99">
        <f t="shared" si="12"/>
        <v>-1581.25</v>
      </c>
      <c r="G171" s="99">
        <f t="shared" si="13"/>
        <v>-2122.5</v>
      </c>
      <c r="H171" s="93" t="str">
        <f t="shared" si="14"/>
        <v/>
      </c>
      <c r="I171" s="100" t="s">
        <v>249</v>
      </c>
      <c r="J171" s="99">
        <v>2107.8208333333</v>
      </c>
      <c r="K171" s="99">
        <v>-564.71428571429999</v>
      </c>
      <c r="L171" s="99">
        <v>1021.4318181818001</v>
      </c>
      <c r="M171" s="99">
        <v>-605.16956521739996</v>
      </c>
      <c r="N171" s="99">
        <f t="shared" si="15"/>
        <v>1543.1065476190001</v>
      </c>
      <c r="O171" s="99">
        <f t="shared" si="16"/>
        <v>416.26225296440009</v>
      </c>
    </row>
    <row r="172" spans="1:15">
      <c r="A172" s="98" t="s">
        <v>250</v>
      </c>
      <c r="B172" s="99">
        <v>2208.3333333332998</v>
      </c>
      <c r="C172" s="99">
        <v>1635.4166666666999</v>
      </c>
      <c r="D172" s="99">
        <v>3412.5</v>
      </c>
      <c r="E172" s="99">
        <v>2291.25</v>
      </c>
      <c r="F172" s="99">
        <f t="shared" si="12"/>
        <v>-1635.4166666666999</v>
      </c>
      <c r="G172" s="99">
        <f t="shared" si="13"/>
        <v>-2291.25</v>
      </c>
      <c r="H172" s="93" t="str">
        <f t="shared" si="14"/>
        <v>F</v>
      </c>
      <c r="I172" s="100" t="s">
        <v>250</v>
      </c>
      <c r="J172" s="99">
        <v>2243.75</v>
      </c>
      <c r="K172" s="99">
        <v>-142.55555555559999</v>
      </c>
      <c r="L172" s="99">
        <v>314.23750000000001</v>
      </c>
      <c r="M172" s="99">
        <v>-1088.9130434783001</v>
      </c>
      <c r="N172" s="99">
        <f t="shared" si="15"/>
        <v>2101.1944444443998</v>
      </c>
      <c r="O172" s="99">
        <f t="shared" si="16"/>
        <v>-774.67554347830014</v>
      </c>
    </row>
    <row r="173" spans="1:15">
      <c r="A173" s="98" t="s">
        <v>251</v>
      </c>
      <c r="B173" s="99">
        <v>2127.0833333332998</v>
      </c>
      <c r="C173" s="99">
        <v>1589.5833333333001</v>
      </c>
      <c r="D173" s="99">
        <v>2653.125</v>
      </c>
      <c r="E173" s="99">
        <v>1464.375</v>
      </c>
      <c r="F173" s="99">
        <f t="shared" si="12"/>
        <v>-1589.5833333333001</v>
      </c>
      <c r="G173" s="99">
        <f t="shared" si="13"/>
        <v>-1464.375</v>
      </c>
      <c r="H173" s="93" t="str">
        <f t="shared" si="14"/>
        <v/>
      </c>
      <c r="I173" s="100" t="s">
        <v>251</v>
      </c>
      <c r="J173" s="99">
        <v>2118.3583333332999</v>
      </c>
      <c r="K173" s="99">
        <v>-298.14999999999998</v>
      </c>
      <c r="L173" s="99">
        <v>234.95454545449999</v>
      </c>
      <c r="M173" s="99">
        <v>-1242.7541666667</v>
      </c>
      <c r="N173" s="99">
        <f t="shared" si="15"/>
        <v>1820.2083333332998</v>
      </c>
      <c r="O173" s="99">
        <f t="shared" si="16"/>
        <v>-1007.7996212122</v>
      </c>
    </row>
    <row r="174" spans="1:15">
      <c r="A174" s="98" t="s">
        <v>252</v>
      </c>
      <c r="B174" s="99">
        <v>2185.4166666667002</v>
      </c>
      <c r="C174" s="99">
        <v>1604.1666666666999</v>
      </c>
      <c r="D174" s="99">
        <v>2615</v>
      </c>
      <c r="E174" s="99">
        <v>2298.75</v>
      </c>
      <c r="F174" s="99">
        <f t="shared" si="12"/>
        <v>-1604.1666666666999</v>
      </c>
      <c r="G174" s="99">
        <f t="shared" si="13"/>
        <v>-2298.75</v>
      </c>
      <c r="H174" s="93" t="str">
        <f t="shared" si="14"/>
        <v/>
      </c>
      <c r="I174" s="100" t="s">
        <v>252</v>
      </c>
      <c r="J174" s="99">
        <v>2179.75</v>
      </c>
      <c r="K174" s="99">
        <v>-225.28333333329999</v>
      </c>
      <c r="L174" s="99">
        <v>759.04166666670005</v>
      </c>
      <c r="M174" s="99">
        <v>-844.25</v>
      </c>
      <c r="N174" s="99">
        <f t="shared" si="15"/>
        <v>1954.4666666666999</v>
      </c>
      <c r="O174" s="99">
        <f t="shared" si="16"/>
        <v>-85.208333333299947</v>
      </c>
    </row>
    <row r="175" spans="1:15">
      <c r="A175" s="98" t="s">
        <v>253</v>
      </c>
      <c r="B175" s="99">
        <v>2200</v>
      </c>
      <c r="C175" s="99">
        <v>1597.9166666666999</v>
      </c>
      <c r="D175" s="99">
        <v>3110.625</v>
      </c>
      <c r="E175" s="99">
        <v>3018.75</v>
      </c>
      <c r="F175" s="99">
        <f t="shared" si="12"/>
        <v>-1597.9166666666999</v>
      </c>
      <c r="G175" s="99">
        <f t="shared" si="13"/>
        <v>-3018.75</v>
      </c>
      <c r="H175" s="93" t="str">
        <f t="shared" si="14"/>
        <v/>
      </c>
      <c r="I175" s="100" t="s">
        <v>253</v>
      </c>
      <c r="J175" s="99">
        <v>2200</v>
      </c>
      <c r="K175" s="99">
        <v>-200</v>
      </c>
      <c r="L175" s="99">
        <v>990.71739130430001</v>
      </c>
      <c r="M175" s="99">
        <v>-685.53043478259997</v>
      </c>
      <c r="N175" s="99">
        <f t="shared" si="15"/>
        <v>2000</v>
      </c>
      <c r="O175" s="99">
        <f t="shared" si="16"/>
        <v>305.18695652170004</v>
      </c>
    </row>
    <row r="176" spans="1:15">
      <c r="A176" s="98" t="s">
        <v>254</v>
      </c>
      <c r="B176" s="99">
        <v>1966.6666666666999</v>
      </c>
      <c r="C176" s="99">
        <v>1500</v>
      </c>
      <c r="D176" s="99">
        <v>2861.7916666667002</v>
      </c>
      <c r="E176" s="99">
        <v>2062.5</v>
      </c>
      <c r="F176" s="99">
        <f t="shared" si="12"/>
        <v>-1500</v>
      </c>
      <c r="G176" s="99">
        <f t="shared" si="13"/>
        <v>-2062.5</v>
      </c>
      <c r="H176" s="93" t="str">
        <f t="shared" si="14"/>
        <v/>
      </c>
      <c r="I176" s="100" t="s">
        <v>254</v>
      </c>
      <c r="J176" s="99">
        <v>2009.8041666667</v>
      </c>
      <c r="K176" s="99">
        <v>-447.92500000000001</v>
      </c>
      <c r="L176" s="99">
        <v>683.12173913039999</v>
      </c>
      <c r="M176" s="99">
        <v>-454.8</v>
      </c>
      <c r="N176" s="99">
        <f t="shared" si="15"/>
        <v>1561.8791666667</v>
      </c>
      <c r="O176" s="99">
        <f t="shared" si="16"/>
        <v>228.32173913039998</v>
      </c>
    </row>
    <row r="177" spans="1:15">
      <c r="A177" s="98" t="s">
        <v>255</v>
      </c>
      <c r="B177" s="99">
        <v>2104.1666666667002</v>
      </c>
      <c r="C177" s="99">
        <v>1545.8333333333001</v>
      </c>
      <c r="D177" s="99">
        <v>2726.0416666667002</v>
      </c>
      <c r="E177" s="99">
        <v>2823.75</v>
      </c>
      <c r="F177" s="99">
        <f t="shared" si="12"/>
        <v>-1545.8333333333001</v>
      </c>
      <c r="G177" s="99">
        <f t="shared" si="13"/>
        <v>-2823.75</v>
      </c>
      <c r="H177" s="93" t="str">
        <f t="shared" si="14"/>
        <v/>
      </c>
      <c r="I177" s="100" t="s">
        <v>255</v>
      </c>
      <c r="J177" s="99">
        <v>2212.5</v>
      </c>
      <c r="K177" s="99">
        <v>-247.14375000000001</v>
      </c>
      <c r="L177" s="99">
        <v>588.40416666670001</v>
      </c>
      <c r="M177" s="99">
        <v>-818.59565217390002</v>
      </c>
      <c r="N177" s="99">
        <f t="shared" si="15"/>
        <v>1965.35625</v>
      </c>
      <c r="O177" s="99">
        <f t="shared" si="16"/>
        <v>-230.19148550720001</v>
      </c>
    </row>
    <row r="178" spans="1:15">
      <c r="A178" s="98" t="s">
        <v>256</v>
      </c>
      <c r="B178" s="99">
        <v>2102.0833333332998</v>
      </c>
      <c r="C178" s="99">
        <v>1583.3333333333001</v>
      </c>
      <c r="D178" s="99">
        <v>2799.5833333332998</v>
      </c>
      <c r="E178" s="99">
        <v>3397.5</v>
      </c>
      <c r="F178" s="99">
        <f t="shared" si="12"/>
        <v>-1583.3333333333001</v>
      </c>
      <c r="G178" s="99">
        <f t="shared" si="13"/>
        <v>-3397.5</v>
      </c>
      <c r="H178" s="93" t="str">
        <f t="shared" si="14"/>
        <v/>
      </c>
      <c r="I178" s="100" t="s">
        <v>256</v>
      </c>
      <c r="J178" s="99">
        <v>2191.6666666667002</v>
      </c>
      <c r="K178" s="99">
        <v>-254.7</v>
      </c>
      <c r="L178" s="99">
        <v>782.79583333330004</v>
      </c>
      <c r="M178" s="99">
        <v>-905.09166666670001</v>
      </c>
      <c r="N178" s="99">
        <f t="shared" si="15"/>
        <v>1936.9666666667001</v>
      </c>
      <c r="O178" s="99">
        <f t="shared" si="16"/>
        <v>-122.29583333339997</v>
      </c>
    </row>
    <row r="179" spans="1:15">
      <c r="A179" s="98" t="s">
        <v>257</v>
      </c>
      <c r="B179" s="99">
        <v>2089.5833333332998</v>
      </c>
      <c r="C179" s="99">
        <v>1581.25</v>
      </c>
      <c r="D179" s="99">
        <v>2936.25</v>
      </c>
      <c r="E179" s="99">
        <v>3273.75</v>
      </c>
      <c r="F179" s="99">
        <f t="shared" si="12"/>
        <v>-1581.25</v>
      </c>
      <c r="G179" s="99">
        <f t="shared" si="13"/>
        <v>-3273.75</v>
      </c>
      <c r="H179" s="93" t="str">
        <f t="shared" si="14"/>
        <v/>
      </c>
      <c r="I179" s="100" t="s">
        <v>257</v>
      </c>
      <c r="J179" s="99">
        <v>2229.1666666667002</v>
      </c>
      <c r="K179" s="99">
        <v>-159.97</v>
      </c>
      <c r="L179" s="99">
        <v>542.6434782609</v>
      </c>
      <c r="M179" s="99">
        <v>-735.65416666670001</v>
      </c>
      <c r="N179" s="99">
        <f t="shared" si="15"/>
        <v>2069.1966666667004</v>
      </c>
      <c r="O179" s="99">
        <f t="shared" si="16"/>
        <v>-193.01068840580001</v>
      </c>
    </row>
    <row r="180" spans="1:15">
      <c r="A180" s="98" t="s">
        <v>258</v>
      </c>
      <c r="B180" s="99">
        <v>2085.4166666667002</v>
      </c>
      <c r="C180" s="99">
        <v>1627.0833333333001</v>
      </c>
      <c r="D180" s="99">
        <v>2938.125</v>
      </c>
      <c r="E180" s="99">
        <v>3091.875</v>
      </c>
      <c r="F180" s="99">
        <f t="shared" si="12"/>
        <v>-1627.0833333333001</v>
      </c>
      <c r="G180" s="99">
        <f t="shared" si="13"/>
        <v>-3091.875</v>
      </c>
      <c r="H180" s="93" t="str">
        <f t="shared" si="14"/>
        <v/>
      </c>
      <c r="I180" s="100" t="s">
        <v>258</v>
      </c>
      <c r="J180" s="99">
        <v>2247.9166666667002</v>
      </c>
      <c r="K180" s="99">
        <v>-179.16499999999999</v>
      </c>
      <c r="L180" s="99">
        <v>373.42916666669998</v>
      </c>
      <c r="M180" s="99">
        <v>-1115.5333333333001</v>
      </c>
      <c r="N180" s="99">
        <f t="shared" si="15"/>
        <v>2068.7516666667002</v>
      </c>
      <c r="O180" s="99">
        <f t="shared" si="16"/>
        <v>-742.10416666660012</v>
      </c>
    </row>
    <row r="181" spans="1:15">
      <c r="A181" s="98" t="s">
        <v>259</v>
      </c>
      <c r="B181" s="99">
        <v>2075</v>
      </c>
      <c r="C181" s="99">
        <v>1554.1666666666999</v>
      </c>
      <c r="D181" s="99">
        <v>2925</v>
      </c>
      <c r="E181" s="99">
        <v>3101.25</v>
      </c>
      <c r="F181" s="99">
        <f t="shared" si="12"/>
        <v>-1554.1666666666999</v>
      </c>
      <c r="G181" s="99">
        <f t="shared" si="13"/>
        <v>-3101.25</v>
      </c>
      <c r="H181" s="93" t="str">
        <f t="shared" si="14"/>
        <v/>
      </c>
      <c r="I181" s="100" t="s">
        <v>259</v>
      </c>
      <c r="J181" s="99">
        <v>2150</v>
      </c>
      <c r="K181" s="99">
        <v>-238.75555555560001</v>
      </c>
      <c r="L181" s="99">
        <v>782.35</v>
      </c>
      <c r="M181" s="99">
        <v>-780.45416666669996</v>
      </c>
      <c r="N181" s="99">
        <f t="shared" si="15"/>
        <v>1911.2444444444</v>
      </c>
      <c r="O181" s="99">
        <f t="shared" si="16"/>
        <v>1.895833333300061</v>
      </c>
    </row>
    <row r="182" spans="1:15">
      <c r="A182" s="98" t="s">
        <v>260</v>
      </c>
      <c r="B182" s="99">
        <v>2122.9166666667002</v>
      </c>
      <c r="C182" s="99">
        <v>1562.5</v>
      </c>
      <c r="D182" s="99">
        <v>3136.875</v>
      </c>
      <c r="E182" s="99">
        <v>2413.125</v>
      </c>
      <c r="F182" s="99">
        <f t="shared" si="12"/>
        <v>-1562.5</v>
      </c>
      <c r="G182" s="99">
        <f t="shared" si="13"/>
        <v>-2413.125</v>
      </c>
      <c r="H182" s="93" t="str">
        <f t="shared" si="14"/>
        <v/>
      </c>
      <c r="I182" s="100" t="s">
        <v>260</v>
      </c>
      <c r="J182" s="99">
        <v>2069.4</v>
      </c>
      <c r="K182" s="99">
        <v>-259.07499999999999</v>
      </c>
      <c r="L182" s="99">
        <v>1059.7130434783001</v>
      </c>
      <c r="M182" s="99">
        <v>-820.1</v>
      </c>
      <c r="N182" s="99">
        <f t="shared" si="15"/>
        <v>1810.325</v>
      </c>
      <c r="O182" s="99">
        <f t="shared" si="16"/>
        <v>239.61304347830003</v>
      </c>
    </row>
    <row r="183" spans="1:15">
      <c r="A183" s="98" t="s">
        <v>261</v>
      </c>
      <c r="B183" s="99">
        <v>2072.9166666667002</v>
      </c>
      <c r="C183" s="99">
        <v>1508.3333333333001</v>
      </c>
      <c r="D183" s="99">
        <v>3195.2083333332998</v>
      </c>
      <c r="E183" s="99">
        <v>2666.25</v>
      </c>
      <c r="F183" s="99">
        <f t="shared" si="12"/>
        <v>-1508.3333333333001</v>
      </c>
      <c r="G183" s="99">
        <f t="shared" si="13"/>
        <v>-2666.25</v>
      </c>
      <c r="H183" s="93" t="str">
        <f t="shared" si="14"/>
        <v/>
      </c>
      <c r="I183" s="100" t="s">
        <v>261</v>
      </c>
      <c r="J183" s="99">
        <v>1488.29375</v>
      </c>
      <c r="K183" s="99">
        <v>-1078.8958333333001</v>
      </c>
      <c r="L183" s="99">
        <v>1062.6624999999999</v>
      </c>
      <c r="M183" s="99">
        <v>-1039.4208333332999</v>
      </c>
      <c r="N183" s="99">
        <f t="shared" si="15"/>
        <v>409.39791666669998</v>
      </c>
      <c r="O183" s="99">
        <f t="shared" si="16"/>
        <v>23.241666666699984</v>
      </c>
    </row>
    <row r="184" spans="1:15">
      <c r="A184" s="98" t="s">
        <v>262</v>
      </c>
      <c r="B184" s="99">
        <v>2166.6666666667002</v>
      </c>
      <c r="C184" s="99">
        <v>1539.5833333333001</v>
      </c>
      <c r="D184" s="99">
        <v>2702.0833333332998</v>
      </c>
      <c r="E184" s="99">
        <v>2053.125</v>
      </c>
      <c r="F184" s="99">
        <f t="shared" si="12"/>
        <v>-1539.5833333333001</v>
      </c>
      <c r="G184" s="99">
        <f t="shared" si="13"/>
        <v>-2053.125</v>
      </c>
      <c r="H184" s="93" t="str">
        <f t="shared" si="14"/>
        <v/>
      </c>
      <c r="I184" s="100" t="s">
        <v>262</v>
      </c>
      <c r="J184" s="99">
        <v>1429.9444444444</v>
      </c>
      <c r="K184" s="99">
        <v>-1380.8909090909001</v>
      </c>
      <c r="L184" s="99">
        <v>693.92499999999995</v>
      </c>
      <c r="M184" s="99">
        <v>-1430.1608695652001</v>
      </c>
      <c r="N184" s="99">
        <f t="shared" si="15"/>
        <v>49.05353535349991</v>
      </c>
      <c r="O184" s="99">
        <f t="shared" si="16"/>
        <v>-736.23586956520012</v>
      </c>
    </row>
    <row r="185" spans="1:15">
      <c r="A185" s="98" t="s">
        <v>263</v>
      </c>
      <c r="B185" s="99">
        <v>2152.0833333332998</v>
      </c>
      <c r="C185" s="99">
        <v>1560.4166666666999</v>
      </c>
      <c r="D185" s="99">
        <v>2556.0416666667002</v>
      </c>
      <c r="E185" s="99">
        <v>2621.25</v>
      </c>
      <c r="F185" s="99">
        <f t="shared" si="12"/>
        <v>-1560.4166666666999</v>
      </c>
      <c r="G185" s="99">
        <f t="shared" si="13"/>
        <v>-2621.25</v>
      </c>
      <c r="H185" s="93" t="str">
        <f t="shared" si="14"/>
        <v/>
      </c>
      <c r="I185" s="100" t="s">
        <v>263</v>
      </c>
      <c r="J185" s="99">
        <v>1862.7083333333001</v>
      </c>
      <c r="K185" s="99">
        <v>-290.49230769230002</v>
      </c>
      <c r="L185" s="99">
        <v>617.04999999999995</v>
      </c>
      <c r="M185" s="99">
        <v>-1251.0666666667</v>
      </c>
      <c r="N185" s="99">
        <f t="shared" si="15"/>
        <v>1572.216025641</v>
      </c>
      <c r="O185" s="99">
        <f t="shared" si="16"/>
        <v>-634.01666666670008</v>
      </c>
    </row>
    <row r="186" spans="1:15">
      <c r="A186" s="98" t="s">
        <v>234</v>
      </c>
      <c r="B186" s="99">
        <v>1908.3333333333001</v>
      </c>
      <c r="C186" s="99">
        <v>1531.25</v>
      </c>
      <c r="D186" s="99">
        <v>2748.75</v>
      </c>
      <c r="E186" s="99">
        <v>2355</v>
      </c>
      <c r="F186" s="99">
        <f t="shared" si="12"/>
        <v>-1531.25</v>
      </c>
      <c r="G186" s="99">
        <f t="shared" si="13"/>
        <v>-2355</v>
      </c>
      <c r="H186" s="93" t="str">
        <f t="shared" si="14"/>
        <v/>
      </c>
      <c r="I186" s="100" t="s">
        <v>234</v>
      </c>
      <c r="J186" s="99">
        <v>1560.6708333332999</v>
      </c>
      <c r="K186" s="99">
        <v>-981.65555555560002</v>
      </c>
      <c r="L186" s="99">
        <v>623.32500000000005</v>
      </c>
      <c r="M186" s="99">
        <v>-857.67916666669998</v>
      </c>
      <c r="N186" s="99">
        <f t="shared" si="15"/>
        <v>579.01527777769991</v>
      </c>
      <c r="O186" s="99">
        <f t="shared" si="16"/>
        <v>-234.35416666669994</v>
      </c>
    </row>
    <row r="187" spans="1:15">
      <c r="A187" s="98" t="s">
        <v>265</v>
      </c>
      <c r="B187" s="99">
        <v>2145.8333333332998</v>
      </c>
      <c r="C187" s="99">
        <v>1525</v>
      </c>
      <c r="D187" s="99">
        <v>2825.625</v>
      </c>
      <c r="E187" s="99">
        <v>2448.75</v>
      </c>
      <c r="F187" s="99">
        <f t="shared" si="12"/>
        <v>-1525</v>
      </c>
      <c r="G187" s="99">
        <f t="shared" si="13"/>
        <v>-2448.75</v>
      </c>
      <c r="H187" s="93" t="str">
        <f t="shared" si="14"/>
        <v/>
      </c>
      <c r="I187" s="100" t="s">
        <v>265</v>
      </c>
      <c r="J187" s="99">
        <v>745.4</v>
      </c>
      <c r="K187" s="99">
        <v>-851.52222222219996</v>
      </c>
      <c r="L187" s="99">
        <v>757.4</v>
      </c>
      <c r="M187" s="99">
        <v>-1386.125</v>
      </c>
      <c r="N187" s="99">
        <f t="shared" si="15"/>
        <v>-106.12222222219998</v>
      </c>
      <c r="O187" s="99">
        <f t="shared" si="16"/>
        <v>-628.72500000000002</v>
      </c>
    </row>
    <row r="188" spans="1:15">
      <c r="A188" s="98" t="s">
        <v>266</v>
      </c>
      <c r="B188" s="99">
        <v>1972.9166666666999</v>
      </c>
      <c r="C188" s="99">
        <v>1539.5833333333001</v>
      </c>
      <c r="D188" s="99">
        <v>3204.375</v>
      </c>
      <c r="E188" s="99">
        <v>2034.375</v>
      </c>
      <c r="F188" s="99">
        <f t="shared" si="12"/>
        <v>-1539.5833333333001</v>
      </c>
      <c r="G188" s="99">
        <f t="shared" si="13"/>
        <v>-2034.375</v>
      </c>
      <c r="H188" s="93" t="str">
        <f t="shared" si="14"/>
        <v/>
      </c>
      <c r="I188" s="100" t="s">
        <v>266</v>
      </c>
      <c r="J188" s="99">
        <v>556.45000000000005</v>
      </c>
      <c r="K188" s="99">
        <v>-1423.7874999999999</v>
      </c>
      <c r="L188" s="99">
        <v>1201.55</v>
      </c>
      <c r="M188" s="99">
        <v>-700.79090909089996</v>
      </c>
      <c r="N188" s="99">
        <f t="shared" si="15"/>
        <v>-867.33749999999986</v>
      </c>
      <c r="O188" s="99">
        <f t="shared" si="16"/>
        <v>500.7590909091</v>
      </c>
    </row>
    <row r="189" spans="1:15">
      <c r="A189" s="98" t="s">
        <v>267</v>
      </c>
      <c r="B189" s="99">
        <v>2125</v>
      </c>
      <c r="C189" s="99">
        <v>1491.6666666666999</v>
      </c>
      <c r="D189" s="99">
        <v>3223.3333333332998</v>
      </c>
      <c r="E189" s="99">
        <v>2188.125</v>
      </c>
      <c r="F189" s="99">
        <f t="shared" si="12"/>
        <v>-1491.6666666666999</v>
      </c>
      <c r="G189" s="99">
        <f t="shared" si="13"/>
        <v>-2188.125</v>
      </c>
      <c r="H189" s="93" t="str">
        <f t="shared" si="14"/>
        <v/>
      </c>
      <c r="I189" s="100" t="s">
        <v>267</v>
      </c>
      <c r="J189" s="99">
        <v>176</v>
      </c>
      <c r="K189" s="99">
        <v>-1480.2666666667001</v>
      </c>
      <c r="L189" s="99">
        <v>1319.2666666667001</v>
      </c>
      <c r="M189" s="99">
        <v>-492.42727272730002</v>
      </c>
      <c r="N189" s="99">
        <f t="shared" si="15"/>
        <v>-1304.2666666667001</v>
      </c>
      <c r="O189" s="99">
        <f t="shared" si="16"/>
        <v>826.8393939394</v>
      </c>
    </row>
    <row r="190" spans="1:15">
      <c r="A190" s="98" t="s">
        <v>268</v>
      </c>
      <c r="B190" s="99">
        <v>2050</v>
      </c>
      <c r="C190" s="99">
        <v>1437.5</v>
      </c>
      <c r="D190" s="99">
        <v>3440.625</v>
      </c>
      <c r="E190" s="99">
        <v>2092.5</v>
      </c>
      <c r="F190" s="99">
        <f t="shared" si="12"/>
        <v>-1437.5</v>
      </c>
      <c r="G190" s="99">
        <f t="shared" si="13"/>
        <v>-2092.5</v>
      </c>
      <c r="H190" s="93" t="str">
        <f t="shared" si="14"/>
        <v/>
      </c>
      <c r="I190" s="100" t="s">
        <v>268</v>
      </c>
      <c r="J190" s="99">
        <v>275.5</v>
      </c>
      <c r="K190" s="99">
        <v>-1352.4666666666999</v>
      </c>
      <c r="L190" s="99">
        <v>1084.1347826087001</v>
      </c>
      <c r="M190" s="99">
        <v>-648.35</v>
      </c>
      <c r="N190" s="99">
        <f t="shared" si="15"/>
        <v>-1076.9666666666999</v>
      </c>
      <c r="O190" s="99">
        <f t="shared" si="16"/>
        <v>435.78478260870008</v>
      </c>
    </row>
    <row r="191" spans="1:15">
      <c r="A191" s="98" t="s">
        <v>269</v>
      </c>
      <c r="B191" s="99">
        <v>2095.8333333332998</v>
      </c>
      <c r="C191" s="99">
        <v>1539.5833333333001</v>
      </c>
      <c r="D191" s="99">
        <v>3180</v>
      </c>
      <c r="E191" s="99">
        <v>2100</v>
      </c>
      <c r="F191" s="99">
        <f t="shared" si="12"/>
        <v>-1539.5833333333001</v>
      </c>
      <c r="G191" s="99">
        <f t="shared" si="13"/>
        <v>-2100</v>
      </c>
      <c r="H191" s="93" t="str">
        <f t="shared" si="14"/>
        <v/>
      </c>
      <c r="I191" s="100" t="s">
        <v>269</v>
      </c>
      <c r="J191" s="99">
        <v>661.57500000000005</v>
      </c>
      <c r="K191" s="99">
        <v>-1479.2304347826</v>
      </c>
      <c r="L191" s="99">
        <v>768.63333333330002</v>
      </c>
      <c r="M191" s="99">
        <v>-405.4857142857</v>
      </c>
      <c r="N191" s="99">
        <f t="shared" si="15"/>
        <v>-817.65543478259997</v>
      </c>
      <c r="O191" s="99">
        <f t="shared" si="16"/>
        <v>363.14761904760002</v>
      </c>
    </row>
    <row r="192" spans="1:15">
      <c r="A192" s="98" t="s">
        <v>270</v>
      </c>
      <c r="B192" s="99">
        <v>2062.5</v>
      </c>
      <c r="C192" s="99">
        <v>1562.5</v>
      </c>
      <c r="D192" s="99">
        <v>3016.875</v>
      </c>
      <c r="E192" s="99">
        <v>2368.125</v>
      </c>
      <c r="F192" s="99">
        <f t="shared" si="12"/>
        <v>-1562.5</v>
      </c>
      <c r="G192" s="99">
        <f t="shared" si="13"/>
        <v>-2368.125</v>
      </c>
      <c r="H192" s="93" t="str">
        <f t="shared" si="14"/>
        <v/>
      </c>
      <c r="I192" s="100" t="s">
        <v>270</v>
      </c>
      <c r="J192" s="99">
        <v>167.86666666670001</v>
      </c>
      <c r="K192" s="99">
        <v>-1503.575</v>
      </c>
      <c r="L192" s="99">
        <v>739.81666666670003</v>
      </c>
      <c r="M192" s="99">
        <v>-904.14090909089998</v>
      </c>
      <c r="N192" s="99">
        <f t="shared" si="15"/>
        <v>-1335.7083333333001</v>
      </c>
      <c r="O192" s="99">
        <f t="shared" si="16"/>
        <v>-164.32424242419995</v>
      </c>
    </row>
    <row r="193" spans="1:15">
      <c r="A193" s="98" t="s">
        <v>271</v>
      </c>
      <c r="B193" s="99">
        <v>2075</v>
      </c>
      <c r="C193" s="99">
        <v>1368.75</v>
      </c>
      <c r="D193" s="99">
        <v>2777.2916666667002</v>
      </c>
      <c r="E193" s="99">
        <v>2722.5</v>
      </c>
      <c r="F193" s="99">
        <f t="shared" si="12"/>
        <v>-1368.75</v>
      </c>
      <c r="G193" s="99">
        <f t="shared" si="13"/>
        <v>-2722.5</v>
      </c>
      <c r="H193" s="93" t="str">
        <f t="shared" si="14"/>
        <v/>
      </c>
      <c r="I193" s="100" t="s">
        <v>271</v>
      </c>
      <c r="J193" s="99">
        <v>937.70952380949996</v>
      </c>
      <c r="K193" s="99">
        <v>-1189.8599999999999</v>
      </c>
      <c r="L193" s="99">
        <v>714.60833333330004</v>
      </c>
      <c r="M193" s="99">
        <v>-1129.6541666666999</v>
      </c>
      <c r="N193" s="99">
        <f t="shared" si="15"/>
        <v>-252.15047619049994</v>
      </c>
      <c r="O193" s="99">
        <f t="shared" si="16"/>
        <v>-415.04583333339986</v>
      </c>
    </row>
    <row r="194" spans="1:15">
      <c r="A194" s="98" t="s">
        <v>272</v>
      </c>
      <c r="B194" s="99">
        <v>1979.1666666666999</v>
      </c>
      <c r="C194" s="99">
        <v>1556.25</v>
      </c>
      <c r="D194" s="99">
        <v>3084.375</v>
      </c>
      <c r="E194" s="99">
        <v>2008.125</v>
      </c>
      <c r="F194" s="99">
        <f t="shared" si="12"/>
        <v>-1556.25</v>
      </c>
      <c r="G194" s="99">
        <f t="shared" si="13"/>
        <v>-2008.125</v>
      </c>
      <c r="H194" s="93" t="str">
        <f t="shared" si="14"/>
        <v/>
      </c>
      <c r="I194" s="100" t="s">
        <v>272</v>
      </c>
      <c r="J194" s="99">
        <v>1886.547826087</v>
      </c>
      <c r="K194" s="99">
        <v>-330.41428571429998</v>
      </c>
      <c r="L194" s="99">
        <v>217.31874999999999</v>
      </c>
      <c r="M194" s="99">
        <v>-1586.3</v>
      </c>
      <c r="N194" s="99">
        <f t="shared" si="15"/>
        <v>1556.1335403727001</v>
      </c>
      <c r="O194" s="99">
        <f t="shared" si="16"/>
        <v>-1368.98125</v>
      </c>
    </row>
    <row r="195" spans="1:15">
      <c r="A195" s="98" t="s">
        <v>273</v>
      </c>
      <c r="B195" s="99">
        <v>2116.6666666667002</v>
      </c>
      <c r="C195" s="99">
        <v>1481.25</v>
      </c>
      <c r="D195" s="99">
        <v>3130.8333333332998</v>
      </c>
      <c r="E195" s="99">
        <v>2720.625</v>
      </c>
      <c r="F195" s="99">
        <f t="shared" si="12"/>
        <v>-1481.25</v>
      </c>
      <c r="G195" s="99">
        <f t="shared" si="13"/>
        <v>-2720.625</v>
      </c>
      <c r="H195" s="93" t="str">
        <f t="shared" si="14"/>
        <v/>
      </c>
      <c r="I195" s="100" t="s">
        <v>273</v>
      </c>
      <c r="J195" s="99">
        <v>1056.1583333333001</v>
      </c>
      <c r="K195" s="99">
        <v>-1129.8789473684001</v>
      </c>
      <c r="L195" s="99">
        <v>675.625</v>
      </c>
      <c r="M195" s="99">
        <v>-1139.9958333333</v>
      </c>
      <c r="N195" s="99">
        <f t="shared" si="15"/>
        <v>-73.72061403509997</v>
      </c>
      <c r="O195" s="99">
        <f t="shared" si="16"/>
        <v>-464.37083333329997</v>
      </c>
    </row>
    <row r="196" spans="1:15">
      <c r="A196" s="98" t="s">
        <v>274</v>
      </c>
      <c r="B196" s="99">
        <v>2093.75</v>
      </c>
      <c r="C196" s="99">
        <v>1516.6666666666999</v>
      </c>
      <c r="D196" s="99">
        <v>3418.75</v>
      </c>
      <c r="E196" s="99">
        <v>2671.875</v>
      </c>
      <c r="F196" s="99">
        <f t="shared" si="12"/>
        <v>-1516.6666666666999</v>
      </c>
      <c r="G196" s="99">
        <f t="shared" si="13"/>
        <v>-2671.875</v>
      </c>
      <c r="H196" s="93" t="str">
        <f t="shared" si="14"/>
        <v/>
      </c>
      <c r="I196" s="100" t="s">
        <v>274</v>
      </c>
      <c r="J196" s="99">
        <v>2143.75</v>
      </c>
      <c r="K196" s="99">
        <v>-192.77500000000001</v>
      </c>
      <c r="L196" s="99">
        <v>587.49583333329997</v>
      </c>
      <c r="M196" s="99">
        <v>-1059.4375</v>
      </c>
      <c r="N196" s="99">
        <f t="shared" si="15"/>
        <v>1950.9749999999999</v>
      </c>
      <c r="O196" s="99">
        <f t="shared" si="16"/>
        <v>-471.94166666670003</v>
      </c>
    </row>
    <row r="197" spans="1:15">
      <c r="A197" s="98" t="s">
        <v>275</v>
      </c>
      <c r="B197" s="99">
        <v>2164.5833333332998</v>
      </c>
      <c r="C197" s="99">
        <v>1556.25</v>
      </c>
      <c r="D197" s="99">
        <v>3277.9166666667002</v>
      </c>
      <c r="E197" s="99">
        <v>3046.875</v>
      </c>
      <c r="F197" s="99">
        <f t="shared" si="12"/>
        <v>-1556.25</v>
      </c>
      <c r="G197" s="99">
        <f t="shared" si="13"/>
        <v>-3046.875</v>
      </c>
      <c r="H197" s="93" t="str">
        <f t="shared" si="14"/>
        <v/>
      </c>
      <c r="I197" s="100" t="s">
        <v>275</v>
      </c>
      <c r="J197" s="99">
        <v>2202.0833333332998</v>
      </c>
      <c r="K197" s="99">
        <v>-143.05000000000001</v>
      </c>
      <c r="L197" s="99">
        <v>1081.1666666666999</v>
      </c>
      <c r="M197" s="99">
        <v>-567.5</v>
      </c>
      <c r="N197" s="99">
        <f t="shared" si="15"/>
        <v>2059.0333333332997</v>
      </c>
      <c r="O197" s="99">
        <f t="shared" si="16"/>
        <v>513.66666666669994</v>
      </c>
    </row>
    <row r="198" spans="1:15">
      <c r="A198" s="98" t="s">
        <v>276</v>
      </c>
      <c r="B198" s="99">
        <v>2116.6666666667002</v>
      </c>
      <c r="C198" s="99">
        <v>1508.3333333333001</v>
      </c>
      <c r="D198" s="99">
        <v>3390.8333333332998</v>
      </c>
      <c r="E198" s="99">
        <v>2735.625</v>
      </c>
      <c r="F198" s="99">
        <f t="shared" ref="F198:F261" si="17">-C198</f>
        <v>-1508.3333333333001</v>
      </c>
      <c r="G198" s="99">
        <f t="shared" ref="G198:G261" si="18">-E198</f>
        <v>-2735.625</v>
      </c>
      <c r="H198" s="93" t="str">
        <f t="shared" ref="H198:H261" si="19">IF(TEXT(I198,"d")+0=15,UPPER(LEFT(TEXT(I198,"mmm"),1)),"")</f>
        <v/>
      </c>
      <c r="I198" s="100" t="s">
        <v>276</v>
      </c>
      <c r="J198" s="99">
        <v>2130.4791666667002</v>
      </c>
      <c r="K198" s="99">
        <v>-192.6</v>
      </c>
      <c r="L198" s="99">
        <v>1175.1318181818001</v>
      </c>
      <c r="M198" s="99">
        <v>-526.78750000000002</v>
      </c>
      <c r="N198" s="99">
        <f t="shared" si="15"/>
        <v>1937.8791666667003</v>
      </c>
      <c r="O198" s="99">
        <f t="shared" si="16"/>
        <v>648.34431818180008</v>
      </c>
    </row>
    <row r="199" spans="1:15">
      <c r="A199" s="98" t="s">
        <v>277</v>
      </c>
      <c r="B199" s="99">
        <v>2060.4166666667002</v>
      </c>
      <c r="C199" s="99">
        <v>1493.75</v>
      </c>
      <c r="D199" s="99">
        <v>3326.25</v>
      </c>
      <c r="E199" s="99">
        <v>2407.5</v>
      </c>
      <c r="F199" s="99">
        <f t="shared" si="17"/>
        <v>-1493.75</v>
      </c>
      <c r="G199" s="99">
        <f t="shared" si="18"/>
        <v>-2407.5</v>
      </c>
      <c r="H199" s="93" t="str">
        <f t="shared" si="19"/>
        <v/>
      </c>
      <c r="I199" s="100" t="s">
        <v>277</v>
      </c>
      <c r="J199" s="99">
        <v>1975.75</v>
      </c>
      <c r="K199" s="99">
        <v>-176.57142857139999</v>
      </c>
      <c r="L199" s="99">
        <v>908.15</v>
      </c>
      <c r="M199" s="99">
        <v>-915.875</v>
      </c>
      <c r="N199" s="99">
        <f t="shared" si="15"/>
        <v>1799.1785714286</v>
      </c>
      <c r="O199" s="99">
        <f t="shared" si="16"/>
        <v>-7.7250000000000227</v>
      </c>
    </row>
    <row r="200" spans="1:15">
      <c r="A200" s="98" t="s">
        <v>278</v>
      </c>
      <c r="B200" s="99">
        <v>2102.0833333332998</v>
      </c>
      <c r="C200" s="99">
        <v>1525</v>
      </c>
      <c r="D200" s="99">
        <v>3180</v>
      </c>
      <c r="E200" s="99">
        <v>2921.25</v>
      </c>
      <c r="F200" s="99">
        <f t="shared" si="17"/>
        <v>-1525</v>
      </c>
      <c r="G200" s="99">
        <f t="shared" si="18"/>
        <v>-2921.25</v>
      </c>
      <c r="H200" s="93" t="str">
        <f t="shared" si="19"/>
        <v/>
      </c>
      <c r="I200" s="100" t="s">
        <v>278</v>
      </c>
      <c r="J200" s="99">
        <v>2091.7666666667001</v>
      </c>
      <c r="K200" s="99">
        <v>-223.65</v>
      </c>
      <c r="L200" s="99">
        <v>527.03684210530002</v>
      </c>
      <c r="M200" s="99">
        <v>-950.97083333329999</v>
      </c>
      <c r="N200" s="99">
        <f t="shared" si="15"/>
        <v>1868.1166666667</v>
      </c>
      <c r="O200" s="99">
        <f t="shared" si="16"/>
        <v>-423.93399122799997</v>
      </c>
    </row>
    <row r="201" spans="1:15">
      <c r="A201" s="98" t="s">
        <v>279</v>
      </c>
      <c r="B201" s="99">
        <v>2100</v>
      </c>
      <c r="C201" s="99">
        <v>1556.25</v>
      </c>
      <c r="D201" s="99">
        <v>3320.625</v>
      </c>
      <c r="E201" s="99">
        <v>2262.7083333332998</v>
      </c>
      <c r="F201" s="99">
        <f t="shared" si="17"/>
        <v>-1556.25</v>
      </c>
      <c r="G201" s="99">
        <f t="shared" si="18"/>
        <v>-2262.7083333332998</v>
      </c>
      <c r="H201" s="93" t="str">
        <f t="shared" si="19"/>
        <v>M</v>
      </c>
      <c r="I201" s="100" t="s">
        <v>279</v>
      </c>
      <c r="J201" s="99">
        <v>2136.7478260869998</v>
      </c>
      <c r="K201" s="99">
        <v>-332.26666666670002</v>
      </c>
      <c r="L201" s="99">
        <v>217.0421052632</v>
      </c>
      <c r="M201" s="99">
        <v>-1801.4416666667</v>
      </c>
      <c r="N201" s="99">
        <f t="shared" ref="N201:N264" si="20">IFERROR(J201+0,0)+IFERROR(K201+0,0)</f>
        <v>1804.4811594202997</v>
      </c>
      <c r="O201" s="99">
        <f t="shared" ref="O201:O264" si="21">IFERROR(L201+0,0)+IFERROR(M201+0,0)</f>
        <v>-1584.3995614035</v>
      </c>
    </row>
    <row r="202" spans="1:15">
      <c r="A202" s="98" t="s">
        <v>280</v>
      </c>
      <c r="B202" s="99">
        <v>2075</v>
      </c>
      <c r="C202" s="99">
        <v>1520.8333333333001</v>
      </c>
      <c r="D202" s="99">
        <v>3457.5</v>
      </c>
      <c r="E202" s="99">
        <v>2488.125</v>
      </c>
      <c r="F202" s="99">
        <f t="shared" si="17"/>
        <v>-1520.8333333333001</v>
      </c>
      <c r="G202" s="99">
        <f t="shared" si="18"/>
        <v>-2488.125</v>
      </c>
      <c r="H202" s="93" t="str">
        <f t="shared" si="19"/>
        <v/>
      </c>
      <c r="I202" s="100" t="s">
        <v>280</v>
      </c>
      <c r="J202" s="99">
        <v>596.88</v>
      </c>
      <c r="K202" s="99">
        <v>-1256.4449999999999</v>
      </c>
      <c r="L202" s="99">
        <v>897.76818181819999</v>
      </c>
      <c r="M202" s="99">
        <v>-482.03750000000002</v>
      </c>
      <c r="N202" s="99">
        <f t="shared" si="20"/>
        <v>-659.56499999999994</v>
      </c>
      <c r="O202" s="99">
        <f t="shared" si="21"/>
        <v>415.73068181819997</v>
      </c>
    </row>
    <row r="203" spans="1:15">
      <c r="A203" s="98" t="s">
        <v>281</v>
      </c>
      <c r="B203" s="99">
        <v>2118.75</v>
      </c>
      <c r="C203" s="99">
        <v>1500</v>
      </c>
      <c r="D203" s="99">
        <v>3158.75</v>
      </c>
      <c r="E203" s="99">
        <v>2557.5</v>
      </c>
      <c r="F203" s="99">
        <f t="shared" si="17"/>
        <v>-1500</v>
      </c>
      <c r="G203" s="99">
        <f t="shared" si="18"/>
        <v>-2557.5</v>
      </c>
      <c r="H203" s="93" t="str">
        <f t="shared" si="19"/>
        <v/>
      </c>
      <c r="I203" s="100" t="s">
        <v>281</v>
      </c>
      <c r="J203" s="99">
        <v>1209.4695652174</v>
      </c>
      <c r="K203" s="99">
        <v>-1145.0692307692</v>
      </c>
      <c r="L203" s="99">
        <v>951.53750000000002</v>
      </c>
      <c r="M203" s="99">
        <v>-517.6875</v>
      </c>
      <c r="N203" s="99">
        <f t="shared" si="20"/>
        <v>64.400334448200056</v>
      </c>
      <c r="O203" s="99">
        <f t="shared" si="21"/>
        <v>433.85</v>
      </c>
    </row>
    <row r="204" spans="1:15">
      <c r="A204" s="98" t="s">
        <v>282</v>
      </c>
      <c r="B204" s="99">
        <v>2177.0833333332998</v>
      </c>
      <c r="C204" s="99">
        <v>1529.1666666666999</v>
      </c>
      <c r="D204" s="99">
        <v>2836.25</v>
      </c>
      <c r="E204" s="99">
        <v>3393.75</v>
      </c>
      <c r="F204" s="99">
        <f t="shared" si="17"/>
        <v>-1529.1666666666999</v>
      </c>
      <c r="G204" s="99">
        <f t="shared" si="18"/>
        <v>-3393.75</v>
      </c>
      <c r="H204" s="93" t="str">
        <f t="shared" si="19"/>
        <v/>
      </c>
      <c r="I204" s="100" t="s">
        <v>282</v>
      </c>
      <c r="J204" s="99">
        <v>2140.4833333332999</v>
      </c>
      <c r="K204" s="99">
        <v>-282.55</v>
      </c>
      <c r="L204" s="99">
        <v>976.12173913039999</v>
      </c>
      <c r="M204" s="99">
        <v>-623.33333333329995</v>
      </c>
      <c r="N204" s="99">
        <f t="shared" si="20"/>
        <v>1857.9333333333</v>
      </c>
      <c r="O204" s="99">
        <f t="shared" si="21"/>
        <v>352.78840579710004</v>
      </c>
    </row>
    <row r="205" spans="1:15">
      <c r="A205" s="98" t="s">
        <v>283</v>
      </c>
      <c r="B205" s="99">
        <v>2239.5833333332998</v>
      </c>
      <c r="C205" s="99">
        <v>1562.5</v>
      </c>
      <c r="D205" s="99">
        <v>2879.1666666667002</v>
      </c>
      <c r="E205" s="99">
        <v>3365.625</v>
      </c>
      <c r="F205" s="99">
        <f t="shared" si="17"/>
        <v>-1562.5</v>
      </c>
      <c r="G205" s="99">
        <f t="shared" si="18"/>
        <v>-3365.625</v>
      </c>
      <c r="H205" s="93" t="str">
        <f t="shared" si="19"/>
        <v/>
      </c>
      <c r="I205" s="100" t="s">
        <v>283</v>
      </c>
      <c r="J205" s="99">
        <v>2039.0125</v>
      </c>
      <c r="K205" s="99">
        <v>-420.76249999999999</v>
      </c>
      <c r="L205" s="99">
        <v>635.25833333330002</v>
      </c>
      <c r="M205" s="99">
        <v>-997.89583333329995</v>
      </c>
      <c r="N205" s="99">
        <f t="shared" si="20"/>
        <v>1618.25</v>
      </c>
      <c r="O205" s="99">
        <f t="shared" si="21"/>
        <v>-362.63749999999993</v>
      </c>
    </row>
    <row r="206" spans="1:15">
      <c r="A206" s="98" t="s">
        <v>284</v>
      </c>
      <c r="B206" s="99">
        <v>2177.0833333332998</v>
      </c>
      <c r="C206" s="99">
        <v>1543.75</v>
      </c>
      <c r="D206" s="99">
        <v>3254.1666666667002</v>
      </c>
      <c r="E206" s="99">
        <v>3384.375</v>
      </c>
      <c r="F206" s="99">
        <f t="shared" si="17"/>
        <v>-1543.75</v>
      </c>
      <c r="G206" s="99">
        <f t="shared" si="18"/>
        <v>-3384.375</v>
      </c>
      <c r="H206" s="93" t="str">
        <f t="shared" si="19"/>
        <v/>
      </c>
      <c r="I206" s="100" t="s">
        <v>284</v>
      </c>
      <c r="J206" s="99">
        <v>2163.0458333332999</v>
      </c>
      <c r="K206" s="99">
        <v>-180.9</v>
      </c>
      <c r="L206" s="99">
        <v>408.96249999999998</v>
      </c>
      <c r="M206" s="99">
        <v>-993.84166666670001</v>
      </c>
      <c r="N206" s="99">
        <f t="shared" si="20"/>
        <v>1982.1458333332998</v>
      </c>
      <c r="O206" s="99">
        <f t="shared" si="21"/>
        <v>-584.87916666670003</v>
      </c>
    </row>
    <row r="207" spans="1:15">
      <c r="A207" s="98" t="s">
        <v>285</v>
      </c>
      <c r="B207" s="99">
        <v>2262.5</v>
      </c>
      <c r="C207" s="99">
        <v>1568.75</v>
      </c>
      <c r="D207" s="99">
        <v>3214.1666666667002</v>
      </c>
      <c r="E207" s="99">
        <v>3018.75</v>
      </c>
      <c r="F207" s="99">
        <f t="shared" si="17"/>
        <v>-1568.75</v>
      </c>
      <c r="G207" s="99">
        <f t="shared" si="18"/>
        <v>-3018.75</v>
      </c>
      <c r="H207" s="93" t="str">
        <f t="shared" si="19"/>
        <v/>
      </c>
      <c r="I207" s="100" t="s">
        <v>285</v>
      </c>
      <c r="J207" s="99">
        <v>2262.5</v>
      </c>
      <c r="K207" s="101" t="s">
        <v>45</v>
      </c>
      <c r="L207" s="99">
        <v>751.33749999999998</v>
      </c>
      <c r="M207" s="99">
        <v>-592.31739130430003</v>
      </c>
      <c r="N207" s="99">
        <f t="shared" si="20"/>
        <v>2262.5</v>
      </c>
      <c r="O207" s="99">
        <f t="shared" si="21"/>
        <v>159.02010869569995</v>
      </c>
    </row>
    <row r="208" spans="1:15">
      <c r="A208" s="98" t="s">
        <v>286</v>
      </c>
      <c r="B208" s="99">
        <v>2260.4166666667002</v>
      </c>
      <c r="C208" s="99">
        <v>1602.0833333333001</v>
      </c>
      <c r="D208" s="99">
        <v>3335.625</v>
      </c>
      <c r="E208" s="99">
        <v>2460</v>
      </c>
      <c r="F208" s="99">
        <f t="shared" si="17"/>
        <v>-1602.0833333333001</v>
      </c>
      <c r="G208" s="99">
        <f t="shared" si="18"/>
        <v>-2460</v>
      </c>
      <c r="H208" s="93" t="str">
        <f t="shared" si="19"/>
        <v/>
      </c>
      <c r="I208" s="100" t="s">
        <v>286</v>
      </c>
      <c r="J208" s="99">
        <v>2260.4166666667002</v>
      </c>
      <c r="K208" s="101" t="s">
        <v>45</v>
      </c>
      <c r="L208" s="99">
        <v>563.04999999999995</v>
      </c>
      <c r="M208" s="99">
        <v>-544.00416666670003</v>
      </c>
      <c r="N208" s="99">
        <f t="shared" si="20"/>
        <v>2260.4166666667002</v>
      </c>
      <c r="O208" s="99">
        <f t="shared" si="21"/>
        <v>19.045833333299925</v>
      </c>
    </row>
    <row r="209" spans="1:15">
      <c r="A209" s="98" t="s">
        <v>287</v>
      </c>
      <c r="B209" s="99">
        <v>2214.5833333332998</v>
      </c>
      <c r="C209" s="99">
        <v>1556.25</v>
      </c>
      <c r="D209" s="99">
        <v>3429.375</v>
      </c>
      <c r="E209" s="99">
        <v>2818.125</v>
      </c>
      <c r="F209" s="99">
        <f t="shared" si="17"/>
        <v>-1556.25</v>
      </c>
      <c r="G209" s="99">
        <f t="shared" si="18"/>
        <v>-2818.125</v>
      </c>
      <c r="H209" s="93" t="str">
        <f t="shared" si="19"/>
        <v/>
      </c>
      <c r="I209" s="100" t="s">
        <v>287</v>
      </c>
      <c r="J209" s="99">
        <v>2149.6999999999998</v>
      </c>
      <c r="K209" s="99">
        <v>-233.6</v>
      </c>
      <c r="L209" s="99">
        <v>442.42857142859998</v>
      </c>
      <c r="M209" s="99">
        <v>-994.80833333329997</v>
      </c>
      <c r="N209" s="99">
        <f t="shared" si="20"/>
        <v>1916.1</v>
      </c>
      <c r="O209" s="99">
        <f t="shared" si="21"/>
        <v>-552.37976190469999</v>
      </c>
    </row>
    <row r="210" spans="1:15">
      <c r="A210" s="98" t="s">
        <v>288</v>
      </c>
      <c r="B210" s="99">
        <v>2506.25</v>
      </c>
      <c r="C210" s="99">
        <v>1879.5833333333001</v>
      </c>
      <c r="D210" s="99">
        <v>3663.75</v>
      </c>
      <c r="E210" s="99">
        <v>3258.75</v>
      </c>
      <c r="F210" s="99">
        <f t="shared" si="17"/>
        <v>-1879.5833333333001</v>
      </c>
      <c r="G210" s="99">
        <f t="shared" si="18"/>
        <v>-3258.75</v>
      </c>
      <c r="H210" s="93" t="str">
        <f t="shared" si="19"/>
        <v/>
      </c>
      <c r="I210" s="100" t="s">
        <v>288</v>
      </c>
      <c r="J210" s="99">
        <v>2884.2416666667</v>
      </c>
      <c r="K210" s="99">
        <v>-824.98888888889996</v>
      </c>
      <c r="L210" s="99">
        <v>625.02916666670001</v>
      </c>
      <c r="M210" s="99">
        <v>-1119.2173913044001</v>
      </c>
      <c r="N210" s="99">
        <f t="shared" si="20"/>
        <v>2059.2527777778</v>
      </c>
      <c r="O210" s="99">
        <f t="shared" si="21"/>
        <v>-494.18822463770005</v>
      </c>
    </row>
    <row r="211" spans="1:15">
      <c r="A211" s="98" t="s">
        <v>289</v>
      </c>
      <c r="B211" s="99">
        <v>3029.0833333332998</v>
      </c>
      <c r="C211" s="99">
        <v>3096.6666666667002</v>
      </c>
      <c r="D211" s="99">
        <v>3577.5833333332998</v>
      </c>
      <c r="E211" s="99">
        <v>3268.125</v>
      </c>
      <c r="F211" s="99">
        <f t="shared" si="17"/>
        <v>-3096.6666666667002</v>
      </c>
      <c r="G211" s="99">
        <f t="shared" si="18"/>
        <v>-3268.125</v>
      </c>
      <c r="H211" s="93" t="str">
        <f t="shared" si="19"/>
        <v/>
      </c>
      <c r="I211" s="100" t="s">
        <v>289</v>
      </c>
      <c r="J211" s="99">
        <v>3371.7541666666998</v>
      </c>
      <c r="K211" s="99">
        <v>-407.09130434780002</v>
      </c>
      <c r="L211" s="99">
        <v>960.7409090909</v>
      </c>
      <c r="M211" s="99">
        <v>-821.35416666670005</v>
      </c>
      <c r="N211" s="99">
        <f t="shared" si="20"/>
        <v>2964.6628623188999</v>
      </c>
      <c r="O211" s="99">
        <f t="shared" si="21"/>
        <v>139.38674242419995</v>
      </c>
    </row>
    <row r="212" spans="1:15">
      <c r="A212" s="98" t="s">
        <v>290</v>
      </c>
      <c r="B212" s="99">
        <v>2897.0833333332998</v>
      </c>
      <c r="C212" s="99">
        <v>3021.2916666667002</v>
      </c>
      <c r="D212" s="99">
        <v>3586.875</v>
      </c>
      <c r="E212" s="99">
        <v>2801.25</v>
      </c>
      <c r="F212" s="99">
        <f t="shared" si="17"/>
        <v>-3021.2916666667002</v>
      </c>
      <c r="G212" s="99">
        <f t="shared" si="18"/>
        <v>-2801.25</v>
      </c>
      <c r="H212" s="93" t="str">
        <f t="shared" si="19"/>
        <v/>
      </c>
      <c r="I212" s="100" t="s">
        <v>290</v>
      </c>
      <c r="J212" s="99">
        <v>2330.25</v>
      </c>
      <c r="K212" s="99">
        <v>-559.14666666669996</v>
      </c>
      <c r="L212" s="99">
        <v>720.69166666670003</v>
      </c>
      <c r="M212" s="99">
        <v>-2096.9541666667001</v>
      </c>
      <c r="N212" s="99">
        <f t="shared" si="20"/>
        <v>1771.1033333333</v>
      </c>
      <c r="O212" s="99">
        <f t="shared" si="21"/>
        <v>-1376.2625</v>
      </c>
    </row>
    <row r="213" spans="1:15">
      <c r="A213" s="98" t="s">
        <v>291</v>
      </c>
      <c r="B213" s="99">
        <v>3432.2916666667002</v>
      </c>
      <c r="C213" s="99">
        <v>2977.0833333332998</v>
      </c>
      <c r="D213" s="99">
        <v>3721.875</v>
      </c>
      <c r="E213" s="99">
        <v>2831.25</v>
      </c>
      <c r="F213" s="99">
        <f t="shared" si="17"/>
        <v>-2977.0833333332998</v>
      </c>
      <c r="G213" s="99">
        <f t="shared" si="18"/>
        <v>-2831.25</v>
      </c>
      <c r="H213" s="93" t="str">
        <f t="shared" si="19"/>
        <v/>
      </c>
      <c r="I213" s="100" t="s">
        <v>291</v>
      </c>
      <c r="J213" s="99">
        <v>3123.0666666666998</v>
      </c>
      <c r="K213" s="99">
        <v>-214.67</v>
      </c>
      <c r="L213" s="99">
        <v>823.42173913040006</v>
      </c>
      <c r="M213" s="99">
        <v>-1509.4791666666999</v>
      </c>
      <c r="N213" s="99">
        <f t="shared" si="20"/>
        <v>2908.3966666666997</v>
      </c>
      <c r="O213" s="99">
        <f t="shared" si="21"/>
        <v>-686.05742753629988</v>
      </c>
    </row>
    <row r="214" spans="1:15">
      <c r="A214" s="98" t="s">
        <v>292</v>
      </c>
      <c r="B214" s="99">
        <v>2507.25</v>
      </c>
      <c r="C214" s="99">
        <v>2284.3333333332998</v>
      </c>
      <c r="D214" s="99">
        <v>2977.5</v>
      </c>
      <c r="E214" s="99">
        <v>2542.5</v>
      </c>
      <c r="F214" s="99">
        <f t="shared" si="17"/>
        <v>-2284.3333333332998</v>
      </c>
      <c r="G214" s="99">
        <f t="shared" si="18"/>
        <v>-2542.5</v>
      </c>
      <c r="H214" s="93" t="str">
        <f t="shared" si="19"/>
        <v/>
      </c>
      <c r="I214" s="100" t="s">
        <v>292</v>
      </c>
      <c r="J214" s="99">
        <v>2550.125</v>
      </c>
      <c r="K214" s="99">
        <v>-167.67500000000001</v>
      </c>
      <c r="L214" s="99">
        <v>671.86249999999995</v>
      </c>
      <c r="M214" s="99">
        <v>-748.03750000000002</v>
      </c>
      <c r="N214" s="99">
        <f t="shared" si="20"/>
        <v>2382.4499999999998</v>
      </c>
      <c r="O214" s="99">
        <f t="shared" si="21"/>
        <v>-76.175000000000068</v>
      </c>
    </row>
    <row r="215" spans="1:15">
      <c r="A215" s="98" t="s">
        <v>293</v>
      </c>
      <c r="B215" s="99">
        <v>2060.8695652174001</v>
      </c>
      <c r="C215" s="99">
        <v>1658.6956521739</v>
      </c>
      <c r="D215" s="99">
        <v>3058.0434782609</v>
      </c>
      <c r="E215" s="99">
        <v>2379.1304347825999</v>
      </c>
      <c r="F215" s="99">
        <f t="shared" si="17"/>
        <v>-1658.6956521739</v>
      </c>
      <c r="G215" s="99">
        <f t="shared" si="18"/>
        <v>-2379.1304347825999</v>
      </c>
      <c r="H215" s="93" t="str">
        <f t="shared" si="19"/>
        <v/>
      </c>
      <c r="I215" s="100" t="s">
        <v>293</v>
      </c>
      <c r="J215" s="99">
        <v>2039.2260869565</v>
      </c>
      <c r="K215" s="99">
        <v>-541.90625</v>
      </c>
      <c r="L215" s="99">
        <v>201.31052631579999</v>
      </c>
      <c r="M215" s="99">
        <v>-2379.1565217390998</v>
      </c>
      <c r="N215" s="99">
        <f t="shared" si="20"/>
        <v>1497.3198369565</v>
      </c>
      <c r="O215" s="99">
        <f t="shared" si="21"/>
        <v>-2177.8459954232999</v>
      </c>
    </row>
    <row r="216" spans="1:15">
      <c r="A216" s="98" t="s">
        <v>294</v>
      </c>
      <c r="B216" s="99">
        <v>2179.1666666667002</v>
      </c>
      <c r="C216" s="99">
        <v>1489.5833333333001</v>
      </c>
      <c r="D216" s="99">
        <v>3294.375</v>
      </c>
      <c r="E216" s="99">
        <v>2013.75</v>
      </c>
      <c r="F216" s="99">
        <f t="shared" si="17"/>
        <v>-1489.5833333333001</v>
      </c>
      <c r="G216" s="99">
        <f t="shared" si="18"/>
        <v>-2013.75</v>
      </c>
      <c r="H216" s="93" t="str">
        <f t="shared" si="19"/>
        <v/>
      </c>
      <c r="I216" s="100" t="s">
        <v>294</v>
      </c>
      <c r="J216" s="99">
        <v>699.50625000000002</v>
      </c>
      <c r="K216" s="99">
        <v>-1262.1083333332999</v>
      </c>
      <c r="L216" s="99">
        <v>648.37058823530003</v>
      </c>
      <c r="M216" s="99">
        <v>-1308.55</v>
      </c>
      <c r="N216" s="99">
        <f t="shared" si="20"/>
        <v>-562.6020833332999</v>
      </c>
      <c r="O216" s="99">
        <f t="shared" si="21"/>
        <v>-660.17941176469992</v>
      </c>
    </row>
    <row r="217" spans="1:15">
      <c r="A217" s="98" t="s">
        <v>295</v>
      </c>
      <c r="B217" s="99">
        <v>2087.5</v>
      </c>
      <c r="C217" s="99">
        <v>1575</v>
      </c>
      <c r="D217" s="99">
        <v>3223.125</v>
      </c>
      <c r="E217" s="99">
        <v>2388.75</v>
      </c>
      <c r="F217" s="99">
        <f t="shared" si="17"/>
        <v>-1575</v>
      </c>
      <c r="G217" s="99">
        <f t="shared" si="18"/>
        <v>-2388.75</v>
      </c>
      <c r="H217" s="93" t="str">
        <f t="shared" si="19"/>
        <v/>
      </c>
      <c r="I217" s="100" t="s">
        <v>295</v>
      </c>
      <c r="J217" s="99">
        <v>1863.65</v>
      </c>
      <c r="K217" s="99">
        <v>-879.75</v>
      </c>
      <c r="L217" s="99">
        <v>400.97272727270001</v>
      </c>
      <c r="M217" s="99">
        <v>-1591.2333333332999</v>
      </c>
      <c r="N217" s="99">
        <f t="shared" si="20"/>
        <v>983.90000000000009</v>
      </c>
      <c r="O217" s="99">
        <f t="shared" si="21"/>
        <v>-1190.2606060605999</v>
      </c>
    </row>
    <row r="218" spans="1:15">
      <c r="A218" s="98" t="s">
        <v>298</v>
      </c>
      <c r="B218" s="99">
        <v>2277.4166666667002</v>
      </c>
      <c r="C218" s="99">
        <v>1660.4166666666999</v>
      </c>
      <c r="D218" s="99">
        <v>3506.25</v>
      </c>
      <c r="E218" s="99">
        <v>3005.625</v>
      </c>
      <c r="F218" s="99">
        <f t="shared" si="17"/>
        <v>-1660.4166666666999</v>
      </c>
      <c r="G218" s="99">
        <f t="shared" si="18"/>
        <v>-3005.625</v>
      </c>
      <c r="H218" s="93" t="str">
        <f t="shared" si="19"/>
        <v/>
      </c>
      <c r="I218" s="100" t="s">
        <v>298</v>
      </c>
      <c r="J218" s="99">
        <v>1736.05</v>
      </c>
      <c r="K218" s="99">
        <v>-311.8</v>
      </c>
      <c r="L218" s="99">
        <v>435.08749999999998</v>
      </c>
      <c r="M218" s="99">
        <v>-1270.3208333333</v>
      </c>
      <c r="N218" s="99">
        <f t="shared" si="20"/>
        <v>1424.25</v>
      </c>
      <c r="O218" s="99">
        <f t="shared" si="21"/>
        <v>-835.23333333330004</v>
      </c>
    </row>
    <row r="219" spans="1:15">
      <c r="A219" s="98" t="s">
        <v>299</v>
      </c>
      <c r="B219" s="99">
        <v>2351.25</v>
      </c>
      <c r="C219" s="99">
        <v>2160.4166666667002</v>
      </c>
      <c r="D219" s="99">
        <v>3770.625</v>
      </c>
      <c r="E219" s="99">
        <v>2718.75</v>
      </c>
      <c r="F219" s="99">
        <f t="shared" si="17"/>
        <v>-2160.4166666667002</v>
      </c>
      <c r="G219" s="99">
        <f t="shared" si="18"/>
        <v>-2718.75</v>
      </c>
      <c r="H219" s="93" t="str">
        <f t="shared" si="19"/>
        <v/>
      </c>
      <c r="I219" s="100" t="s">
        <v>299</v>
      </c>
      <c r="J219" s="99">
        <v>1857.4708333333001</v>
      </c>
      <c r="K219" s="99">
        <v>-629.38823529410001</v>
      </c>
      <c r="L219" s="99">
        <v>394.20909090909998</v>
      </c>
      <c r="M219" s="99">
        <v>-1792.6916666667</v>
      </c>
      <c r="N219" s="99">
        <f t="shared" si="20"/>
        <v>1228.0825980392001</v>
      </c>
      <c r="O219" s="99">
        <f t="shared" si="21"/>
        <v>-1398.4825757576</v>
      </c>
    </row>
    <row r="220" spans="1:15">
      <c r="A220" s="98" t="s">
        <v>300</v>
      </c>
      <c r="B220" s="99">
        <v>2503.4583333332998</v>
      </c>
      <c r="C220" s="99">
        <v>2091.6666666667002</v>
      </c>
      <c r="D220" s="99">
        <v>3346.875</v>
      </c>
      <c r="E220" s="99">
        <v>3153.75</v>
      </c>
      <c r="F220" s="99">
        <f t="shared" si="17"/>
        <v>-2091.6666666667002</v>
      </c>
      <c r="G220" s="99">
        <f t="shared" si="18"/>
        <v>-3153.75</v>
      </c>
      <c r="H220" s="93" t="str">
        <f t="shared" si="19"/>
        <v/>
      </c>
      <c r="I220" s="100" t="s">
        <v>300</v>
      </c>
      <c r="J220" s="99">
        <v>1601.1590909091001</v>
      </c>
      <c r="K220" s="99">
        <v>-741.33333333329995</v>
      </c>
      <c r="L220" s="99">
        <v>235.01</v>
      </c>
      <c r="M220" s="99">
        <v>-2338.7874999999999</v>
      </c>
      <c r="N220" s="99">
        <f t="shared" si="20"/>
        <v>859.82575757580014</v>
      </c>
      <c r="O220" s="99">
        <f t="shared" si="21"/>
        <v>-2103.7775000000001</v>
      </c>
    </row>
    <row r="221" spans="1:15">
      <c r="A221" s="98" t="s">
        <v>301</v>
      </c>
      <c r="B221" s="99">
        <v>2550</v>
      </c>
      <c r="C221" s="99">
        <v>1920.8333333333001</v>
      </c>
      <c r="D221" s="99">
        <v>2898.75</v>
      </c>
      <c r="E221" s="99">
        <v>3009.375</v>
      </c>
      <c r="F221" s="99">
        <f t="shared" si="17"/>
        <v>-1920.8333333333001</v>
      </c>
      <c r="G221" s="99">
        <f t="shared" si="18"/>
        <v>-3009.375</v>
      </c>
      <c r="H221" s="93" t="str">
        <f t="shared" si="19"/>
        <v/>
      </c>
      <c r="I221" s="100" t="s">
        <v>301</v>
      </c>
      <c r="J221" s="99">
        <v>931.14285714289997</v>
      </c>
      <c r="K221" s="99">
        <v>-1154.2590909091</v>
      </c>
      <c r="L221" s="99">
        <v>398.80416666669998</v>
      </c>
      <c r="M221" s="99">
        <v>-795.40416666670001</v>
      </c>
      <c r="N221" s="99">
        <f t="shared" si="20"/>
        <v>-223.11623376620003</v>
      </c>
      <c r="O221" s="99">
        <f t="shared" si="21"/>
        <v>-396.6</v>
      </c>
    </row>
    <row r="222" spans="1:15">
      <c r="A222" s="98" t="s">
        <v>302</v>
      </c>
      <c r="B222" s="99">
        <v>2281.4583333332998</v>
      </c>
      <c r="C222" s="99">
        <v>1791.6666666666999</v>
      </c>
      <c r="D222" s="99">
        <v>2966.25</v>
      </c>
      <c r="E222" s="99">
        <v>2556.7083333332998</v>
      </c>
      <c r="F222" s="99">
        <f t="shared" si="17"/>
        <v>-1791.6666666666999</v>
      </c>
      <c r="G222" s="99">
        <f t="shared" si="18"/>
        <v>-2556.7083333332998</v>
      </c>
      <c r="H222" s="93" t="str">
        <f t="shared" si="19"/>
        <v/>
      </c>
      <c r="I222" s="100" t="s">
        <v>302</v>
      </c>
      <c r="J222" s="99">
        <v>1664.4449999999999</v>
      </c>
      <c r="K222" s="99">
        <v>-1074.3444444444001</v>
      </c>
      <c r="L222" s="99">
        <v>160.1727272727</v>
      </c>
      <c r="M222" s="99">
        <v>-1793.2291666666999</v>
      </c>
      <c r="N222" s="99">
        <f t="shared" si="20"/>
        <v>590.10055555559984</v>
      </c>
      <c r="O222" s="99">
        <f t="shared" si="21"/>
        <v>-1633.0564393939999</v>
      </c>
    </row>
    <row r="223" spans="1:15">
      <c r="A223" s="98" t="s">
        <v>303</v>
      </c>
      <c r="B223" s="99">
        <v>1718.75</v>
      </c>
      <c r="C223" s="99">
        <v>1920.8333333333001</v>
      </c>
      <c r="D223" s="99">
        <v>2745.4166666667002</v>
      </c>
      <c r="E223" s="99">
        <v>2786.25</v>
      </c>
      <c r="F223" s="99">
        <f t="shared" si="17"/>
        <v>-1920.8333333333001</v>
      </c>
      <c r="G223" s="99">
        <f t="shared" si="18"/>
        <v>-2786.25</v>
      </c>
      <c r="H223" s="93" t="str">
        <f t="shared" si="19"/>
        <v/>
      </c>
      <c r="I223" s="100" t="s">
        <v>303</v>
      </c>
      <c r="J223" s="99">
        <v>1756.25</v>
      </c>
      <c r="K223" s="99">
        <v>-152.48333333330001</v>
      </c>
      <c r="L223" s="99">
        <v>575.85416666670005</v>
      </c>
      <c r="M223" s="99">
        <v>-1070.0291666666999</v>
      </c>
      <c r="N223" s="99">
        <f t="shared" si="20"/>
        <v>1603.7666666667001</v>
      </c>
      <c r="O223" s="99">
        <f t="shared" si="21"/>
        <v>-494.17499999999984</v>
      </c>
    </row>
    <row r="224" spans="1:15">
      <c r="A224" s="98" t="s">
        <v>304</v>
      </c>
      <c r="B224" s="99">
        <v>2254.5</v>
      </c>
      <c r="C224" s="99">
        <v>2322.5833333332998</v>
      </c>
      <c r="D224" s="99">
        <v>2951.25</v>
      </c>
      <c r="E224" s="99">
        <v>3112.0833333332998</v>
      </c>
      <c r="F224" s="99">
        <f t="shared" si="17"/>
        <v>-2322.5833333332998</v>
      </c>
      <c r="G224" s="99">
        <f t="shared" si="18"/>
        <v>-3112.0833333332998</v>
      </c>
      <c r="H224" s="93" t="str">
        <f t="shared" si="19"/>
        <v/>
      </c>
      <c r="I224" s="100" t="s">
        <v>304</v>
      </c>
      <c r="J224" s="99">
        <v>2302.75</v>
      </c>
      <c r="K224" s="99">
        <v>-310.1666666667</v>
      </c>
      <c r="L224" s="99">
        <v>924.65416666670001</v>
      </c>
      <c r="M224" s="99">
        <v>-2033.4666666666999</v>
      </c>
      <c r="N224" s="99">
        <f t="shared" si="20"/>
        <v>1992.5833333333001</v>
      </c>
      <c r="O224" s="99">
        <f t="shared" si="21"/>
        <v>-1108.8125</v>
      </c>
    </row>
    <row r="225" spans="1:15">
      <c r="A225" s="98" t="s">
        <v>305</v>
      </c>
      <c r="B225" s="99">
        <v>2658.2083333332998</v>
      </c>
      <c r="C225" s="99">
        <v>3541.4166666667002</v>
      </c>
      <c r="D225" s="99">
        <v>2955</v>
      </c>
      <c r="E225" s="99">
        <v>3401.25</v>
      </c>
      <c r="F225" s="99">
        <f t="shared" si="17"/>
        <v>-3541.4166666667002</v>
      </c>
      <c r="G225" s="99">
        <f t="shared" si="18"/>
        <v>-3401.25</v>
      </c>
      <c r="H225" s="93" t="str">
        <f t="shared" si="19"/>
        <v/>
      </c>
      <c r="I225" s="100" t="s">
        <v>305</v>
      </c>
      <c r="J225" s="99">
        <v>2744.3333333332998</v>
      </c>
      <c r="K225" s="99">
        <v>-270.84166666670001</v>
      </c>
      <c r="L225" s="99">
        <v>465.19583333330002</v>
      </c>
      <c r="M225" s="99">
        <v>-1988.7833333333001</v>
      </c>
      <c r="N225" s="99">
        <f t="shared" si="20"/>
        <v>2473.4916666665999</v>
      </c>
      <c r="O225" s="99">
        <f t="shared" si="21"/>
        <v>-1523.5875000000001</v>
      </c>
    </row>
    <row r="226" spans="1:15">
      <c r="A226" s="98" t="s">
        <v>306</v>
      </c>
      <c r="B226" s="99">
        <v>2574.7083333332998</v>
      </c>
      <c r="C226" s="99">
        <v>3362.2916666667002</v>
      </c>
      <c r="D226" s="99">
        <v>2788.125</v>
      </c>
      <c r="E226" s="99">
        <v>3553.125</v>
      </c>
      <c r="F226" s="99">
        <f t="shared" si="17"/>
        <v>-3362.2916666667002</v>
      </c>
      <c r="G226" s="99">
        <f t="shared" si="18"/>
        <v>-3553.125</v>
      </c>
      <c r="H226" s="93" t="str">
        <f t="shared" si="19"/>
        <v/>
      </c>
      <c r="I226" s="100" t="s">
        <v>306</v>
      </c>
      <c r="J226" s="99">
        <v>2527.6999999999998</v>
      </c>
      <c r="K226" s="99">
        <v>-396.39</v>
      </c>
      <c r="L226" s="99">
        <v>242.5739130435</v>
      </c>
      <c r="M226" s="99">
        <v>-2189.2166666666999</v>
      </c>
      <c r="N226" s="99">
        <f t="shared" si="20"/>
        <v>2131.31</v>
      </c>
      <c r="O226" s="99">
        <f t="shared" si="21"/>
        <v>-1946.6427536232</v>
      </c>
    </row>
    <row r="227" spans="1:15">
      <c r="A227" s="98" t="s">
        <v>307</v>
      </c>
      <c r="B227" s="99">
        <v>2431.25</v>
      </c>
      <c r="C227" s="99">
        <v>3398.9583333332998</v>
      </c>
      <c r="D227" s="99">
        <v>2587.5</v>
      </c>
      <c r="E227" s="99">
        <v>3033.75</v>
      </c>
      <c r="F227" s="99">
        <f t="shared" si="17"/>
        <v>-3398.9583333332998</v>
      </c>
      <c r="G227" s="99">
        <f t="shared" si="18"/>
        <v>-3033.75</v>
      </c>
      <c r="H227" s="93" t="str">
        <f t="shared" si="19"/>
        <v/>
      </c>
      <c r="I227" s="100" t="s">
        <v>307</v>
      </c>
      <c r="J227" s="99">
        <v>2343.7791666666999</v>
      </c>
      <c r="K227" s="99">
        <v>-144.27142857140001</v>
      </c>
      <c r="L227" s="99">
        <v>188.59166666670001</v>
      </c>
      <c r="M227" s="99">
        <v>-2276.6791666667</v>
      </c>
      <c r="N227" s="99">
        <f t="shared" si="20"/>
        <v>2199.5077380952998</v>
      </c>
      <c r="O227" s="99">
        <f t="shared" si="21"/>
        <v>-2088.0875000000001</v>
      </c>
    </row>
    <row r="228" spans="1:15">
      <c r="A228" s="98" t="s">
        <v>308</v>
      </c>
      <c r="B228" s="99">
        <v>2374.5</v>
      </c>
      <c r="C228" s="99">
        <v>3312.25</v>
      </c>
      <c r="D228" s="99">
        <v>2745</v>
      </c>
      <c r="E228" s="99">
        <v>3200.625</v>
      </c>
      <c r="F228" s="99">
        <f t="shared" si="17"/>
        <v>-3312.25</v>
      </c>
      <c r="G228" s="99">
        <f t="shared" si="18"/>
        <v>-3200.625</v>
      </c>
      <c r="H228" s="93" t="str">
        <f t="shared" si="19"/>
        <v/>
      </c>
      <c r="I228" s="100" t="s">
        <v>308</v>
      </c>
      <c r="J228" s="99">
        <v>2387</v>
      </c>
      <c r="K228" s="99">
        <v>-125.66</v>
      </c>
      <c r="L228" s="99">
        <v>147.47083333329999</v>
      </c>
      <c r="M228" s="99">
        <v>-1994.85</v>
      </c>
      <c r="N228" s="99">
        <f t="shared" si="20"/>
        <v>2261.34</v>
      </c>
      <c r="O228" s="99">
        <f t="shared" si="21"/>
        <v>-1847.3791666666998</v>
      </c>
    </row>
    <row r="229" spans="1:15">
      <c r="A229" s="98" t="s">
        <v>309</v>
      </c>
      <c r="B229" s="99">
        <v>2351.3333333332998</v>
      </c>
      <c r="C229" s="99">
        <v>3435.4166666667002</v>
      </c>
      <c r="D229" s="99">
        <v>2645.625</v>
      </c>
      <c r="E229" s="99">
        <v>3195</v>
      </c>
      <c r="F229" s="99">
        <f t="shared" si="17"/>
        <v>-3435.4166666667002</v>
      </c>
      <c r="G229" s="99">
        <f t="shared" si="18"/>
        <v>-3195</v>
      </c>
      <c r="H229" s="93" t="str">
        <f t="shared" si="19"/>
        <v/>
      </c>
      <c r="I229" s="100" t="s">
        <v>309</v>
      </c>
      <c r="J229" s="99">
        <v>2515.1875</v>
      </c>
      <c r="K229" s="99">
        <v>-269.97368421049998</v>
      </c>
      <c r="L229" s="99">
        <v>54.040909090900001</v>
      </c>
      <c r="M229" s="99">
        <v>-2267.0374999999999</v>
      </c>
      <c r="N229" s="99">
        <f t="shared" si="20"/>
        <v>2245.2138157895001</v>
      </c>
      <c r="O229" s="99">
        <f t="shared" si="21"/>
        <v>-2212.9965909090997</v>
      </c>
    </row>
    <row r="230" spans="1:15">
      <c r="A230" s="98" t="s">
        <v>310</v>
      </c>
      <c r="B230" s="99">
        <v>2317.5833333332998</v>
      </c>
      <c r="C230" s="99">
        <v>3426.125</v>
      </c>
      <c r="D230" s="99">
        <v>3116.25</v>
      </c>
      <c r="E230" s="99">
        <v>2932.5</v>
      </c>
      <c r="F230" s="99">
        <f t="shared" si="17"/>
        <v>-3426.125</v>
      </c>
      <c r="G230" s="99">
        <f t="shared" si="18"/>
        <v>-2932.5</v>
      </c>
      <c r="H230" s="93" t="str">
        <f t="shared" si="19"/>
        <v/>
      </c>
      <c r="I230" s="100" t="s">
        <v>310</v>
      </c>
      <c r="J230" s="99">
        <v>2552.5833333332998</v>
      </c>
      <c r="K230" s="99">
        <v>-258.17727272730002</v>
      </c>
      <c r="L230" s="99">
        <v>160.52173913039999</v>
      </c>
      <c r="M230" s="99">
        <v>-1209.4000000000001</v>
      </c>
      <c r="N230" s="99">
        <f t="shared" si="20"/>
        <v>2294.4060606059998</v>
      </c>
      <c r="O230" s="99">
        <f t="shared" si="21"/>
        <v>-1048.8782608696001</v>
      </c>
    </row>
    <row r="231" spans="1:15">
      <c r="A231" s="98" t="s">
        <v>311</v>
      </c>
      <c r="B231" s="99">
        <v>2635.5416666667002</v>
      </c>
      <c r="C231" s="99">
        <v>3620.7083333332998</v>
      </c>
      <c r="D231" s="99">
        <v>3084.375</v>
      </c>
      <c r="E231" s="99">
        <v>2598.75</v>
      </c>
      <c r="F231" s="99">
        <f t="shared" si="17"/>
        <v>-3620.7083333332998</v>
      </c>
      <c r="G231" s="99">
        <f t="shared" si="18"/>
        <v>-2598.75</v>
      </c>
      <c r="H231" s="93" t="str">
        <f t="shared" si="19"/>
        <v/>
      </c>
      <c r="I231" s="100" t="s">
        <v>311</v>
      </c>
      <c r="J231" s="99">
        <v>2634.3291666667001</v>
      </c>
      <c r="K231" s="99">
        <v>-197.61</v>
      </c>
      <c r="L231" s="99">
        <v>469.4</v>
      </c>
      <c r="M231" s="99">
        <v>-1373.2541666667</v>
      </c>
      <c r="N231" s="99">
        <f t="shared" si="20"/>
        <v>2436.7191666666999</v>
      </c>
      <c r="O231" s="99">
        <f t="shared" si="21"/>
        <v>-903.85416666670005</v>
      </c>
    </row>
    <row r="232" spans="1:15">
      <c r="A232" s="98" t="s">
        <v>312</v>
      </c>
      <c r="B232" s="99">
        <v>2711.5416666667002</v>
      </c>
      <c r="C232" s="99">
        <v>3524.2916666667002</v>
      </c>
      <c r="D232" s="99">
        <v>3247.5</v>
      </c>
      <c r="E232" s="99">
        <v>2520</v>
      </c>
      <c r="F232" s="99">
        <f t="shared" si="17"/>
        <v>-3524.2916666667002</v>
      </c>
      <c r="G232" s="99">
        <f t="shared" si="18"/>
        <v>-2520</v>
      </c>
      <c r="H232" s="93" t="str">
        <f t="shared" si="19"/>
        <v>A</v>
      </c>
      <c r="I232" s="100" t="s">
        <v>312</v>
      </c>
      <c r="J232" s="99">
        <v>2376.5958333333001</v>
      </c>
      <c r="K232" s="99">
        <v>-234.6</v>
      </c>
      <c r="L232" s="99">
        <v>1001.8625</v>
      </c>
      <c r="M232" s="99">
        <v>-2094.2041666667001</v>
      </c>
      <c r="N232" s="99">
        <f t="shared" si="20"/>
        <v>2141.9958333333002</v>
      </c>
      <c r="O232" s="99">
        <f t="shared" si="21"/>
        <v>-1092.3416666667001</v>
      </c>
    </row>
    <row r="233" spans="1:15">
      <c r="A233" s="98" t="s">
        <v>313</v>
      </c>
      <c r="B233" s="99">
        <v>2845.9166666667002</v>
      </c>
      <c r="C233" s="99">
        <v>3464.7083333332998</v>
      </c>
      <c r="D233" s="99">
        <v>3208.125</v>
      </c>
      <c r="E233" s="99">
        <v>2272.5</v>
      </c>
      <c r="F233" s="99">
        <f t="shared" si="17"/>
        <v>-3464.7083333332998</v>
      </c>
      <c r="G233" s="99">
        <f t="shared" si="18"/>
        <v>-2272.5</v>
      </c>
      <c r="H233" s="93" t="str">
        <f t="shared" si="19"/>
        <v/>
      </c>
      <c r="I233" s="100" t="s">
        <v>313</v>
      </c>
      <c r="J233" s="99">
        <v>1441.7956521739</v>
      </c>
      <c r="K233" s="99">
        <v>-878.57916666669996</v>
      </c>
      <c r="L233" s="99">
        <v>1284.2583333333</v>
      </c>
      <c r="M233" s="99">
        <v>-859.32916666669996</v>
      </c>
      <c r="N233" s="99">
        <f t="shared" si="20"/>
        <v>563.21648550719999</v>
      </c>
      <c r="O233" s="99">
        <f t="shared" si="21"/>
        <v>424.92916666660005</v>
      </c>
    </row>
    <row r="234" spans="1:15">
      <c r="A234" s="98" t="s">
        <v>314</v>
      </c>
      <c r="B234" s="99">
        <v>2969.4166666667002</v>
      </c>
      <c r="C234" s="99">
        <v>3364.5</v>
      </c>
      <c r="D234" s="99">
        <v>2782.7083333332998</v>
      </c>
      <c r="E234" s="99">
        <v>2238.75</v>
      </c>
      <c r="F234" s="99">
        <f t="shared" si="17"/>
        <v>-3364.5</v>
      </c>
      <c r="G234" s="99">
        <f t="shared" si="18"/>
        <v>-2238.75</v>
      </c>
      <c r="H234" s="93" t="str">
        <f t="shared" si="19"/>
        <v/>
      </c>
      <c r="I234" s="100" t="s">
        <v>314</v>
      </c>
      <c r="J234" s="99">
        <v>1967.9130434783001</v>
      </c>
      <c r="K234" s="99">
        <v>-677.27368421050005</v>
      </c>
      <c r="L234" s="99">
        <v>913.67083333330004</v>
      </c>
      <c r="M234" s="99">
        <v>-573.01428571429994</v>
      </c>
      <c r="N234" s="99">
        <f t="shared" si="20"/>
        <v>1290.6393592678</v>
      </c>
      <c r="O234" s="99">
        <f t="shared" si="21"/>
        <v>340.65654761900009</v>
      </c>
    </row>
    <row r="235" spans="1:15">
      <c r="A235" s="98" t="s">
        <v>315</v>
      </c>
      <c r="B235" s="99">
        <v>2400.6666666667002</v>
      </c>
      <c r="C235" s="99">
        <v>3304.6666666667002</v>
      </c>
      <c r="D235" s="99">
        <v>3697.5</v>
      </c>
      <c r="E235" s="99">
        <v>2418.75</v>
      </c>
      <c r="F235" s="99">
        <f t="shared" si="17"/>
        <v>-3304.6666666667002</v>
      </c>
      <c r="G235" s="99">
        <f t="shared" si="18"/>
        <v>-2418.75</v>
      </c>
      <c r="H235" s="93" t="str">
        <f t="shared" si="19"/>
        <v/>
      </c>
      <c r="I235" s="100" t="s">
        <v>315</v>
      </c>
      <c r="J235" s="99">
        <v>2828.7708333332998</v>
      </c>
      <c r="K235" s="99">
        <v>-494.0625</v>
      </c>
      <c r="L235" s="99">
        <v>159.34166666670001</v>
      </c>
      <c r="M235" s="99">
        <v>-1365.7291666666999</v>
      </c>
      <c r="N235" s="99">
        <f t="shared" si="20"/>
        <v>2334.7083333332998</v>
      </c>
      <c r="O235" s="99">
        <f t="shared" si="21"/>
        <v>-1206.3874999999998</v>
      </c>
    </row>
    <row r="236" spans="1:15">
      <c r="A236" s="98" t="s">
        <v>316</v>
      </c>
      <c r="B236" s="99">
        <v>2423.2916666667002</v>
      </c>
      <c r="C236" s="99">
        <v>3576.3333333332998</v>
      </c>
      <c r="D236" s="99">
        <v>3103.125</v>
      </c>
      <c r="E236" s="99">
        <v>2514.375</v>
      </c>
      <c r="F236" s="99">
        <f t="shared" si="17"/>
        <v>-3576.3333333332998</v>
      </c>
      <c r="G236" s="99">
        <f t="shared" si="18"/>
        <v>-2514.375</v>
      </c>
      <c r="H236" s="93" t="str">
        <f t="shared" si="19"/>
        <v/>
      </c>
      <c r="I236" s="100" t="s">
        <v>316</v>
      </c>
      <c r="J236" s="99">
        <v>2550.4333333333002</v>
      </c>
      <c r="K236" s="99">
        <v>-576.58260869569995</v>
      </c>
      <c r="L236" s="99">
        <v>534.16086956519996</v>
      </c>
      <c r="M236" s="99">
        <v>-1297.1583333333001</v>
      </c>
      <c r="N236" s="99">
        <f t="shared" si="20"/>
        <v>1973.8507246376003</v>
      </c>
      <c r="O236" s="99">
        <f t="shared" si="21"/>
        <v>-762.99746376810015</v>
      </c>
    </row>
    <row r="237" spans="1:15">
      <c r="A237" s="98" t="s">
        <v>317</v>
      </c>
      <c r="B237" s="99">
        <v>2466.5833333332998</v>
      </c>
      <c r="C237" s="99">
        <v>3661.2083333332998</v>
      </c>
      <c r="D237" s="99">
        <v>2351.6666666667002</v>
      </c>
      <c r="E237" s="99">
        <v>2662.5</v>
      </c>
      <c r="F237" s="99">
        <f t="shared" si="17"/>
        <v>-3661.2083333332998</v>
      </c>
      <c r="G237" s="99">
        <f t="shared" si="18"/>
        <v>-2662.5</v>
      </c>
      <c r="H237" s="93" t="str">
        <f t="shared" si="19"/>
        <v/>
      </c>
      <c r="I237" s="100" t="s">
        <v>317</v>
      </c>
      <c r="J237" s="99">
        <v>2272.9791666667002</v>
      </c>
      <c r="K237" s="99">
        <v>-564.58749999999998</v>
      </c>
      <c r="L237" s="99">
        <v>576.52083333329995</v>
      </c>
      <c r="M237" s="99">
        <v>-882.72500000000002</v>
      </c>
      <c r="N237" s="99">
        <f t="shared" si="20"/>
        <v>1708.3916666667001</v>
      </c>
      <c r="O237" s="99">
        <f t="shared" si="21"/>
        <v>-306.20416666670008</v>
      </c>
    </row>
    <row r="238" spans="1:15">
      <c r="A238" s="98" t="s">
        <v>318</v>
      </c>
      <c r="B238" s="99">
        <v>2539.5833333332998</v>
      </c>
      <c r="C238" s="99">
        <v>3559.1666666667002</v>
      </c>
      <c r="D238" s="99">
        <v>2876.25</v>
      </c>
      <c r="E238" s="99">
        <v>2268.75</v>
      </c>
      <c r="F238" s="99">
        <f t="shared" si="17"/>
        <v>-3559.1666666667002</v>
      </c>
      <c r="G238" s="99">
        <f t="shared" si="18"/>
        <v>-2268.75</v>
      </c>
      <c r="H238" s="93" t="str">
        <f t="shared" si="19"/>
        <v/>
      </c>
      <c r="I238" s="100" t="s">
        <v>318</v>
      </c>
      <c r="J238" s="99">
        <v>2507.0833333332998</v>
      </c>
      <c r="K238" s="99">
        <v>-875.34782608700004</v>
      </c>
      <c r="L238" s="99">
        <v>531.20416666669996</v>
      </c>
      <c r="M238" s="99">
        <v>-916.27916666670001</v>
      </c>
      <c r="N238" s="99">
        <f t="shared" si="20"/>
        <v>1631.7355072462997</v>
      </c>
      <c r="O238" s="99">
        <f t="shared" si="21"/>
        <v>-385.07500000000005</v>
      </c>
    </row>
    <row r="239" spans="1:15">
      <c r="A239" s="98" t="s">
        <v>319</v>
      </c>
      <c r="B239" s="99">
        <v>2499</v>
      </c>
      <c r="C239" s="99">
        <v>3412.9583333332998</v>
      </c>
      <c r="D239" s="99">
        <v>2613.75</v>
      </c>
      <c r="E239" s="99">
        <v>2287.5</v>
      </c>
      <c r="F239" s="99">
        <f t="shared" si="17"/>
        <v>-3412.9583333332998</v>
      </c>
      <c r="G239" s="99">
        <f t="shared" si="18"/>
        <v>-2287.5</v>
      </c>
      <c r="H239" s="93" t="str">
        <f t="shared" si="19"/>
        <v/>
      </c>
      <c r="I239" s="100" t="s">
        <v>319</v>
      </c>
      <c r="J239" s="99">
        <v>1475.3357142857001</v>
      </c>
      <c r="K239" s="99">
        <v>-1906.15</v>
      </c>
      <c r="L239" s="99">
        <v>1070.4124999999999</v>
      </c>
      <c r="M239" s="99">
        <v>-489.00833333330002</v>
      </c>
      <c r="N239" s="99">
        <f t="shared" si="20"/>
        <v>-430.81428571430001</v>
      </c>
      <c r="O239" s="99">
        <f t="shared" si="21"/>
        <v>581.40416666669989</v>
      </c>
    </row>
    <row r="240" spans="1:15">
      <c r="A240" s="98" t="s">
        <v>320</v>
      </c>
      <c r="B240" s="99">
        <v>2794.0416666667002</v>
      </c>
      <c r="C240" s="99">
        <v>3192.8333333332998</v>
      </c>
      <c r="D240" s="99">
        <v>2422.5</v>
      </c>
      <c r="E240" s="99">
        <v>2499.375</v>
      </c>
      <c r="F240" s="99">
        <f t="shared" si="17"/>
        <v>-3192.8333333332998</v>
      </c>
      <c r="G240" s="99">
        <f t="shared" si="18"/>
        <v>-2499.375</v>
      </c>
      <c r="H240" s="93" t="str">
        <f t="shared" si="19"/>
        <v/>
      </c>
      <c r="I240" s="100" t="s">
        <v>320</v>
      </c>
      <c r="J240" s="99">
        <v>1480.5285714285999</v>
      </c>
      <c r="K240" s="99">
        <v>-508.76818181819999</v>
      </c>
      <c r="L240" s="99">
        <v>560.13333333330002</v>
      </c>
      <c r="M240" s="99">
        <v>-491.37916666669997</v>
      </c>
      <c r="N240" s="99">
        <f t="shared" si="20"/>
        <v>971.7603896103999</v>
      </c>
      <c r="O240" s="99">
        <f t="shared" si="21"/>
        <v>68.754166666600042</v>
      </c>
    </row>
    <row r="241" spans="1:15">
      <c r="A241" s="98" t="s">
        <v>321</v>
      </c>
      <c r="B241" s="99">
        <v>2600.9166666667002</v>
      </c>
      <c r="C241" s="99">
        <v>3446.8333333332998</v>
      </c>
      <c r="D241" s="99">
        <v>1945.5</v>
      </c>
      <c r="E241" s="99">
        <v>2625</v>
      </c>
      <c r="F241" s="99">
        <f t="shared" si="17"/>
        <v>-3446.8333333332998</v>
      </c>
      <c r="G241" s="99">
        <f t="shared" si="18"/>
        <v>-2625</v>
      </c>
      <c r="H241" s="93" t="str">
        <f t="shared" si="19"/>
        <v/>
      </c>
      <c r="I241" s="100" t="s">
        <v>321</v>
      </c>
      <c r="J241" s="99">
        <v>1078.4260869565001</v>
      </c>
      <c r="K241" s="99">
        <v>-1278.4833333332999</v>
      </c>
      <c r="L241" s="99">
        <v>1093.6916666667</v>
      </c>
      <c r="M241" s="99">
        <v>-795.75</v>
      </c>
      <c r="N241" s="99">
        <f t="shared" si="20"/>
        <v>-200.05724637679987</v>
      </c>
      <c r="O241" s="99">
        <f t="shared" si="21"/>
        <v>297.94166666670003</v>
      </c>
    </row>
    <row r="242" spans="1:15">
      <c r="A242" s="98" t="s">
        <v>322</v>
      </c>
      <c r="B242" s="99">
        <v>2454.3333333332998</v>
      </c>
      <c r="C242" s="99">
        <v>3287.0416666667002</v>
      </c>
      <c r="D242" s="99">
        <v>2981.25</v>
      </c>
      <c r="E242" s="99">
        <v>2341.875</v>
      </c>
      <c r="F242" s="99">
        <f t="shared" si="17"/>
        <v>-3287.0416666667002</v>
      </c>
      <c r="G242" s="99">
        <f t="shared" si="18"/>
        <v>-2341.875</v>
      </c>
      <c r="H242" s="93" t="str">
        <f t="shared" si="19"/>
        <v/>
      </c>
      <c r="I242" s="100" t="s">
        <v>322</v>
      </c>
      <c r="J242" s="99">
        <v>2082.8583333332999</v>
      </c>
      <c r="K242" s="99">
        <v>-135.4857142857</v>
      </c>
      <c r="L242" s="99">
        <v>455.05714285710002</v>
      </c>
      <c r="M242" s="99">
        <v>-834.23043478260001</v>
      </c>
      <c r="N242" s="99">
        <f t="shared" si="20"/>
        <v>1947.3726190476</v>
      </c>
      <c r="O242" s="99">
        <f t="shared" si="21"/>
        <v>-379.1732919255</v>
      </c>
    </row>
    <row r="243" spans="1:15">
      <c r="A243" s="98" t="s">
        <v>323</v>
      </c>
      <c r="B243" s="99">
        <v>2327</v>
      </c>
      <c r="C243" s="99">
        <v>3437.3333333332998</v>
      </c>
      <c r="D243" s="99">
        <v>2567.9166666667002</v>
      </c>
      <c r="E243" s="99">
        <v>2775</v>
      </c>
      <c r="F243" s="99">
        <f t="shared" si="17"/>
        <v>-3437.3333333332998</v>
      </c>
      <c r="G243" s="99">
        <f t="shared" si="18"/>
        <v>-2775</v>
      </c>
      <c r="H243" s="93" t="str">
        <f t="shared" si="19"/>
        <v/>
      </c>
      <c r="I243" s="100" t="s">
        <v>323</v>
      </c>
      <c r="J243" s="99">
        <v>1182.5772727272999</v>
      </c>
      <c r="K243" s="99">
        <v>-679.62222222219998</v>
      </c>
      <c r="L243" s="99">
        <v>554.15833333329999</v>
      </c>
      <c r="M243" s="99">
        <v>-1047.8916666667001</v>
      </c>
      <c r="N243" s="99">
        <f t="shared" si="20"/>
        <v>502.95505050509996</v>
      </c>
      <c r="O243" s="99">
        <f t="shared" si="21"/>
        <v>-493.73333333340008</v>
      </c>
    </row>
    <row r="244" spans="1:15">
      <c r="A244" s="98" t="s">
        <v>324</v>
      </c>
      <c r="B244" s="99">
        <v>2764.875</v>
      </c>
      <c r="C244" s="99">
        <v>3237.25</v>
      </c>
      <c r="D244" s="99">
        <v>2658.5416666667002</v>
      </c>
      <c r="E244" s="99">
        <v>2977.5</v>
      </c>
      <c r="F244" s="99">
        <f t="shared" si="17"/>
        <v>-3237.25</v>
      </c>
      <c r="G244" s="99">
        <f t="shared" si="18"/>
        <v>-2977.5</v>
      </c>
      <c r="H244" s="93" t="str">
        <f t="shared" si="19"/>
        <v/>
      </c>
      <c r="I244" s="100" t="s">
        <v>324</v>
      </c>
      <c r="J244" s="99">
        <v>549.30555555559999</v>
      </c>
      <c r="K244" s="99">
        <v>-840.26111111110004</v>
      </c>
      <c r="L244" s="99">
        <v>600.147826087</v>
      </c>
      <c r="M244" s="99">
        <v>-421.09583333329999</v>
      </c>
      <c r="N244" s="99">
        <f t="shared" si="20"/>
        <v>-290.95555555550004</v>
      </c>
      <c r="O244" s="99">
        <f t="shared" si="21"/>
        <v>179.05199275370001</v>
      </c>
    </row>
    <row r="245" spans="1:15">
      <c r="A245" s="98" t="s">
        <v>325</v>
      </c>
      <c r="B245" s="99">
        <v>2938.3333333332998</v>
      </c>
      <c r="C245" s="99">
        <v>3142.5416666667002</v>
      </c>
      <c r="D245" s="99">
        <v>2829.375</v>
      </c>
      <c r="E245" s="99">
        <v>2626.875</v>
      </c>
      <c r="F245" s="99">
        <f t="shared" si="17"/>
        <v>-3142.5416666667002</v>
      </c>
      <c r="G245" s="99">
        <f t="shared" si="18"/>
        <v>-2626.875</v>
      </c>
      <c r="H245" s="93" t="str">
        <f t="shared" si="19"/>
        <v/>
      </c>
      <c r="I245" s="100" t="s">
        <v>325</v>
      </c>
      <c r="J245" s="99">
        <v>256.2916666667</v>
      </c>
      <c r="K245" s="99">
        <v>-1519.1</v>
      </c>
      <c r="L245" s="99">
        <v>524.59583333329999</v>
      </c>
      <c r="M245" s="99">
        <v>-349.77272727270002</v>
      </c>
      <c r="N245" s="99">
        <f t="shared" si="20"/>
        <v>-1262.8083333333</v>
      </c>
      <c r="O245" s="99">
        <f t="shared" si="21"/>
        <v>174.82310606059997</v>
      </c>
    </row>
    <row r="246" spans="1:15">
      <c r="A246" s="98" t="s">
        <v>326</v>
      </c>
      <c r="B246" s="99">
        <v>3277.6666666667002</v>
      </c>
      <c r="C246" s="99">
        <v>2773.2083333332998</v>
      </c>
      <c r="D246" s="99">
        <v>2951.25</v>
      </c>
      <c r="E246" s="99">
        <v>2420.625</v>
      </c>
      <c r="F246" s="99">
        <f t="shared" si="17"/>
        <v>-2773.2083333332998</v>
      </c>
      <c r="G246" s="99">
        <f t="shared" si="18"/>
        <v>-2420.625</v>
      </c>
      <c r="H246" s="93" t="str">
        <f t="shared" si="19"/>
        <v/>
      </c>
      <c r="I246" s="100" t="s">
        <v>326</v>
      </c>
      <c r="J246" s="99">
        <v>532.26190476190004</v>
      </c>
      <c r="K246" s="99">
        <v>-2711.5374999999999</v>
      </c>
      <c r="L246" s="99">
        <v>967.35416666670005</v>
      </c>
      <c r="M246" s="99">
        <v>-373.76190476189998</v>
      </c>
      <c r="N246" s="99">
        <f t="shared" si="20"/>
        <v>-2179.2755952380999</v>
      </c>
      <c r="O246" s="99">
        <f t="shared" si="21"/>
        <v>593.59226190480013</v>
      </c>
    </row>
    <row r="247" spans="1:15">
      <c r="A247" s="98" t="s">
        <v>296</v>
      </c>
      <c r="B247" s="99">
        <v>2901.7916666667002</v>
      </c>
      <c r="C247" s="99">
        <v>2987.0416666667002</v>
      </c>
      <c r="D247" s="99">
        <v>2701.875</v>
      </c>
      <c r="E247" s="99">
        <v>2257.5</v>
      </c>
      <c r="F247" s="99">
        <f t="shared" si="17"/>
        <v>-2987.0416666667002</v>
      </c>
      <c r="G247" s="99">
        <f t="shared" si="18"/>
        <v>-2257.5</v>
      </c>
      <c r="H247" s="93" t="str">
        <f t="shared" si="19"/>
        <v/>
      </c>
      <c r="I247" s="100" t="s">
        <v>296</v>
      </c>
      <c r="J247" s="99">
        <v>612.39473684209997</v>
      </c>
      <c r="K247" s="99">
        <v>-2226.6041666667002</v>
      </c>
      <c r="L247" s="99">
        <v>817.92380952379995</v>
      </c>
      <c r="M247" s="99">
        <v>-509.11666666669998</v>
      </c>
      <c r="N247" s="99">
        <f t="shared" si="20"/>
        <v>-1614.2094298246002</v>
      </c>
      <c r="O247" s="99">
        <f t="shared" si="21"/>
        <v>308.80714285709996</v>
      </c>
    </row>
    <row r="248" spans="1:15">
      <c r="A248" s="98" t="s">
        <v>329</v>
      </c>
      <c r="B248" s="99">
        <v>2620.125</v>
      </c>
      <c r="C248" s="99">
        <v>3170.125</v>
      </c>
      <c r="D248" s="99">
        <v>2356.875</v>
      </c>
      <c r="E248" s="99">
        <v>2804.7916666667002</v>
      </c>
      <c r="F248" s="99">
        <f t="shared" si="17"/>
        <v>-3170.125</v>
      </c>
      <c r="G248" s="99">
        <f t="shared" si="18"/>
        <v>-2804.7916666667002</v>
      </c>
      <c r="H248" s="93" t="str">
        <f t="shared" si="19"/>
        <v/>
      </c>
      <c r="I248" s="100" t="s">
        <v>329</v>
      </c>
      <c r="J248" s="99">
        <v>873.06153846150005</v>
      </c>
      <c r="K248" s="99">
        <v>-2555.9166666667002</v>
      </c>
      <c r="L248" s="99">
        <v>210.0066666667</v>
      </c>
      <c r="M248" s="99">
        <v>-1527.0291666666999</v>
      </c>
      <c r="N248" s="99">
        <f t="shared" si="20"/>
        <v>-1682.8551282052001</v>
      </c>
      <c r="O248" s="99">
        <f t="shared" si="21"/>
        <v>-1317.0224999999998</v>
      </c>
    </row>
    <row r="249" spans="1:15">
      <c r="A249" s="98" t="s">
        <v>330</v>
      </c>
      <c r="B249" s="99">
        <v>2763</v>
      </c>
      <c r="C249" s="99">
        <v>3616.8333333332998</v>
      </c>
      <c r="D249" s="99">
        <v>2381.875</v>
      </c>
      <c r="E249" s="99">
        <v>2527.5</v>
      </c>
      <c r="F249" s="99">
        <f t="shared" si="17"/>
        <v>-3616.8333333332998</v>
      </c>
      <c r="G249" s="99">
        <f t="shared" si="18"/>
        <v>-2527.5</v>
      </c>
      <c r="H249" s="93" t="str">
        <f t="shared" si="19"/>
        <v/>
      </c>
      <c r="I249" s="100" t="s">
        <v>330</v>
      </c>
      <c r="J249" s="99">
        <v>796.85</v>
      </c>
      <c r="K249" s="99">
        <v>-876.85</v>
      </c>
      <c r="L249" s="99">
        <v>458.16470588240003</v>
      </c>
      <c r="M249" s="99">
        <v>-1504.075</v>
      </c>
      <c r="N249" s="99">
        <f t="shared" si="20"/>
        <v>-80</v>
      </c>
      <c r="O249" s="99">
        <f t="shared" si="21"/>
        <v>-1045.9102941176</v>
      </c>
    </row>
    <row r="250" spans="1:15">
      <c r="A250" s="98" t="s">
        <v>331</v>
      </c>
      <c r="B250" s="99">
        <v>2671.5416666667002</v>
      </c>
      <c r="C250" s="99">
        <v>3275.6666666667002</v>
      </c>
      <c r="D250" s="99">
        <v>2578.125</v>
      </c>
      <c r="E250" s="99">
        <v>3035.625</v>
      </c>
      <c r="F250" s="99">
        <f t="shared" si="17"/>
        <v>-3275.6666666667002</v>
      </c>
      <c r="G250" s="99">
        <f t="shared" si="18"/>
        <v>-3035.625</v>
      </c>
      <c r="H250" s="93" t="str">
        <f t="shared" si="19"/>
        <v/>
      </c>
      <c r="I250" s="100" t="s">
        <v>331</v>
      </c>
      <c r="J250" s="99">
        <v>2386.6238095238</v>
      </c>
      <c r="K250" s="99">
        <v>-723.89411764709996</v>
      </c>
      <c r="L250" s="99">
        <v>633.65</v>
      </c>
      <c r="M250" s="99">
        <v>-753.29583333330004</v>
      </c>
      <c r="N250" s="99">
        <f t="shared" si="20"/>
        <v>1662.7296918767001</v>
      </c>
      <c r="O250" s="99">
        <f t="shared" si="21"/>
        <v>-119.64583333330006</v>
      </c>
    </row>
    <row r="251" spans="1:15">
      <c r="A251" s="98" t="s">
        <v>332</v>
      </c>
      <c r="B251" s="99">
        <v>2975.2083333332998</v>
      </c>
      <c r="C251" s="99">
        <v>2481.3333333332998</v>
      </c>
      <c r="D251" s="99">
        <v>2666.25</v>
      </c>
      <c r="E251" s="99">
        <v>2621.0416666667002</v>
      </c>
      <c r="F251" s="99">
        <f t="shared" si="17"/>
        <v>-2481.3333333332998</v>
      </c>
      <c r="G251" s="99">
        <f t="shared" si="18"/>
        <v>-2621.0416666667002</v>
      </c>
      <c r="H251" s="93" t="str">
        <f t="shared" si="19"/>
        <v/>
      </c>
      <c r="I251" s="100" t="s">
        <v>332</v>
      </c>
      <c r="J251" s="99">
        <v>530.85555555559995</v>
      </c>
      <c r="K251" s="99">
        <v>-1780.6833333333</v>
      </c>
      <c r="L251" s="99">
        <v>903.26250000000005</v>
      </c>
      <c r="M251" s="99">
        <v>-835.31666666670003</v>
      </c>
      <c r="N251" s="99">
        <f t="shared" si="20"/>
        <v>-1249.8277777777</v>
      </c>
      <c r="O251" s="99">
        <f t="shared" si="21"/>
        <v>67.945833333300016</v>
      </c>
    </row>
    <row r="252" spans="1:15">
      <c r="A252" s="98" t="s">
        <v>333</v>
      </c>
      <c r="B252" s="99">
        <v>2963.2916666667002</v>
      </c>
      <c r="C252" s="99">
        <v>3314.0833333332998</v>
      </c>
      <c r="D252" s="99">
        <v>2439.5833333332998</v>
      </c>
      <c r="E252" s="99">
        <v>2431.875</v>
      </c>
      <c r="F252" s="99">
        <f t="shared" si="17"/>
        <v>-3314.0833333332998</v>
      </c>
      <c r="G252" s="99">
        <f t="shared" si="18"/>
        <v>-2431.875</v>
      </c>
      <c r="H252" s="93" t="str">
        <f t="shared" si="19"/>
        <v/>
      </c>
      <c r="I252" s="100" t="s">
        <v>333</v>
      </c>
      <c r="J252" s="99">
        <v>1988.0090909091</v>
      </c>
      <c r="K252" s="99">
        <v>-518.06428571430001</v>
      </c>
      <c r="L252" s="99">
        <v>843.01666666669996</v>
      </c>
      <c r="M252" s="99">
        <v>-1070</v>
      </c>
      <c r="N252" s="99">
        <f t="shared" si="20"/>
        <v>1469.9448051948</v>
      </c>
      <c r="O252" s="99">
        <f t="shared" si="21"/>
        <v>-226.98333333330004</v>
      </c>
    </row>
    <row r="253" spans="1:15">
      <c r="A253" s="98" t="s">
        <v>334</v>
      </c>
      <c r="B253" s="99">
        <v>3237.125</v>
      </c>
      <c r="C253" s="99">
        <v>3127.25</v>
      </c>
      <c r="D253" s="99">
        <v>2546.6666666667002</v>
      </c>
      <c r="E253" s="99">
        <v>2835</v>
      </c>
      <c r="F253" s="99">
        <f t="shared" si="17"/>
        <v>-3127.25</v>
      </c>
      <c r="G253" s="99">
        <f t="shared" si="18"/>
        <v>-2835</v>
      </c>
      <c r="H253" s="93" t="str">
        <f t="shared" si="19"/>
        <v/>
      </c>
      <c r="I253" s="100" t="s">
        <v>334</v>
      </c>
      <c r="J253" s="99">
        <v>2545.5666666666998</v>
      </c>
      <c r="K253" s="99">
        <v>-280.38666666670002</v>
      </c>
      <c r="L253" s="99">
        <v>688.00833333330002</v>
      </c>
      <c r="M253" s="99">
        <v>-830.27499999999998</v>
      </c>
      <c r="N253" s="99">
        <f t="shared" si="20"/>
        <v>2265.1799999999998</v>
      </c>
      <c r="O253" s="99">
        <f t="shared" si="21"/>
        <v>-142.26666666669996</v>
      </c>
    </row>
    <row r="254" spans="1:15">
      <c r="A254" s="98" t="s">
        <v>335</v>
      </c>
      <c r="B254" s="99">
        <v>2903.125</v>
      </c>
      <c r="C254" s="99">
        <v>3401.25</v>
      </c>
      <c r="D254" s="99">
        <v>2503.125</v>
      </c>
      <c r="E254" s="99">
        <v>3253.125</v>
      </c>
      <c r="F254" s="99">
        <f t="shared" si="17"/>
        <v>-3401.25</v>
      </c>
      <c r="G254" s="99">
        <f t="shared" si="18"/>
        <v>-3253.125</v>
      </c>
      <c r="H254" s="93" t="str">
        <f t="shared" si="19"/>
        <v/>
      </c>
      <c r="I254" s="100" t="s">
        <v>335</v>
      </c>
      <c r="J254" s="99">
        <v>2032.4454545455001</v>
      </c>
      <c r="K254" s="99">
        <v>-976.64666666669996</v>
      </c>
      <c r="L254" s="99">
        <v>486.99166666669998</v>
      </c>
      <c r="M254" s="99">
        <v>-1385.6875</v>
      </c>
      <c r="N254" s="99">
        <f t="shared" si="20"/>
        <v>1055.7987878788001</v>
      </c>
      <c r="O254" s="99">
        <f t="shared" si="21"/>
        <v>-898.69583333330002</v>
      </c>
    </row>
    <row r="255" spans="1:15">
      <c r="A255" s="98" t="s">
        <v>336</v>
      </c>
      <c r="B255" s="99">
        <v>2943.875</v>
      </c>
      <c r="C255" s="99">
        <v>2899.9166666667002</v>
      </c>
      <c r="D255" s="99">
        <v>2418.75</v>
      </c>
      <c r="E255" s="99">
        <v>2985</v>
      </c>
      <c r="F255" s="99">
        <f t="shared" si="17"/>
        <v>-2899.9166666667002</v>
      </c>
      <c r="G255" s="99">
        <f t="shared" si="18"/>
        <v>-2985</v>
      </c>
      <c r="H255" s="93" t="str">
        <f t="shared" si="19"/>
        <v/>
      </c>
      <c r="I255" s="100" t="s">
        <v>336</v>
      </c>
      <c r="J255" s="99">
        <v>2096.7041666667001</v>
      </c>
      <c r="K255" s="99">
        <v>-298.53125</v>
      </c>
      <c r="L255" s="99">
        <v>660.83333333329995</v>
      </c>
      <c r="M255" s="99">
        <v>-1317.2458333333</v>
      </c>
      <c r="N255" s="99">
        <f t="shared" si="20"/>
        <v>1798.1729166667001</v>
      </c>
      <c r="O255" s="99">
        <f t="shared" si="21"/>
        <v>-656.41250000000002</v>
      </c>
    </row>
    <row r="256" spans="1:15">
      <c r="A256" s="98" t="s">
        <v>337</v>
      </c>
      <c r="B256" s="99">
        <v>2767.4166666667002</v>
      </c>
      <c r="C256" s="99">
        <v>3439.375</v>
      </c>
      <c r="D256" s="99">
        <v>2711.25</v>
      </c>
      <c r="E256" s="99">
        <v>2516.25</v>
      </c>
      <c r="F256" s="99">
        <f t="shared" si="17"/>
        <v>-3439.375</v>
      </c>
      <c r="G256" s="99">
        <f t="shared" si="18"/>
        <v>-2516.25</v>
      </c>
      <c r="H256" s="93" t="str">
        <f t="shared" si="19"/>
        <v/>
      </c>
      <c r="I256" s="100" t="s">
        <v>337</v>
      </c>
      <c r="J256" s="99">
        <v>1970.2045454546001</v>
      </c>
      <c r="K256" s="99">
        <v>-355.88666666670002</v>
      </c>
      <c r="L256" s="99">
        <v>149.965</v>
      </c>
      <c r="M256" s="99">
        <v>-1564.0041666667</v>
      </c>
      <c r="N256" s="99">
        <f t="shared" si="20"/>
        <v>1614.3178787879001</v>
      </c>
      <c r="O256" s="99">
        <f t="shared" si="21"/>
        <v>-1414.0391666667001</v>
      </c>
    </row>
    <row r="257" spans="1:15">
      <c r="A257" s="98" t="s">
        <v>338</v>
      </c>
      <c r="B257" s="99">
        <v>2641.75</v>
      </c>
      <c r="C257" s="99">
        <v>3616.75</v>
      </c>
      <c r="D257" s="99">
        <v>2490</v>
      </c>
      <c r="E257" s="99">
        <v>2932.5</v>
      </c>
      <c r="F257" s="99">
        <f t="shared" si="17"/>
        <v>-3616.75</v>
      </c>
      <c r="G257" s="99">
        <f t="shared" si="18"/>
        <v>-2932.5</v>
      </c>
      <c r="H257" s="93" t="str">
        <f t="shared" si="19"/>
        <v/>
      </c>
      <c r="I257" s="100" t="s">
        <v>338</v>
      </c>
      <c r="J257" s="99">
        <v>2050.7173913043998</v>
      </c>
      <c r="K257" s="99">
        <v>-961.34615384619997</v>
      </c>
      <c r="L257" s="99">
        <v>276.88181818179999</v>
      </c>
      <c r="M257" s="99">
        <v>-2368.4541666667001</v>
      </c>
      <c r="N257" s="99">
        <f t="shared" si="20"/>
        <v>1089.3712374581999</v>
      </c>
      <c r="O257" s="99">
        <f t="shared" si="21"/>
        <v>-2091.5723484849</v>
      </c>
    </row>
    <row r="258" spans="1:15">
      <c r="A258" s="98" t="s">
        <v>339</v>
      </c>
      <c r="B258" s="99">
        <v>2244.4166666667002</v>
      </c>
      <c r="C258" s="99">
        <v>3416.1666666667002</v>
      </c>
      <c r="D258" s="99">
        <v>2538.75</v>
      </c>
      <c r="E258" s="99">
        <v>3144.375</v>
      </c>
      <c r="F258" s="99">
        <f t="shared" si="17"/>
        <v>-3416.1666666667002</v>
      </c>
      <c r="G258" s="99">
        <f t="shared" si="18"/>
        <v>-3144.375</v>
      </c>
      <c r="H258" s="93" t="str">
        <f t="shared" si="19"/>
        <v/>
      </c>
      <c r="I258" s="100" t="s">
        <v>339</v>
      </c>
      <c r="J258" s="99">
        <v>1800.1291666667</v>
      </c>
      <c r="K258" s="99">
        <v>-456.05</v>
      </c>
      <c r="L258" s="99">
        <v>351.2</v>
      </c>
      <c r="M258" s="99">
        <v>-1593.8791666667</v>
      </c>
      <c r="N258" s="99">
        <f t="shared" si="20"/>
        <v>1344.0791666667001</v>
      </c>
      <c r="O258" s="99">
        <f t="shared" si="21"/>
        <v>-1242.6791666667</v>
      </c>
    </row>
    <row r="259" spans="1:15">
      <c r="A259" s="98" t="s">
        <v>340</v>
      </c>
      <c r="B259" s="99">
        <v>3003.875</v>
      </c>
      <c r="C259" s="99">
        <v>3408.875</v>
      </c>
      <c r="D259" s="99">
        <v>2367.7083333332998</v>
      </c>
      <c r="E259" s="99">
        <v>2306.25</v>
      </c>
      <c r="F259" s="99">
        <f t="shared" si="17"/>
        <v>-3408.875</v>
      </c>
      <c r="G259" s="99">
        <f t="shared" si="18"/>
        <v>-2306.25</v>
      </c>
      <c r="H259" s="93" t="str">
        <f t="shared" si="19"/>
        <v/>
      </c>
      <c r="I259" s="100" t="s">
        <v>340</v>
      </c>
      <c r="J259" s="99">
        <v>2269.7791666666999</v>
      </c>
      <c r="K259" s="99">
        <v>-453.72857142859999</v>
      </c>
      <c r="L259" s="99">
        <v>1207.7125000000001</v>
      </c>
      <c r="M259" s="99">
        <v>-524.72</v>
      </c>
      <c r="N259" s="99">
        <f t="shared" si="20"/>
        <v>1816.0505952381</v>
      </c>
      <c r="O259" s="99">
        <f t="shared" si="21"/>
        <v>682.99250000000006</v>
      </c>
    </row>
    <row r="260" spans="1:15">
      <c r="A260" s="98" t="s">
        <v>341</v>
      </c>
      <c r="B260" s="99">
        <v>3226.875</v>
      </c>
      <c r="C260" s="99">
        <v>3283.375</v>
      </c>
      <c r="D260" s="99">
        <v>2476.875</v>
      </c>
      <c r="E260" s="99">
        <v>2730</v>
      </c>
      <c r="F260" s="99">
        <f t="shared" si="17"/>
        <v>-3283.375</v>
      </c>
      <c r="G260" s="99">
        <f t="shared" si="18"/>
        <v>-2730</v>
      </c>
      <c r="H260" s="93" t="str">
        <f t="shared" si="19"/>
        <v/>
      </c>
      <c r="I260" s="100" t="s">
        <v>341</v>
      </c>
      <c r="J260" s="99">
        <v>2641.4041666666999</v>
      </c>
      <c r="K260" s="99">
        <v>-136.71250000000001</v>
      </c>
      <c r="L260" s="99">
        <v>913.09166666670001</v>
      </c>
      <c r="M260" s="99">
        <v>-424.18333333330003</v>
      </c>
      <c r="N260" s="99">
        <f t="shared" si="20"/>
        <v>2504.6916666666998</v>
      </c>
      <c r="O260" s="99">
        <f t="shared" si="21"/>
        <v>488.90833333339998</v>
      </c>
    </row>
    <row r="261" spans="1:15">
      <c r="A261" s="98" t="s">
        <v>342</v>
      </c>
      <c r="B261" s="99">
        <v>3282.2916666667002</v>
      </c>
      <c r="C261" s="99">
        <v>3121.5416666667002</v>
      </c>
      <c r="D261" s="99">
        <v>2754.375</v>
      </c>
      <c r="E261" s="99">
        <v>2460</v>
      </c>
      <c r="F261" s="99">
        <f t="shared" si="17"/>
        <v>-3121.5416666667002</v>
      </c>
      <c r="G261" s="99">
        <f t="shared" si="18"/>
        <v>-2460</v>
      </c>
      <c r="H261" s="93" t="str">
        <f t="shared" si="19"/>
        <v/>
      </c>
      <c r="I261" s="100" t="s">
        <v>342</v>
      </c>
      <c r="J261" s="99">
        <v>3281.4</v>
      </c>
      <c r="K261" s="99">
        <v>-146.71666666670001</v>
      </c>
      <c r="L261" s="99">
        <v>402.90833333329999</v>
      </c>
      <c r="M261" s="99">
        <v>-823.51666666669996</v>
      </c>
      <c r="N261" s="99">
        <f t="shared" si="20"/>
        <v>3134.6833333333002</v>
      </c>
      <c r="O261" s="99">
        <f t="shared" si="21"/>
        <v>-420.60833333339997</v>
      </c>
    </row>
    <row r="262" spans="1:15">
      <c r="A262" s="98" t="s">
        <v>343</v>
      </c>
      <c r="B262" s="99">
        <v>2800</v>
      </c>
      <c r="C262" s="99">
        <v>2600</v>
      </c>
      <c r="D262" s="99">
        <v>2620.8333333332998</v>
      </c>
      <c r="E262" s="99">
        <v>3533.3333333332998</v>
      </c>
      <c r="F262" s="99">
        <f t="shared" ref="F262:F325" si="22">-C262</f>
        <v>-2600</v>
      </c>
      <c r="G262" s="99">
        <f t="shared" ref="G262:G325" si="23">-E262</f>
        <v>-3533.3333333332998</v>
      </c>
      <c r="H262" s="93" t="str">
        <f t="shared" ref="H262:H325" si="24">IF(TEXT(I262,"d")+0=15,UPPER(LEFT(TEXT(I262,"mmm"),1)),"")</f>
        <v>M</v>
      </c>
      <c r="I262" s="100" t="s">
        <v>343</v>
      </c>
      <c r="J262" s="99">
        <v>2580.1541666666999</v>
      </c>
      <c r="K262" s="99">
        <v>-497.97894736839999</v>
      </c>
      <c r="L262" s="99">
        <v>266.34583333329999</v>
      </c>
      <c r="M262" s="99">
        <v>-1203.7958333332999</v>
      </c>
      <c r="N262" s="99">
        <f t="shared" si="20"/>
        <v>2082.1752192982999</v>
      </c>
      <c r="O262" s="99">
        <f t="shared" si="21"/>
        <v>-937.44999999999993</v>
      </c>
    </row>
    <row r="263" spans="1:15">
      <c r="A263" s="98" t="s">
        <v>344</v>
      </c>
      <c r="B263" s="99">
        <v>2416.6666666667002</v>
      </c>
      <c r="C263" s="99">
        <v>2918.75</v>
      </c>
      <c r="D263" s="99">
        <v>2916.875</v>
      </c>
      <c r="E263" s="99">
        <v>2297.5</v>
      </c>
      <c r="F263" s="99">
        <f t="shared" si="22"/>
        <v>-2918.75</v>
      </c>
      <c r="G263" s="99">
        <f t="shared" si="23"/>
        <v>-2297.5</v>
      </c>
      <c r="H263" s="93" t="str">
        <f t="shared" si="24"/>
        <v/>
      </c>
      <c r="I263" s="100" t="s">
        <v>344</v>
      </c>
      <c r="J263" s="99">
        <v>1103.3190476191</v>
      </c>
      <c r="K263" s="99">
        <v>-847.17142857140004</v>
      </c>
      <c r="L263" s="99">
        <v>178.02222222220001</v>
      </c>
      <c r="M263" s="99">
        <v>-1634.2541666667</v>
      </c>
      <c r="N263" s="99">
        <f t="shared" si="20"/>
        <v>256.1476190477</v>
      </c>
      <c r="O263" s="99">
        <f t="shared" si="21"/>
        <v>-1456.2319444445</v>
      </c>
    </row>
    <row r="264" spans="1:15">
      <c r="A264" s="98" t="s">
        <v>345</v>
      </c>
      <c r="B264" s="99">
        <v>1920.3333333333001</v>
      </c>
      <c r="C264" s="99">
        <v>3184.3333333332998</v>
      </c>
      <c r="D264" s="99">
        <v>3082.5</v>
      </c>
      <c r="E264" s="99">
        <v>3063.75</v>
      </c>
      <c r="F264" s="99">
        <f t="shared" si="22"/>
        <v>-3184.3333333332998</v>
      </c>
      <c r="G264" s="99">
        <f t="shared" si="23"/>
        <v>-3063.75</v>
      </c>
      <c r="H264" s="93" t="str">
        <f t="shared" si="24"/>
        <v/>
      </c>
      <c r="I264" s="100" t="s">
        <v>345</v>
      </c>
      <c r="J264" s="99">
        <v>1521.9041666666999</v>
      </c>
      <c r="K264" s="99">
        <v>-437.8</v>
      </c>
      <c r="L264" s="99">
        <v>214.9947368421</v>
      </c>
      <c r="M264" s="99">
        <v>-2382.6708333332999</v>
      </c>
      <c r="N264" s="99">
        <f t="shared" si="20"/>
        <v>1084.1041666666999</v>
      </c>
      <c r="O264" s="99">
        <f t="shared" si="21"/>
        <v>-2167.6760964912</v>
      </c>
    </row>
    <row r="265" spans="1:15">
      <c r="A265" s="98" t="s">
        <v>346</v>
      </c>
      <c r="B265" s="99">
        <v>2307.9166666667002</v>
      </c>
      <c r="C265" s="99">
        <v>2385.9166666667002</v>
      </c>
      <c r="D265" s="99">
        <v>2553.75</v>
      </c>
      <c r="E265" s="99">
        <v>3120</v>
      </c>
      <c r="F265" s="99">
        <f t="shared" si="22"/>
        <v>-2385.9166666667002</v>
      </c>
      <c r="G265" s="99">
        <f t="shared" si="23"/>
        <v>-3120</v>
      </c>
      <c r="H265" s="93" t="str">
        <f t="shared" si="24"/>
        <v/>
      </c>
      <c r="I265" s="100" t="s">
        <v>346</v>
      </c>
      <c r="J265" s="99">
        <v>2307.9166666667002</v>
      </c>
      <c r="K265" s="99">
        <v>-351.9</v>
      </c>
      <c r="L265" s="99">
        <v>296.73478260870002</v>
      </c>
      <c r="M265" s="99">
        <v>-1189.95</v>
      </c>
      <c r="N265" s="99">
        <f t="shared" ref="N265:N328" si="25">IFERROR(J265+0,0)+IFERROR(K265+0,0)</f>
        <v>1956.0166666667001</v>
      </c>
      <c r="O265" s="99">
        <f t="shared" ref="O265:O328" si="26">IFERROR(L265+0,0)+IFERROR(M265+0,0)</f>
        <v>-893.21521739130003</v>
      </c>
    </row>
    <row r="266" spans="1:15">
      <c r="A266" s="98" t="s">
        <v>347</v>
      </c>
      <c r="B266" s="99">
        <v>2390.7916666667002</v>
      </c>
      <c r="C266" s="99">
        <v>2227.5416666667002</v>
      </c>
      <c r="D266" s="99">
        <v>2671.875</v>
      </c>
      <c r="E266" s="99">
        <v>3043.125</v>
      </c>
      <c r="F266" s="99">
        <f t="shared" si="22"/>
        <v>-2227.5416666667002</v>
      </c>
      <c r="G266" s="99">
        <f t="shared" si="23"/>
        <v>-3043.125</v>
      </c>
      <c r="H266" s="93" t="str">
        <f t="shared" si="24"/>
        <v/>
      </c>
      <c r="I266" s="100" t="s">
        <v>347</v>
      </c>
      <c r="J266" s="99">
        <v>2436.2291666667002</v>
      </c>
      <c r="K266" s="99">
        <v>-251.78571428570001</v>
      </c>
      <c r="L266" s="99">
        <v>140.0761904762</v>
      </c>
      <c r="M266" s="99">
        <v>-996.02499999999998</v>
      </c>
      <c r="N266" s="99">
        <f t="shared" si="25"/>
        <v>2184.443452381</v>
      </c>
      <c r="O266" s="99">
        <f t="shared" si="26"/>
        <v>-855.94880952380004</v>
      </c>
    </row>
    <row r="267" spans="1:15">
      <c r="A267" s="98" t="s">
        <v>348</v>
      </c>
      <c r="B267" s="99">
        <v>2911.125</v>
      </c>
      <c r="C267" s="99">
        <v>2730</v>
      </c>
      <c r="D267" s="99">
        <v>2716.875</v>
      </c>
      <c r="E267" s="99">
        <v>2722.5</v>
      </c>
      <c r="F267" s="99">
        <f t="shared" si="22"/>
        <v>-2730</v>
      </c>
      <c r="G267" s="99">
        <f t="shared" si="23"/>
        <v>-2722.5</v>
      </c>
      <c r="H267" s="93" t="str">
        <f t="shared" si="24"/>
        <v/>
      </c>
      <c r="I267" s="100" t="s">
        <v>348</v>
      </c>
      <c r="J267" s="99">
        <v>2950.625</v>
      </c>
      <c r="K267" s="99">
        <v>-237</v>
      </c>
      <c r="L267" s="99">
        <v>804.71739130430001</v>
      </c>
      <c r="M267" s="99">
        <v>-577.65833333329999</v>
      </c>
      <c r="N267" s="99">
        <f t="shared" si="25"/>
        <v>2713.625</v>
      </c>
      <c r="O267" s="99">
        <f t="shared" si="26"/>
        <v>227.05905797100002</v>
      </c>
    </row>
    <row r="268" spans="1:15">
      <c r="A268" s="98" t="s">
        <v>349</v>
      </c>
      <c r="B268" s="99">
        <v>3070.25</v>
      </c>
      <c r="C268" s="99">
        <v>2350.4583333332998</v>
      </c>
      <c r="D268" s="99">
        <v>2568.75</v>
      </c>
      <c r="E268" s="99">
        <v>2724.375</v>
      </c>
      <c r="F268" s="99">
        <f t="shared" si="22"/>
        <v>-2350.4583333332998</v>
      </c>
      <c r="G268" s="99">
        <f t="shared" si="23"/>
        <v>-2724.375</v>
      </c>
      <c r="H268" s="93" t="str">
        <f t="shared" si="24"/>
        <v/>
      </c>
      <c r="I268" s="100" t="s">
        <v>349</v>
      </c>
      <c r="J268" s="99">
        <v>3090.6666666667002</v>
      </c>
      <c r="K268" s="99">
        <v>-224.6</v>
      </c>
      <c r="L268" s="99">
        <v>755.80476190479999</v>
      </c>
      <c r="M268" s="99">
        <v>-448.61666666669998</v>
      </c>
      <c r="N268" s="99">
        <f t="shared" si="25"/>
        <v>2866.0666666667003</v>
      </c>
      <c r="O268" s="99">
        <f t="shared" si="26"/>
        <v>307.1880952381</v>
      </c>
    </row>
    <row r="269" spans="1:15">
      <c r="A269" s="98" t="s">
        <v>350</v>
      </c>
      <c r="B269" s="99">
        <v>2956.6666666667002</v>
      </c>
      <c r="C269" s="99">
        <v>2656.375</v>
      </c>
      <c r="D269" s="99">
        <v>2540.625</v>
      </c>
      <c r="E269" s="99">
        <v>2896.875</v>
      </c>
      <c r="F269" s="99">
        <f t="shared" si="22"/>
        <v>-2656.375</v>
      </c>
      <c r="G269" s="99">
        <f t="shared" si="23"/>
        <v>-2896.875</v>
      </c>
      <c r="H269" s="93" t="str">
        <f t="shared" si="24"/>
        <v/>
      </c>
      <c r="I269" s="100" t="s">
        <v>350</v>
      </c>
      <c r="J269" s="99">
        <v>3252.375</v>
      </c>
      <c r="K269" s="99">
        <v>-381.80555555559999</v>
      </c>
      <c r="L269" s="99">
        <v>793.71249999999998</v>
      </c>
      <c r="M269" s="99">
        <v>-689.3125</v>
      </c>
      <c r="N269" s="99">
        <f t="shared" si="25"/>
        <v>2870.5694444443998</v>
      </c>
      <c r="O269" s="99">
        <f t="shared" si="26"/>
        <v>104.39999999999998</v>
      </c>
    </row>
    <row r="270" spans="1:15">
      <c r="A270" s="98" t="s">
        <v>351</v>
      </c>
      <c r="B270" s="99">
        <v>2670.8333333332998</v>
      </c>
      <c r="C270" s="99">
        <v>2500</v>
      </c>
      <c r="D270" s="99">
        <v>2938.125</v>
      </c>
      <c r="E270" s="99">
        <v>2677.5</v>
      </c>
      <c r="F270" s="99">
        <f t="shared" si="22"/>
        <v>-2500</v>
      </c>
      <c r="G270" s="99">
        <f t="shared" si="23"/>
        <v>-2677.5</v>
      </c>
      <c r="H270" s="93" t="str">
        <f t="shared" si="24"/>
        <v/>
      </c>
      <c r="I270" s="100" t="s">
        <v>351</v>
      </c>
      <c r="J270" s="99">
        <v>2821.0250000000001</v>
      </c>
      <c r="K270" s="99">
        <v>-353.80666666669998</v>
      </c>
      <c r="L270" s="99">
        <v>255.86</v>
      </c>
      <c r="M270" s="99">
        <v>-2293.9333333333002</v>
      </c>
      <c r="N270" s="99">
        <f t="shared" si="25"/>
        <v>2467.2183333333001</v>
      </c>
      <c r="O270" s="99">
        <f t="shared" si="26"/>
        <v>-2038.0733333333001</v>
      </c>
    </row>
    <row r="271" spans="1:15">
      <c r="A271" s="98" t="s">
        <v>352</v>
      </c>
      <c r="B271" s="99">
        <v>2854.1666666667002</v>
      </c>
      <c r="C271" s="99">
        <v>2500</v>
      </c>
      <c r="D271" s="99">
        <v>3066.6666666667002</v>
      </c>
      <c r="E271" s="99">
        <v>2979.1666666667002</v>
      </c>
      <c r="F271" s="99">
        <f t="shared" si="22"/>
        <v>-2500</v>
      </c>
      <c r="G271" s="99">
        <f t="shared" si="23"/>
        <v>-2979.1666666667002</v>
      </c>
      <c r="H271" s="93" t="str">
        <f t="shared" si="24"/>
        <v/>
      </c>
      <c r="I271" s="100" t="s">
        <v>352</v>
      </c>
      <c r="J271" s="99">
        <v>2880.6416666667001</v>
      </c>
      <c r="K271" s="99">
        <v>-250</v>
      </c>
      <c r="L271" s="99">
        <v>262.96842105259998</v>
      </c>
      <c r="M271" s="99">
        <v>-2492.1166666667</v>
      </c>
      <c r="N271" s="99">
        <f t="shared" si="25"/>
        <v>2630.6416666667001</v>
      </c>
      <c r="O271" s="99">
        <f t="shared" si="26"/>
        <v>-2229.1482456141002</v>
      </c>
    </row>
    <row r="272" spans="1:15">
      <c r="A272" s="98" t="s">
        <v>353</v>
      </c>
      <c r="B272" s="99">
        <v>1964.2083333333001</v>
      </c>
      <c r="C272" s="99">
        <v>2255.75</v>
      </c>
      <c r="D272" s="99">
        <v>2218.125</v>
      </c>
      <c r="E272" s="99">
        <v>2926.875</v>
      </c>
      <c r="F272" s="99">
        <f t="shared" si="22"/>
        <v>-2255.75</v>
      </c>
      <c r="G272" s="99">
        <f t="shared" si="23"/>
        <v>-2926.875</v>
      </c>
      <c r="H272" s="93" t="str">
        <f t="shared" si="24"/>
        <v/>
      </c>
      <c r="I272" s="100" t="s">
        <v>353</v>
      </c>
      <c r="J272" s="99">
        <v>2103.15</v>
      </c>
      <c r="K272" s="99">
        <v>-437.14</v>
      </c>
      <c r="L272" s="99">
        <v>420.92916666669998</v>
      </c>
      <c r="M272" s="99">
        <v>-1427.8291666667001</v>
      </c>
      <c r="N272" s="99">
        <f t="shared" si="25"/>
        <v>1666.0100000000002</v>
      </c>
      <c r="O272" s="99">
        <f t="shared" si="26"/>
        <v>-1006.9000000000001</v>
      </c>
    </row>
    <row r="273" spans="1:15">
      <c r="A273" s="98" t="s">
        <v>354</v>
      </c>
      <c r="B273" s="99">
        <v>1414.5833333333001</v>
      </c>
      <c r="C273" s="99">
        <v>1785.4166666666999</v>
      </c>
      <c r="D273" s="99">
        <v>2411.25</v>
      </c>
      <c r="E273" s="99">
        <v>2701.875</v>
      </c>
      <c r="F273" s="99">
        <f t="shared" si="22"/>
        <v>-1785.4166666666999</v>
      </c>
      <c r="G273" s="99">
        <f t="shared" si="23"/>
        <v>-2701.875</v>
      </c>
      <c r="H273" s="93" t="str">
        <f t="shared" si="24"/>
        <v/>
      </c>
      <c r="I273" s="100" t="s">
        <v>354</v>
      </c>
      <c r="J273" s="99">
        <v>1405.3458333333001</v>
      </c>
      <c r="K273" s="99">
        <v>-175.88333333329999</v>
      </c>
      <c r="L273" s="99">
        <v>701.65416666670001</v>
      </c>
      <c r="M273" s="99">
        <v>-1206.3045454546</v>
      </c>
      <c r="N273" s="99">
        <f t="shared" si="25"/>
        <v>1229.4625000000001</v>
      </c>
      <c r="O273" s="99">
        <f t="shared" si="26"/>
        <v>-504.65037878789997</v>
      </c>
    </row>
    <row r="274" spans="1:15">
      <c r="A274" s="98" t="s">
        <v>355</v>
      </c>
      <c r="B274" s="99">
        <v>1420.8333333333001</v>
      </c>
      <c r="C274" s="99">
        <v>1825</v>
      </c>
      <c r="D274" s="99">
        <v>2443.125</v>
      </c>
      <c r="E274" s="99">
        <v>3125.625</v>
      </c>
      <c r="F274" s="99">
        <f t="shared" si="22"/>
        <v>-1825</v>
      </c>
      <c r="G274" s="99">
        <f t="shared" si="23"/>
        <v>-3125.625</v>
      </c>
      <c r="H274" s="93" t="str">
        <f t="shared" si="24"/>
        <v/>
      </c>
      <c r="I274" s="100" t="s">
        <v>355</v>
      </c>
      <c r="J274" s="99">
        <v>1631.25</v>
      </c>
      <c r="K274" s="99">
        <v>-210.4166666667</v>
      </c>
      <c r="L274" s="99">
        <v>532.38181818179999</v>
      </c>
      <c r="M274" s="99">
        <v>-1046.9916666667</v>
      </c>
      <c r="N274" s="99">
        <f t="shared" si="25"/>
        <v>1420.8333333333001</v>
      </c>
      <c r="O274" s="99">
        <f t="shared" si="26"/>
        <v>-514.6098484849</v>
      </c>
    </row>
    <row r="275" spans="1:15">
      <c r="A275" s="98" t="s">
        <v>356</v>
      </c>
      <c r="B275" s="99">
        <v>1591.6666666666999</v>
      </c>
      <c r="C275" s="99">
        <v>1922.9166666666999</v>
      </c>
      <c r="D275" s="99">
        <v>2729.1666666667002</v>
      </c>
      <c r="E275" s="99">
        <v>3466.6666666667002</v>
      </c>
      <c r="F275" s="99">
        <f t="shared" si="22"/>
        <v>-1922.9166666666999</v>
      </c>
      <c r="G275" s="99">
        <f t="shared" si="23"/>
        <v>-3466.6666666667002</v>
      </c>
      <c r="H275" s="93" t="str">
        <f t="shared" si="24"/>
        <v/>
      </c>
      <c r="I275" s="100" t="s">
        <v>356</v>
      </c>
      <c r="J275" s="99">
        <v>1591.6666666666999</v>
      </c>
      <c r="K275" s="101" t="s">
        <v>45</v>
      </c>
      <c r="L275" s="99">
        <v>576.96249999999998</v>
      </c>
      <c r="M275" s="99">
        <v>-1287.0166666667001</v>
      </c>
      <c r="N275" s="99">
        <f t="shared" si="25"/>
        <v>1591.6666666666999</v>
      </c>
      <c r="O275" s="99">
        <f t="shared" si="26"/>
        <v>-710.0541666667001</v>
      </c>
    </row>
    <row r="276" spans="1:15">
      <c r="A276" s="98" t="s">
        <v>357</v>
      </c>
      <c r="B276" s="99">
        <v>2454.1666666667002</v>
      </c>
      <c r="C276" s="99">
        <v>2465</v>
      </c>
      <c r="D276" s="99">
        <v>2471.25</v>
      </c>
      <c r="E276" s="99">
        <v>3315</v>
      </c>
      <c r="F276" s="99">
        <f t="shared" si="22"/>
        <v>-2465</v>
      </c>
      <c r="G276" s="99">
        <f t="shared" si="23"/>
        <v>-3315</v>
      </c>
      <c r="H276" s="93" t="str">
        <f t="shared" si="24"/>
        <v/>
      </c>
      <c r="I276" s="100" t="s">
        <v>357</v>
      </c>
      <c r="J276" s="99">
        <v>2557.5</v>
      </c>
      <c r="K276" s="99">
        <v>-413.3333333333</v>
      </c>
      <c r="L276" s="99">
        <v>462.40416666670001</v>
      </c>
      <c r="M276" s="99">
        <v>-1321.7375</v>
      </c>
      <c r="N276" s="99">
        <f t="shared" si="25"/>
        <v>2144.1666666667002</v>
      </c>
      <c r="O276" s="99">
        <f t="shared" si="26"/>
        <v>-859.33333333329995</v>
      </c>
    </row>
    <row r="277" spans="1:15">
      <c r="A277" s="98" t="s">
        <v>358</v>
      </c>
      <c r="B277" s="99">
        <v>2398.0833333332998</v>
      </c>
      <c r="C277" s="99">
        <v>2503.5833333332998</v>
      </c>
      <c r="D277" s="99">
        <v>2561.875</v>
      </c>
      <c r="E277" s="99">
        <v>3127.375</v>
      </c>
      <c r="F277" s="99">
        <f t="shared" si="22"/>
        <v>-2503.5833333332998</v>
      </c>
      <c r="G277" s="99">
        <f t="shared" si="23"/>
        <v>-3127.375</v>
      </c>
      <c r="H277" s="93" t="str">
        <f t="shared" si="24"/>
        <v/>
      </c>
      <c r="I277" s="100" t="s">
        <v>358</v>
      </c>
      <c r="J277" s="99">
        <v>2613.9583333332998</v>
      </c>
      <c r="K277" s="99">
        <v>-324.64</v>
      </c>
      <c r="L277" s="99">
        <v>328.8541666667</v>
      </c>
      <c r="M277" s="99">
        <v>-1468.6333333333</v>
      </c>
      <c r="N277" s="99">
        <f t="shared" si="25"/>
        <v>2289.3183333333</v>
      </c>
      <c r="O277" s="99">
        <f t="shared" si="26"/>
        <v>-1139.7791666666001</v>
      </c>
    </row>
    <row r="278" spans="1:15">
      <c r="A278" s="98" t="s">
        <v>327</v>
      </c>
      <c r="B278" s="99">
        <v>2366.6666666667002</v>
      </c>
      <c r="C278" s="99">
        <v>2588.0416666667002</v>
      </c>
      <c r="D278" s="99">
        <v>2778.75</v>
      </c>
      <c r="E278" s="99">
        <v>2917.5</v>
      </c>
      <c r="F278" s="99">
        <f t="shared" si="22"/>
        <v>-2588.0416666667002</v>
      </c>
      <c r="G278" s="99">
        <f t="shared" si="23"/>
        <v>-2917.5</v>
      </c>
      <c r="H278" s="93" t="str">
        <f t="shared" si="24"/>
        <v/>
      </c>
      <c r="I278" s="100" t="s">
        <v>327</v>
      </c>
      <c r="J278" s="99">
        <v>2986.8333333332998</v>
      </c>
      <c r="K278" s="99">
        <v>-604.54583333330004</v>
      </c>
      <c r="L278" s="99">
        <v>290.25714285710001</v>
      </c>
      <c r="M278" s="99">
        <v>-1699.7625</v>
      </c>
      <c r="N278" s="99">
        <f t="shared" si="25"/>
        <v>2382.2874999999999</v>
      </c>
      <c r="O278" s="99">
        <f t="shared" si="26"/>
        <v>-1409.5053571429</v>
      </c>
    </row>
    <row r="279" spans="1:15">
      <c r="A279" s="98" t="s">
        <v>361</v>
      </c>
      <c r="B279" s="99">
        <v>2613.3333333332998</v>
      </c>
      <c r="C279" s="99">
        <v>2542.8333333332998</v>
      </c>
      <c r="D279" s="99">
        <v>2992.5</v>
      </c>
      <c r="E279" s="99">
        <v>2861.25</v>
      </c>
      <c r="F279" s="99">
        <f t="shared" si="22"/>
        <v>-2542.8333333332998</v>
      </c>
      <c r="G279" s="99">
        <f t="shared" si="23"/>
        <v>-2861.25</v>
      </c>
      <c r="H279" s="93" t="str">
        <f t="shared" si="24"/>
        <v/>
      </c>
      <c r="I279" s="100" t="s">
        <v>361</v>
      </c>
      <c r="J279" s="99">
        <v>2839.5416666667002</v>
      </c>
      <c r="K279" s="99">
        <v>-281.08421052630001</v>
      </c>
      <c r="L279" s="99">
        <v>602.39166666669996</v>
      </c>
      <c r="M279" s="99">
        <v>-781.17083333330004</v>
      </c>
      <c r="N279" s="99">
        <f t="shared" si="25"/>
        <v>2558.4574561404002</v>
      </c>
      <c r="O279" s="99">
        <f t="shared" si="26"/>
        <v>-178.77916666660008</v>
      </c>
    </row>
    <row r="280" spans="1:15">
      <c r="A280" s="98" t="s">
        <v>362</v>
      </c>
      <c r="B280" s="99">
        <v>2604.9166666667002</v>
      </c>
      <c r="C280" s="99">
        <v>2471</v>
      </c>
      <c r="D280" s="99">
        <v>2221.875</v>
      </c>
      <c r="E280" s="99">
        <v>2981.25</v>
      </c>
      <c r="F280" s="99">
        <f t="shared" si="22"/>
        <v>-2471</v>
      </c>
      <c r="G280" s="99">
        <f t="shared" si="23"/>
        <v>-2981.25</v>
      </c>
      <c r="H280" s="93" t="str">
        <f t="shared" si="24"/>
        <v/>
      </c>
      <c r="I280" s="100" t="s">
        <v>362</v>
      </c>
      <c r="J280" s="99">
        <v>2701.1666666667002</v>
      </c>
      <c r="K280" s="99">
        <v>-237.3333333333</v>
      </c>
      <c r="L280" s="99">
        <v>643.47083333329999</v>
      </c>
      <c r="M280" s="99">
        <v>-480.3333333333</v>
      </c>
      <c r="N280" s="99">
        <f t="shared" si="25"/>
        <v>2463.8333333334003</v>
      </c>
      <c r="O280" s="99">
        <f t="shared" si="26"/>
        <v>163.13749999999999</v>
      </c>
    </row>
    <row r="281" spans="1:15">
      <c r="A281" s="98" t="s">
        <v>363</v>
      </c>
      <c r="B281" s="99">
        <v>2348.6666666667002</v>
      </c>
      <c r="C281" s="99">
        <v>3059.875</v>
      </c>
      <c r="D281" s="99">
        <v>2505</v>
      </c>
      <c r="E281" s="99">
        <v>2900.625</v>
      </c>
      <c r="F281" s="99">
        <f t="shared" si="22"/>
        <v>-3059.875</v>
      </c>
      <c r="G281" s="99">
        <f t="shared" si="23"/>
        <v>-2900.625</v>
      </c>
      <c r="H281" s="93" t="str">
        <f t="shared" si="24"/>
        <v/>
      </c>
      <c r="I281" s="100" t="s">
        <v>363</v>
      </c>
      <c r="J281" s="99">
        <v>2113.5166666667001</v>
      </c>
      <c r="K281" s="99">
        <v>-306.02</v>
      </c>
      <c r="L281" s="99">
        <v>369.12083333330003</v>
      </c>
      <c r="M281" s="99">
        <v>-718.13750000000005</v>
      </c>
      <c r="N281" s="99">
        <f t="shared" si="25"/>
        <v>1807.4966666667001</v>
      </c>
      <c r="O281" s="99">
        <f t="shared" si="26"/>
        <v>-349.01666666670002</v>
      </c>
    </row>
    <row r="282" spans="1:15">
      <c r="A282" s="98" t="s">
        <v>364</v>
      </c>
      <c r="B282" s="99">
        <v>2320.8333333332998</v>
      </c>
      <c r="C282" s="99">
        <v>2387.5</v>
      </c>
      <c r="D282" s="99">
        <v>2187.5</v>
      </c>
      <c r="E282" s="99">
        <v>3000</v>
      </c>
      <c r="F282" s="99">
        <f t="shared" si="22"/>
        <v>-2387.5</v>
      </c>
      <c r="G282" s="99">
        <f t="shared" si="23"/>
        <v>-3000</v>
      </c>
      <c r="H282" s="93" t="str">
        <f t="shared" si="24"/>
        <v/>
      </c>
      <c r="I282" s="100" t="s">
        <v>364</v>
      </c>
      <c r="J282" s="99">
        <v>1250.7473684211</v>
      </c>
      <c r="K282" s="99">
        <v>-713.4</v>
      </c>
      <c r="L282" s="99">
        <v>662.58695652170002</v>
      </c>
      <c r="M282" s="99">
        <v>-1494.4625000000001</v>
      </c>
      <c r="N282" s="99">
        <f t="shared" si="25"/>
        <v>537.34736842109999</v>
      </c>
      <c r="O282" s="99">
        <f t="shared" si="26"/>
        <v>-831.87554347830007</v>
      </c>
    </row>
    <row r="283" spans="1:15">
      <c r="A283" s="98" t="s">
        <v>365</v>
      </c>
      <c r="B283" s="99">
        <v>1502.0833333333001</v>
      </c>
      <c r="C283" s="99">
        <v>3177.5416666667002</v>
      </c>
      <c r="D283" s="99">
        <v>2711.75</v>
      </c>
      <c r="E283" s="99">
        <v>3007.5</v>
      </c>
      <c r="F283" s="99">
        <f t="shared" si="22"/>
        <v>-3177.5416666667002</v>
      </c>
      <c r="G283" s="99">
        <f t="shared" si="23"/>
        <v>-3007.5</v>
      </c>
      <c r="H283" s="93" t="str">
        <f t="shared" si="24"/>
        <v/>
      </c>
      <c r="I283" s="100" t="s">
        <v>365</v>
      </c>
      <c r="J283" s="99">
        <v>1834.5</v>
      </c>
      <c r="K283" s="99">
        <v>-644.28333333329999</v>
      </c>
      <c r="L283" s="99">
        <v>114.6217391304</v>
      </c>
      <c r="M283" s="99">
        <v>-1498.3625</v>
      </c>
      <c r="N283" s="99">
        <f t="shared" si="25"/>
        <v>1190.2166666666999</v>
      </c>
      <c r="O283" s="99">
        <f t="shared" si="26"/>
        <v>-1383.7407608695999</v>
      </c>
    </row>
    <row r="284" spans="1:15">
      <c r="A284" s="98" t="s">
        <v>366</v>
      </c>
      <c r="B284" s="99">
        <v>1981.25</v>
      </c>
      <c r="C284" s="99">
        <v>3254.4583333332998</v>
      </c>
      <c r="D284" s="99">
        <v>2723.125</v>
      </c>
      <c r="E284" s="99">
        <v>2684.4166666667002</v>
      </c>
      <c r="F284" s="99">
        <f t="shared" si="22"/>
        <v>-3254.4583333332998</v>
      </c>
      <c r="G284" s="99">
        <f t="shared" si="23"/>
        <v>-2684.4166666667002</v>
      </c>
      <c r="H284" s="93" t="str">
        <f t="shared" si="24"/>
        <v/>
      </c>
      <c r="I284" s="100" t="s">
        <v>366</v>
      </c>
      <c r="J284" s="99">
        <v>2290.75</v>
      </c>
      <c r="K284" s="99">
        <v>-650.35</v>
      </c>
      <c r="L284" s="99">
        <v>94.962500000000006</v>
      </c>
      <c r="M284" s="99">
        <v>-1618.3291666667001</v>
      </c>
      <c r="N284" s="99">
        <f t="shared" si="25"/>
        <v>1640.4</v>
      </c>
      <c r="O284" s="99">
        <f t="shared" si="26"/>
        <v>-1523.3666666667</v>
      </c>
    </row>
    <row r="285" spans="1:15">
      <c r="A285" s="98" t="s">
        <v>367</v>
      </c>
      <c r="B285" s="99">
        <v>2343.2083333332998</v>
      </c>
      <c r="C285" s="99">
        <v>3252.4583333332998</v>
      </c>
      <c r="D285" s="99">
        <v>2956.125</v>
      </c>
      <c r="E285" s="99">
        <v>2899.25</v>
      </c>
      <c r="F285" s="99">
        <f t="shared" si="22"/>
        <v>-3252.4583333332998</v>
      </c>
      <c r="G285" s="99">
        <f t="shared" si="23"/>
        <v>-2899.25</v>
      </c>
      <c r="H285" s="93" t="str">
        <f t="shared" si="24"/>
        <v/>
      </c>
      <c r="I285" s="100" t="s">
        <v>367</v>
      </c>
      <c r="J285" s="99">
        <v>2011.8739130434999</v>
      </c>
      <c r="K285" s="99">
        <v>-1616.4583333333001</v>
      </c>
      <c r="L285" s="99">
        <v>322.3954545455</v>
      </c>
      <c r="M285" s="99">
        <v>-2451.3041666667</v>
      </c>
      <c r="N285" s="99">
        <f t="shared" si="25"/>
        <v>395.41557971019984</v>
      </c>
      <c r="O285" s="99">
        <f t="shared" si="26"/>
        <v>-2128.9087121212001</v>
      </c>
    </row>
    <row r="286" spans="1:15">
      <c r="A286" s="98" t="s">
        <v>368</v>
      </c>
      <c r="B286" s="99">
        <v>2147.9166666667002</v>
      </c>
      <c r="C286" s="99">
        <v>1780</v>
      </c>
      <c r="D286" s="99">
        <v>2855.625</v>
      </c>
      <c r="E286" s="99">
        <v>3256.875</v>
      </c>
      <c r="F286" s="99">
        <f t="shared" si="22"/>
        <v>-1780</v>
      </c>
      <c r="G286" s="99">
        <f t="shared" si="23"/>
        <v>-3256.875</v>
      </c>
      <c r="H286" s="93" t="str">
        <f t="shared" si="24"/>
        <v/>
      </c>
      <c r="I286" s="100" t="s">
        <v>368</v>
      </c>
      <c r="J286" s="99">
        <v>313.27142857140001</v>
      </c>
      <c r="K286" s="99">
        <v>-830.90833333329999</v>
      </c>
      <c r="L286" s="99">
        <v>399.30714285710002</v>
      </c>
      <c r="M286" s="99">
        <v>-1154.9875</v>
      </c>
      <c r="N286" s="99">
        <f t="shared" si="25"/>
        <v>-517.63690476190004</v>
      </c>
      <c r="O286" s="99">
        <f t="shared" si="26"/>
        <v>-755.68035714289999</v>
      </c>
    </row>
    <row r="287" spans="1:15">
      <c r="A287" s="98" t="s">
        <v>369</v>
      </c>
      <c r="B287" s="99">
        <v>2287.5</v>
      </c>
      <c r="C287" s="99">
        <v>2525</v>
      </c>
      <c r="D287" s="99">
        <v>3033.3333333332998</v>
      </c>
      <c r="E287" s="99">
        <v>3366.6666666667002</v>
      </c>
      <c r="F287" s="99">
        <f t="shared" si="22"/>
        <v>-2525</v>
      </c>
      <c r="G287" s="99">
        <f t="shared" si="23"/>
        <v>-3366.6666666667002</v>
      </c>
      <c r="H287" s="93" t="str">
        <f t="shared" si="24"/>
        <v/>
      </c>
      <c r="I287" s="100" t="s">
        <v>369</v>
      </c>
      <c r="J287" s="99">
        <v>552.26190476190004</v>
      </c>
      <c r="K287" s="99">
        <v>-1805.2857142856999</v>
      </c>
      <c r="L287" s="99">
        <v>762.57916666669996</v>
      </c>
      <c r="M287" s="99">
        <v>-806.50416666670003</v>
      </c>
      <c r="N287" s="99">
        <f t="shared" si="25"/>
        <v>-1253.0238095237999</v>
      </c>
      <c r="O287" s="99">
        <f t="shared" si="26"/>
        <v>-43.925000000000068</v>
      </c>
    </row>
    <row r="288" spans="1:15">
      <c r="A288" s="98" t="s">
        <v>370</v>
      </c>
      <c r="B288" s="99">
        <v>2076.1666666667002</v>
      </c>
      <c r="C288" s="99">
        <v>2245.8333333332998</v>
      </c>
      <c r="D288" s="99">
        <v>2771.25</v>
      </c>
      <c r="E288" s="99">
        <v>3262.5</v>
      </c>
      <c r="F288" s="99">
        <f t="shared" si="22"/>
        <v>-2245.8333333332998</v>
      </c>
      <c r="G288" s="99">
        <f t="shared" si="23"/>
        <v>-3262.5</v>
      </c>
      <c r="H288" s="93" t="str">
        <f t="shared" si="24"/>
        <v/>
      </c>
      <c r="I288" s="100" t="s">
        <v>370</v>
      </c>
      <c r="J288" s="99">
        <v>1292.4875</v>
      </c>
      <c r="K288" s="99">
        <v>-1628.5388888888999</v>
      </c>
      <c r="L288" s="99">
        <v>1541.9090909091001</v>
      </c>
      <c r="M288" s="99">
        <v>-456.04583333329998</v>
      </c>
      <c r="N288" s="99">
        <f t="shared" si="25"/>
        <v>-336.05138888889996</v>
      </c>
      <c r="O288" s="99">
        <f t="shared" si="26"/>
        <v>1085.8632575758002</v>
      </c>
    </row>
    <row r="289" spans="1:15">
      <c r="A289" s="98" t="s">
        <v>371</v>
      </c>
      <c r="B289" s="99">
        <v>2310.1666666667002</v>
      </c>
      <c r="C289" s="99">
        <v>2100</v>
      </c>
      <c r="D289" s="99">
        <v>2832.375</v>
      </c>
      <c r="E289" s="99">
        <v>2842.5</v>
      </c>
      <c r="F289" s="99">
        <f t="shared" si="22"/>
        <v>-2100</v>
      </c>
      <c r="G289" s="99">
        <f t="shared" si="23"/>
        <v>-2842.5</v>
      </c>
      <c r="H289" s="93" t="str">
        <f t="shared" si="24"/>
        <v/>
      </c>
      <c r="I289" s="100" t="s">
        <v>371</v>
      </c>
      <c r="J289" s="99">
        <v>1738.2</v>
      </c>
      <c r="K289" s="99">
        <v>-1454.5181818182</v>
      </c>
      <c r="L289" s="99">
        <v>876.75</v>
      </c>
      <c r="M289" s="99">
        <v>-713.56666666670003</v>
      </c>
      <c r="N289" s="99">
        <f t="shared" si="25"/>
        <v>283.68181818180005</v>
      </c>
      <c r="O289" s="99">
        <f t="shared" si="26"/>
        <v>163.18333333329997</v>
      </c>
    </row>
    <row r="290" spans="1:15">
      <c r="A290" s="98" t="s">
        <v>372</v>
      </c>
      <c r="B290" s="99">
        <v>2432.875</v>
      </c>
      <c r="C290" s="99">
        <v>2100</v>
      </c>
      <c r="D290" s="99">
        <v>2887.5</v>
      </c>
      <c r="E290" s="99">
        <v>2711.0416666667002</v>
      </c>
      <c r="F290" s="99">
        <f t="shared" si="22"/>
        <v>-2100</v>
      </c>
      <c r="G290" s="99">
        <f t="shared" si="23"/>
        <v>-2711.0416666667002</v>
      </c>
      <c r="H290" s="93" t="str">
        <f t="shared" si="24"/>
        <v/>
      </c>
      <c r="I290" s="100" t="s">
        <v>372</v>
      </c>
      <c r="J290" s="99">
        <v>729.67368421050003</v>
      </c>
      <c r="K290" s="99">
        <v>-1396.2863636364</v>
      </c>
      <c r="L290" s="99">
        <v>743.75416666670003</v>
      </c>
      <c r="M290" s="99">
        <v>-1212.7791666666999</v>
      </c>
      <c r="N290" s="99">
        <f t="shared" si="25"/>
        <v>-666.61267942589996</v>
      </c>
      <c r="O290" s="99">
        <f t="shared" si="26"/>
        <v>-469.02499999999986</v>
      </c>
    </row>
    <row r="291" spans="1:15">
      <c r="A291" s="98" t="s">
        <v>373</v>
      </c>
      <c r="B291" s="99">
        <v>2745.6666666667002</v>
      </c>
      <c r="C291" s="99">
        <v>3148.25</v>
      </c>
      <c r="D291" s="99">
        <v>3015</v>
      </c>
      <c r="E291" s="99">
        <v>2735.625</v>
      </c>
      <c r="F291" s="99">
        <f t="shared" si="22"/>
        <v>-3148.25</v>
      </c>
      <c r="G291" s="99">
        <f t="shared" si="23"/>
        <v>-2735.625</v>
      </c>
      <c r="H291" s="93" t="str">
        <f t="shared" si="24"/>
        <v/>
      </c>
      <c r="I291" s="100" t="s">
        <v>373</v>
      </c>
      <c r="J291" s="99">
        <v>1516.7454545455</v>
      </c>
      <c r="K291" s="99">
        <v>-624.88181818179999</v>
      </c>
      <c r="L291" s="99">
        <v>310.375</v>
      </c>
      <c r="M291" s="99">
        <v>-1988.2083333333001</v>
      </c>
      <c r="N291" s="99">
        <f t="shared" si="25"/>
        <v>891.86363636370004</v>
      </c>
      <c r="O291" s="99">
        <f t="shared" si="26"/>
        <v>-1677.8333333333001</v>
      </c>
    </row>
    <row r="292" spans="1:15">
      <c r="A292" s="98" t="s">
        <v>374</v>
      </c>
      <c r="B292" s="99">
        <v>1962.5</v>
      </c>
      <c r="C292" s="99">
        <v>2676.1666666667002</v>
      </c>
      <c r="D292" s="99">
        <v>2893.125</v>
      </c>
      <c r="E292" s="99">
        <v>3015</v>
      </c>
      <c r="F292" s="99">
        <f t="shared" si="22"/>
        <v>-2676.1666666667002</v>
      </c>
      <c r="G292" s="99">
        <f t="shared" si="23"/>
        <v>-3015</v>
      </c>
      <c r="H292" s="93" t="str">
        <f t="shared" si="24"/>
        <v/>
      </c>
      <c r="I292" s="100" t="s">
        <v>374</v>
      </c>
      <c r="J292" s="99">
        <v>1883.9047619047999</v>
      </c>
      <c r="K292" s="99">
        <v>-517.83636363640005</v>
      </c>
      <c r="L292" s="99">
        <v>131.70434782609999</v>
      </c>
      <c r="M292" s="99">
        <v>-1678.5041666667</v>
      </c>
      <c r="N292" s="99">
        <f t="shared" si="25"/>
        <v>1366.0683982684</v>
      </c>
      <c r="O292" s="99">
        <f t="shared" si="26"/>
        <v>-1546.7998188406</v>
      </c>
    </row>
    <row r="293" spans="1:15">
      <c r="A293" s="98" t="s">
        <v>375</v>
      </c>
      <c r="B293" s="99">
        <v>2660.9166666667002</v>
      </c>
      <c r="C293" s="99">
        <v>2469.5833333332998</v>
      </c>
      <c r="D293" s="99">
        <v>2486.25</v>
      </c>
      <c r="E293" s="99">
        <v>3135</v>
      </c>
      <c r="F293" s="99">
        <f t="shared" si="22"/>
        <v>-2469.5833333332998</v>
      </c>
      <c r="G293" s="99">
        <f t="shared" si="23"/>
        <v>-3135</v>
      </c>
      <c r="H293" s="93" t="str">
        <f t="shared" si="24"/>
        <v>J</v>
      </c>
      <c r="I293" s="100" t="s">
        <v>375</v>
      </c>
      <c r="J293" s="99">
        <v>1656.15</v>
      </c>
      <c r="K293" s="99">
        <v>-1381.2294117647</v>
      </c>
      <c r="L293" s="99">
        <v>794.2</v>
      </c>
      <c r="M293" s="99">
        <v>-1028.8333333333001</v>
      </c>
      <c r="N293" s="99">
        <f t="shared" si="25"/>
        <v>274.9205882353001</v>
      </c>
      <c r="O293" s="99">
        <f t="shared" si="26"/>
        <v>-234.63333333330002</v>
      </c>
    </row>
    <row r="294" spans="1:15">
      <c r="A294" s="98" t="s">
        <v>376</v>
      </c>
      <c r="B294" s="99">
        <v>2079.1666666667002</v>
      </c>
      <c r="C294" s="99">
        <v>1827.0833333333001</v>
      </c>
      <c r="D294" s="99">
        <v>2529.375</v>
      </c>
      <c r="E294" s="99">
        <v>2958.75</v>
      </c>
      <c r="F294" s="99">
        <f t="shared" si="22"/>
        <v>-1827.0833333333001</v>
      </c>
      <c r="G294" s="99">
        <f t="shared" si="23"/>
        <v>-2958.75</v>
      </c>
      <c r="H294" s="93" t="str">
        <f t="shared" si="24"/>
        <v/>
      </c>
      <c r="I294" s="100" t="s">
        <v>376</v>
      </c>
      <c r="J294" s="99">
        <v>1620.9909090909</v>
      </c>
      <c r="K294" s="99">
        <v>-1290.880952381</v>
      </c>
      <c r="L294" s="99">
        <v>617.92499999999995</v>
      </c>
      <c r="M294" s="99">
        <v>-726.57083333330002</v>
      </c>
      <c r="N294" s="99">
        <f t="shared" si="25"/>
        <v>330.10995670989996</v>
      </c>
      <c r="O294" s="99">
        <f t="shared" si="26"/>
        <v>-108.64583333330006</v>
      </c>
    </row>
    <row r="295" spans="1:15">
      <c r="A295" s="98" t="s">
        <v>377</v>
      </c>
      <c r="B295" s="99">
        <v>2027.0833333333001</v>
      </c>
      <c r="C295" s="99">
        <v>1816.6666666666999</v>
      </c>
      <c r="D295" s="99">
        <v>2643.75</v>
      </c>
      <c r="E295" s="99">
        <v>3226.875</v>
      </c>
      <c r="F295" s="99">
        <f t="shared" si="22"/>
        <v>-1816.6666666666999</v>
      </c>
      <c r="G295" s="99">
        <f t="shared" si="23"/>
        <v>-3226.875</v>
      </c>
      <c r="H295" s="93" t="str">
        <f t="shared" si="24"/>
        <v/>
      </c>
      <c r="I295" s="100" t="s">
        <v>377</v>
      </c>
      <c r="J295" s="99">
        <v>1664.3391304347999</v>
      </c>
      <c r="K295" s="99">
        <v>-1143.6500000000001</v>
      </c>
      <c r="L295" s="99">
        <v>751.39166666669996</v>
      </c>
      <c r="M295" s="99">
        <v>-855.33749999999998</v>
      </c>
      <c r="N295" s="99">
        <f t="shared" si="25"/>
        <v>520.68913043479984</v>
      </c>
      <c r="O295" s="99">
        <f t="shared" si="26"/>
        <v>-103.94583333330002</v>
      </c>
    </row>
    <row r="296" spans="1:15">
      <c r="A296" s="98" t="s">
        <v>378</v>
      </c>
      <c r="B296" s="99">
        <v>2300</v>
      </c>
      <c r="C296" s="99">
        <v>1864.5833333333001</v>
      </c>
      <c r="D296" s="99">
        <v>2831.6666666667002</v>
      </c>
      <c r="E296" s="99">
        <v>3261.75</v>
      </c>
      <c r="F296" s="99">
        <f t="shared" si="22"/>
        <v>-1864.5833333333001</v>
      </c>
      <c r="G296" s="99">
        <f t="shared" si="23"/>
        <v>-3261.75</v>
      </c>
      <c r="H296" s="93" t="str">
        <f t="shared" si="24"/>
        <v/>
      </c>
      <c r="I296" s="100" t="s">
        <v>378</v>
      </c>
      <c r="J296" s="99">
        <v>1949.425</v>
      </c>
      <c r="K296" s="99">
        <v>-448.03333333329999</v>
      </c>
      <c r="L296" s="99">
        <v>805.57500000000005</v>
      </c>
      <c r="M296" s="99">
        <v>-628.37391304350001</v>
      </c>
      <c r="N296" s="99">
        <f t="shared" si="25"/>
        <v>1501.3916666667001</v>
      </c>
      <c r="O296" s="99">
        <f t="shared" si="26"/>
        <v>177.20108695650003</v>
      </c>
    </row>
    <row r="297" spans="1:15">
      <c r="A297" s="98" t="s">
        <v>379</v>
      </c>
      <c r="B297" s="99">
        <v>2462.5</v>
      </c>
      <c r="C297" s="99">
        <v>2143.75</v>
      </c>
      <c r="D297" s="99">
        <v>2662.25</v>
      </c>
      <c r="E297" s="99">
        <v>3262.25</v>
      </c>
      <c r="F297" s="99">
        <f t="shared" si="22"/>
        <v>-2143.75</v>
      </c>
      <c r="G297" s="99">
        <f t="shared" si="23"/>
        <v>-3262.25</v>
      </c>
      <c r="H297" s="93" t="str">
        <f t="shared" si="24"/>
        <v/>
      </c>
      <c r="I297" s="100" t="s">
        <v>379</v>
      </c>
      <c r="J297" s="99">
        <v>2238.9708333333001</v>
      </c>
      <c r="K297" s="99">
        <v>-315.05555555559999</v>
      </c>
      <c r="L297" s="99">
        <v>576.9095238095</v>
      </c>
      <c r="M297" s="99">
        <v>-849.77499999999998</v>
      </c>
      <c r="N297" s="99">
        <f t="shared" si="25"/>
        <v>1923.9152777777001</v>
      </c>
      <c r="O297" s="99">
        <f t="shared" si="26"/>
        <v>-272.86547619049998</v>
      </c>
    </row>
    <row r="298" spans="1:15">
      <c r="A298" s="98" t="s">
        <v>380</v>
      </c>
      <c r="B298" s="99">
        <v>2691.4583333332998</v>
      </c>
      <c r="C298" s="99">
        <v>3018.9583333332998</v>
      </c>
      <c r="D298" s="99">
        <v>2606.25</v>
      </c>
      <c r="E298" s="99">
        <v>2627.7916666667002</v>
      </c>
      <c r="F298" s="99">
        <f t="shared" si="22"/>
        <v>-3018.9583333332998</v>
      </c>
      <c r="G298" s="99">
        <f t="shared" si="23"/>
        <v>-2627.7916666667002</v>
      </c>
      <c r="H298" s="93" t="str">
        <f t="shared" si="24"/>
        <v/>
      </c>
      <c r="I298" s="100" t="s">
        <v>380</v>
      </c>
      <c r="J298" s="99">
        <v>2652.0541666667</v>
      </c>
      <c r="K298" s="99">
        <v>-322.89090909089998</v>
      </c>
      <c r="L298" s="99">
        <v>175.0666666667</v>
      </c>
      <c r="M298" s="99">
        <v>-1657.9458333333</v>
      </c>
      <c r="N298" s="99">
        <f t="shared" si="25"/>
        <v>2329.1632575757999</v>
      </c>
      <c r="O298" s="99">
        <f t="shared" si="26"/>
        <v>-1482.8791666666</v>
      </c>
    </row>
    <row r="299" spans="1:15">
      <c r="A299" s="98" t="s">
        <v>381</v>
      </c>
      <c r="B299" s="99">
        <v>2552.7916666667002</v>
      </c>
      <c r="C299" s="99">
        <v>3345.3333333332998</v>
      </c>
      <c r="D299" s="99">
        <v>2823.75</v>
      </c>
      <c r="E299" s="99">
        <v>3316.875</v>
      </c>
      <c r="F299" s="99">
        <f t="shared" si="22"/>
        <v>-3345.3333333332998</v>
      </c>
      <c r="G299" s="99">
        <f t="shared" si="23"/>
        <v>-3316.875</v>
      </c>
      <c r="H299" s="93" t="str">
        <f t="shared" si="24"/>
        <v/>
      </c>
      <c r="I299" s="100" t="s">
        <v>381</v>
      </c>
      <c r="J299" s="99">
        <v>2525.3916666667001</v>
      </c>
      <c r="K299" s="99">
        <v>-378.35</v>
      </c>
      <c r="L299" s="99">
        <v>45.53125</v>
      </c>
      <c r="M299" s="99">
        <v>-2049.3958333332998</v>
      </c>
      <c r="N299" s="99">
        <f t="shared" si="25"/>
        <v>2147.0416666667002</v>
      </c>
      <c r="O299" s="99">
        <f t="shared" si="26"/>
        <v>-2003.8645833332998</v>
      </c>
    </row>
    <row r="300" spans="1:15">
      <c r="A300" s="98" t="s">
        <v>382</v>
      </c>
      <c r="B300" s="99">
        <v>2923.125</v>
      </c>
      <c r="C300" s="99">
        <v>2854.9166666667002</v>
      </c>
      <c r="D300" s="99">
        <v>2608.125</v>
      </c>
      <c r="E300" s="99">
        <v>3622.5</v>
      </c>
      <c r="F300" s="99">
        <f t="shared" si="22"/>
        <v>-2854.9166666667002</v>
      </c>
      <c r="G300" s="99">
        <f t="shared" si="23"/>
        <v>-3622.5</v>
      </c>
      <c r="H300" s="93" t="str">
        <f t="shared" si="24"/>
        <v/>
      </c>
      <c r="I300" s="100" t="s">
        <v>382</v>
      </c>
      <c r="J300" s="99">
        <v>1886.3944444444001</v>
      </c>
      <c r="K300" s="99">
        <v>-1236.4124999999999</v>
      </c>
      <c r="L300" s="99">
        <v>875.20416666669996</v>
      </c>
      <c r="M300" s="99">
        <v>-1867.9416666667</v>
      </c>
      <c r="N300" s="99">
        <f t="shared" si="25"/>
        <v>649.98194444440014</v>
      </c>
      <c r="O300" s="99">
        <f t="shared" si="26"/>
        <v>-992.73750000000007</v>
      </c>
    </row>
    <row r="301" spans="1:15">
      <c r="A301" s="98" t="s">
        <v>383</v>
      </c>
      <c r="B301" s="99">
        <v>2833.0416666667002</v>
      </c>
      <c r="C301" s="99">
        <v>1993.1666666666999</v>
      </c>
      <c r="D301" s="99">
        <v>1721.4583333333001</v>
      </c>
      <c r="E301" s="99">
        <v>2778.75</v>
      </c>
      <c r="F301" s="99">
        <f t="shared" si="22"/>
        <v>-1993.1666666666999</v>
      </c>
      <c r="G301" s="99">
        <f t="shared" si="23"/>
        <v>-2778.75</v>
      </c>
      <c r="H301" s="93" t="str">
        <f t="shared" si="24"/>
        <v/>
      </c>
      <c r="I301" s="100" t="s">
        <v>383</v>
      </c>
      <c r="J301" s="99">
        <v>2601.5227272727002</v>
      </c>
      <c r="K301" s="99">
        <v>-1157.0173913044</v>
      </c>
      <c r="L301" s="99">
        <v>877.99166666669998</v>
      </c>
      <c r="M301" s="99">
        <v>-1435.4782608696</v>
      </c>
      <c r="N301" s="99">
        <f t="shared" si="25"/>
        <v>1444.5053359683002</v>
      </c>
      <c r="O301" s="99">
        <f t="shared" si="26"/>
        <v>-557.48659420290005</v>
      </c>
    </row>
    <row r="302" spans="1:15">
      <c r="A302" s="98" t="s">
        <v>384</v>
      </c>
      <c r="B302" s="99">
        <v>2653.7916666667002</v>
      </c>
      <c r="C302" s="99">
        <v>2436</v>
      </c>
      <c r="D302" s="99">
        <v>1429.7916666666999</v>
      </c>
      <c r="E302" s="99">
        <v>2700</v>
      </c>
      <c r="F302" s="99">
        <f t="shared" si="22"/>
        <v>-2436</v>
      </c>
      <c r="G302" s="99">
        <f t="shared" si="23"/>
        <v>-2700</v>
      </c>
      <c r="H302" s="93" t="str">
        <f t="shared" si="24"/>
        <v/>
      </c>
      <c r="I302" s="100" t="s">
        <v>384</v>
      </c>
      <c r="J302" s="99">
        <v>2204.7818181818002</v>
      </c>
      <c r="K302" s="99">
        <v>-1235.175</v>
      </c>
      <c r="L302" s="99">
        <v>792.375</v>
      </c>
      <c r="M302" s="99">
        <v>-1188.8681818181999</v>
      </c>
      <c r="N302" s="99">
        <f t="shared" si="25"/>
        <v>969.60681818180024</v>
      </c>
      <c r="O302" s="99">
        <f t="shared" si="26"/>
        <v>-396.4931818181999</v>
      </c>
    </row>
    <row r="303" spans="1:15">
      <c r="A303" s="98" t="s">
        <v>385</v>
      </c>
      <c r="B303" s="99">
        <v>2753.9583333332998</v>
      </c>
      <c r="C303" s="99">
        <v>1999.7916666666999</v>
      </c>
      <c r="D303" s="99">
        <v>2611.875</v>
      </c>
      <c r="E303" s="99">
        <v>3654.375</v>
      </c>
      <c r="F303" s="99">
        <f t="shared" si="22"/>
        <v>-1999.7916666666999</v>
      </c>
      <c r="G303" s="99">
        <f t="shared" si="23"/>
        <v>-3654.375</v>
      </c>
      <c r="H303" s="93" t="str">
        <f t="shared" si="24"/>
        <v/>
      </c>
      <c r="I303" s="100" t="s">
        <v>385</v>
      </c>
      <c r="J303" s="99">
        <v>2240.9782608696</v>
      </c>
      <c r="K303" s="99">
        <v>-511.53333333329999</v>
      </c>
      <c r="L303" s="99">
        <v>600.30833333329997</v>
      </c>
      <c r="M303" s="99">
        <v>-734.12916666670003</v>
      </c>
      <c r="N303" s="99">
        <f t="shared" si="25"/>
        <v>1729.4449275362999</v>
      </c>
      <c r="O303" s="99">
        <f t="shared" si="26"/>
        <v>-133.82083333340006</v>
      </c>
    </row>
    <row r="304" spans="1:15">
      <c r="A304" s="98" t="s">
        <v>386</v>
      </c>
      <c r="B304" s="99">
        <v>2473.3333333332998</v>
      </c>
      <c r="C304" s="99">
        <v>2362.8333333332998</v>
      </c>
      <c r="D304" s="99">
        <v>2683.125</v>
      </c>
      <c r="E304" s="99">
        <v>3478.125</v>
      </c>
      <c r="F304" s="99">
        <f t="shared" si="22"/>
        <v>-2362.8333333332998</v>
      </c>
      <c r="G304" s="99">
        <f t="shared" si="23"/>
        <v>-3478.125</v>
      </c>
      <c r="H304" s="93" t="str">
        <f t="shared" si="24"/>
        <v/>
      </c>
      <c r="I304" s="100" t="s">
        <v>386</v>
      </c>
      <c r="J304" s="99">
        <v>1593.8541666666999</v>
      </c>
      <c r="K304" s="99">
        <v>-1339.0111111111</v>
      </c>
      <c r="L304" s="99">
        <v>514.51052631580001</v>
      </c>
      <c r="M304" s="99">
        <v>-1134.4083333333001</v>
      </c>
      <c r="N304" s="99">
        <f t="shared" si="25"/>
        <v>254.8430555555999</v>
      </c>
      <c r="O304" s="99">
        <f t="shared" si="26"/>
        <v>-619.8978070175001</v>
      </c>
    </row>
    <row r="305" spans="1:15">
      <c r="A305" s="98" t="s">
        <v>387</v>
      </c>
      <c r="B305" s="99">
        <v>2441.6666666667002</v>
      </c>
      <c r="C305" s="99">
        <v>2824.7916666667002</v>
      </c>
      <c r="D305" s="99">
        <v>2941.875</v>
      </c>
      <c r="E305" s="99">
        <v>3088.125</v>
      </c>
      <c r="F305" s="99">
        <f t="shared" si="22"/>
        <v>-2824.7916666667002</v>
      </c>
      <c r="G305" s="99">
        <f t="shared" si="23"/>
        <v>-3088.125</v>
      </c>
      <c r="H305" s="93" t="str">
        <f t="shared" si="24"/>
        <v/>
      </c>
      <c r="I305" s="100" t="s">
        <v>387</v>
      </c>
      <c r="J305" s="99">
        <v>2420.9375</v>
      </c>
      <c r="K305" s="99">
        <v>-132.80000000000001</v>
      </c>
      <c r="L305" s="99">
        <v>700.86249999999995</v>
      </c>
      <c r="M305" s="99">
        <v>-2460.3375000000001</v>
      </c>
      <c r="N305" s="99">
        <f t="shared" si="25"/>
        <v>2288.1374999999998</v>
      </c>
      <c r="O305" s="99">
        <f t="shared" si="26"/>
        <v>-1759.4750000000001</v>
      </c>
    </row>
    <row r="306" spans="1:15">
      <c r="A306" s="98" t="s">
        <v>388</v>
      </c>
      <c r="B306" s="99">
        <v>2328.4583333332998</v>
      </c>
      <c r="C306" s="99">
        <v>2988.4583333332998</v>
      </c>
      <c r="D306" s="99">
        <v>2701.0416666667002</v>
      </c>
      <c r="E306" s="99">
        <v>3549.1666666667002</v>
      </c>
      <c r="F306" s="99">
        <f t="shared" si="22"/>
        <v>-2988.4583333332998</v>
      </c>
      <c r="G306" s="99">
        <f t="shared" si="23"/>
        <v>-3549.1666666667002</v>
      </c>
      <c r="H306" s="93" t="str">
        <f t="shared" si="24"/>
        <v/>
      </c>
      <c r="I306" s="100" t="s">
        <v>388</v>
      </c>
      <c r="J306" s="99">
        <v>2576.1125000000002</v>
      </c>
      <c r="K306" s="99">
        <v>-746.25</v>
      </c>
      <c r="L306" s="99">
        <v>235.82083333329999</v>
      </c>
      <c r="M306" s="99">
        <v>-2059.3666666667</v>
      </c>
      <c r="N306" s="99">
        <f t="shared" si="25"/>
        <v>1829.8625000000002</v>
      </c>
      <c r="O306" s="99">
        <f t="shared" si="26"/>
        <v>-1823.5458333334</v>
      </c>
    </row>
    <row r="307" spans="1:15">
      <c r="A307" s="98" t="s">
        <v>389</v>
      </c>
      <c r="B307" s="99">
        <v>2403.5</v>
      </c>
      <c r="C307" s="99">
        <v>2728.5416666667002</v>
      </c>
      <c r="D307" s="99">
        <v>2664.375</v>
      </c>
      <c r="E307" s="99">
        <v>3423.75</v>
      </c>
      <c r="F307" s="99">
        <f t="shared" si="22"/>
        <v>-2728.5416666667002</v>
      </c>
      <c r="G307" s="99">
        <f t="shared" si="23"/>
        <v>-3423.75</v>
      </c>
      <c r="H307" s="93" t="str">
        <f t="shared" si="24"/>
        <v/>
      </c>
      <c r="I307" s="100" t="s">
        <v>389</v>
      </c>
      <c r="J307" s="99">
        <v>2263.2833333333001</v>
      </c>
      <c r="K307" s="99">
        <v>-735.59375</v>
      </c>
      <c r="L307" s="99">
        <v>1156.1666666666999</v>
      </c>
      <c r="M307" s="99">
        <v>-1632.0833333333001</v>
      </c>
      <c r="N307" s="99">
        <f t="shared" si="25"/>
        <v>1527.6895833333001</v>
      </c>
      <c r="O307" s="99">
        <f t="shared" si="26"/>
        <v>-475.91666666660012</v>
      </c>
    </row>
    <row r="308" spans="1:15">
      <c r="A308" s="98" t="s">
        <v>359</v>
      </c>
      <c r="B308" s="99">
        <v>2265.9166666667002</v>
      </c>
      <c r="C308" s="99">
        <v>2574.25</v>
      </c>
      <c r="D308" s="99">
        <v>2900.625</v>
      </c>
      <c r="E308" s="99">
        <v>3487.5</v>
      </c>
      <c r="F308" s="99">
        <f t="shared" si="22"/>
        <v>-2574.25</v>
      </c>
      <c r="G308" s="99">
        <f t="shared" si="23"/>
        <v>-3487.5</v>
      </c>
      <c r="H308" s="93" t="str">
        <f t="shared" si="24"/>
        <v/>
      </c>
      <c r="I308" s="100" t="s">
        <v>359</v>
      </c>
      <c r="J308" s="99">
        <v>1742.7913043478</v>
      </c>
      <c r="K308" s="99">
        <v>-986.54705882350004</v>
      </c>
      <c r="L308" s="99">
        <v>872.69166666670003</v>
      </c>
      <c r="M308" s="99">
        <v>-960.41739130430005</v>
      </c>
      <c r="N308" s="99">
        <f t="shared" si="25"/>
        <v>756.24424552429991</v>
      </c>
      <c r="O308" s="99">
        <f t="shared" si="26"/>
        <v>-87.725724637600024</v>
      </c>
    </row>
    <row r="309" spans="1:15">
      <c r="A309" s="98" t="s">
        <v>392</v>
      </c>
      <c r="B309" s="99">
        <v>2301.8333333332998</v>
      </c>
      <c r="C309" s="99">
        <v>2201.0416666667002</v>
      </c>
      <c r="D309" s="99">
        <v>2951.25</v>
      </c>
      <c r="E309" s="99">
        <v>3455.625</v>
      </c>
      <c r="F309" s="99">
        <f t="shared" si="22"/>
        <v>-2201.0416666667002</v>
      </c>
      <c r="G309" s="99">
        <f t="shared" si="23"/>
        <v>-3455.625</v>
      </c>
      <c r="H309" s="93" t="str">
        <f t="shared" si="24"/>
        <v/>
      </c>
      <c r="I309" s="100" t="s">
        <v>392</v>
      </c>
      <c r="J309" s="99">
        <v>954.93888888890001</v>
      </c>
      <c r="K309" s="99">
        <v>-1183.0789473683999</v>
      </c>
      <c r="L309" s="99">
        <v>1196.375</v>
      </c>
      <c r="M309" s="99">
        <v>-398.15909090909997</v>
      </c>
      <c r="N309" s="99">
        <f t="shared" si="25"/>
        <v>-228.14005847949988</v>
      </c>
      <c r="O309" s="99">
        <f t="shared" si="26"/>
        <v>798.21590909090003</v>
      </c>
    </row>
    <row r="310" spans="1:15">
      <c r="A310" s="98" t="s">
        <v>393</v>
      </c>
      <c r="B310" s="99">
        <v>1903.3333333333001</v>
      </c>
      <c r="C310" s="99">
        <v>1720.8333333333001</v>
      </c>
      <c r="D310" s="99">
        <v>2295</v>
      </c>
      <c r="E310" s="99">
        <v>3562.5</v>
      </c>
      <c r="F310" s="99">
        <f t="shared" si="22"/>
        <v>-1720.8333333333001</v>
      </c>
      <c r="G310" s="99">
        <f t="shared" si="23"/>
        <v>-3562.5</v>
      </c>
      <c r="H310" s="93" t="str">
        <f t="shared" si="24"/>
        <v/>
      </c>
      <c r="I310" s="100" t="s">
        <v>393</v>
      </c>
      <c r="J310" s="99">
        <v>874.42222222220005</v>
      </c>
      <c r="K310" s="99">
        <v>-1304.5</v>
      </c>
      <c r="L310" s="99">
        <v>1019.2090909091</v>
      </c>
      <c r="M310" s="99">
        <v>-430.87083333330003</v>
      </c>
      <c r="N310" s="99">
        <f t="shared" si="25"/>
        <v>-430.07777777779995</v>
      </c>
      <c r="O310" s="99">
        <f t="shared" si="26"/>
        <v>588.33825757580007</v>
      </c>
    </row>
    <row r="311" spans="1:15">
      <c r="A311" s="98" t="s">
        <v>394</v>
      </c>
      <c r="B311" s="99">
        <v>2094.6666666667002</v>
      </c>
      <c r="C311" s="99">
        <v>1947.9166666666999</v>
      </c>
      <c r="D311" s="99">
        <v>2445</v>
      </c>
      <c r="E311" s="99">
        <v>3930</v>
      </c>
      <c r="F311" s="99">
        <f t="shared" si="22"/>
        <v>-1947.9166666666999</v>
      </c>
      <c r="G311" s="99">
        <f t="shared" si="23"/>
        <v>-3930</v>
      </c>
      <c r="H311" s="93" t="str">
        <f t="shared" si="24"/>
        <v/>
      </c>
      <c r="I311" s="100" t="s">
        <v>394</v>
      </c>
      <c r="J311" s="99">
        <v>1005.7190476191</v>
      </c>
      <c r="K311" s="99">
        <v>-1596.4705882353001</v>
      </c>
      <c r="L311" s="99">
        <v>407.17083333329998</v>
      </c>
      <c r="M311" s="99">
        <v>-727.05416666669998</v>
      </c>
      <c r="N311" s="99">
        <f t="shared" si="25"/>
        <v>-590.75154061620003</v>
      </c>
      <c r="O311" s="99">
        <f t="shared" si="26"/>
        <v>-319.8833333334</v>
      </c>
    </row>
    <row r="312" spans="1:15">
      <c r="A312" s="98" t="s">
        <v>395</v>
      </c>
      <c r="B312" s="99">
        <v>2147.9166666667002</v>
      </c>
      <c r="C312" s="99">
        <v>2694.2916666667002</v>
      </c>
      <c r="D312" s="99">
        <v>2535</v>
      </c>
      <c r="E312" s="99">
        <v>3798.75</v>
      </c>
      <c r="F312" s="99">
        <f t="shared" si="22"/>
        <v>-2694.2916666667002</v>
      </c>
      <c r="G312" s="99">
        <f t="shared" si="23"/>
        <v>-3798.75</v>
      </c>
      <c r="H312" s="93" t="str">
        <f t="shared" si="24"/>
        <v/>
      </c>
      <c r="I312" s="100" t="s">
        <v>395</v>
      </c>
      <c r="J312" s="99">
        <v>2495.2375000000002</v>
      </c>
      <c r="K312" s="99">
        <v>-384.58636363639999</v>
      </c>
      <c r="L312" s="99">
        <v>82.791304347799993</v>
      </c>
      <c r="M312" s="99">
        <v>-1784.1541666666999</v>
      </c>
      <c r="N312" s="99">
        <f t="shared" si="25"/>
        <v>2110.6511363636</v>
      </c>
      <c r="O312" s="99">
        <f t="shared" si="26"/>
        <v>-1701.3628623188999</v>
      </c>
    </row>
    <row r="313" spans="1:15">
      <c r="A313" s="98" t="s">
        <v>396</v>
      </c>
      <c r="B313" s="99">
        <v>2232.0833333332998</v>
      </c>
      <c r="C313" s="99">
        <v>2646</v>
      </c>
      <c r="D313" s="99">
        <v>2364.375</v>
      </c>
      <c r="E313" s="99">
        <v>3654.375</v>
      </c>
      <c r="F313" s="99">
        <f t="shared" si="22"/>
        <v>-2646</v>
      </c>
      <c r="G313" s="99">
        <f t="shared" si="23"/>
        <v>-3654.375</v>
      </c>
      <c r="H313" s="93" t="str">
        <f t="shared" si="24"/>
        <v/>
      </c>
      <c r="I313" s="100" t="s">
        <v>396</v>
      </c>
      <c r="J313" s="99">
        <v>2211.6125000000002</v>
      </c>
      <c r="K313" s="99">
        <v>-411.03846153849997</v>
      </c>
      <c r="L313" s="99">
        <v>206.71904761900001</v>
      </c>
      <c r="M313" s="99">
        <v>-2395.3041666667</v>
      </c>
      <c r="N313" s="99">
        <f t="shared" si="25"/>
        <v>1800.5740384615001</v>
      </c>
      <c r="O313" s="99">
        <f t="shared" si="26"/>
        <v>-2188.5851190477001</v>
      </c>
    </row>
    <row r="314" spans="1:15">
      <c r="A314" s="98" t="s">
        <v>397</v>
      </c>
      <c r="B314" s="99">
        <v>2487.5</v>
      </c>
      <c r="C314" s="99">
        <v>2387.5</v>
      </c>
      <c r="D314" s="99">
        <v>3033.3333333332998</v>
      </c>
      <c r="E314" s="99">
        <v>3933.3333333332998</v>
      </c>
      <c r="F314" s="99">
        <f t="shared" si="22"/>
        <v>-2387.5</v>
      </c>
      <c r="G314" s="99">
        <f t="shared" si="23"/>
        <v>-3933.3333333332998</v>
      </c>
      <c r="H314" s="93" t="str">
        <f t="shared" si="24"/>
        <v/>
      </c>
      <c r="I314" s="100" t="s">
        <v>397</v>
      </c>
      <c r="J314" s="99">
        <v>1530.4076923077</v>
      </c>
      <c r="K314" s="99">
        <v>-1016.8333333332999</v>
      </c>
      <c r="L314" s="99">
        <v>244.57499999999999</v>
      </c>
      <c r="M314" s="99">
        <v>-2171.3249999999998</v>
      </c>
      <c r="N314" s="99">
        <f t="shared" si="25"/>
        <v>513.57435897440007</v>
      </c>
      <c r="O314" s="99">
        <f t="shared" si="26"/>
        <v>-1926.7499999999998</v>
      </c>
    </row>
    <row r="315" spans="1:15">
      <c r="A315" s="98" t="s">
        <v>398</v>
      </c>
      <c r="B315" s="99">
        <v>2512.5</v>
      </c>
      <c r="C315" s="99">
        <v>2387.5</v>
      </c>
      <c r="D315" s="99">
        <v>3033.3333333332998</v>
      </c>
      <c r="E315" s="99">
        <v>3933.3333333332998</v>
      </c>
      <c r="F315" s="99">
        <f t="shared" si="22"/>
        <v>-2387.5</v>
      </c>
      <c r="G315" s="99">
        <f t="shared" si="23"/>
        <v>-3933.3333333332998</v>
      </c>
      <c r="H315" s="93" t="str">
        <f t="shared" si="24"/>
        <v/>
      </c>
      <c r="I315" s="100" t="s">
        <v>398</v>
      </c>
      <c r="J315" s="99">
        <v>1311.095</v>
      </c>
      <c r="K315" s="99">
        <v>-849.29166666670005</v>
      </c>
      <c r="L315" s="99">
        <v>454.71428571429999</v>
      </c>
      <c r="M315" s="99">
        <v>-1501.15</v>
      </c>
      <c r="N315" s="99">
        <f t="shared" si="25"/>
        <v>461.80333333329997</v>
      </c>
      <c r="O315" s="99">
        <f t="shared" si="26"/>
        <v>-1046.4357142857002</v>
      </c>
    </row>
    <row r="316" spans="1:15">
      <c r="A316" s="98" t="s">
        <v>399</v>
      </c>
      <c r="B316" s="99">
        <v>2472.9166666667002</v>
      </c>
      <c r="C316" s="99">
        <v>2387.5</v>
      </c>
      <c r="D316" s="99">
        <v>3033.3333333332998</v>
      </c>
      <c r="E316" s="99">
        <v>3933.3333333332998</v>
      </c>
      <c r="F316" s="99">
        <f t="shared" si="22"/>
        <v>-2387.5</v>
      </c>
      <c r="G316" s="99">
        <f t="shared" si="23"/>
        <v>-3933.3333333332998</v>
      </c>
      <c r="H316" s="93" t="str">
        <f t="shared" si="24"/>
        <v/>
      </c>
      <c r="I316" s="100" t="s">
        <v>399</v>
      </c>
      <c r="J316" s="99">
        <v>1600.9222222221999</v>
      </c>
      <c r="K316" s="99">
        <v>-1790.5454545455</v>
      </c>
      <c r="L316" s="99">
        <v>627.0277777778</v>
      </c>
      <c r="M316" s="99">
        <v>-758.1</v>
      </c>
      <c r="N316" s="99">
        <f t="shared" si="25"/>
        <v>-189.62323232330004</v>
      </c>
      <c r="O316" s="99">
        <f t="shared" si="26"/>
        <v>-131.07222222220003</v>
      </c>
    </row>
    <row r="317" spans="1:15">
      <c r="A317" s="98" t="s">
        <v>400</v>
      </c>
      <c r="B317" s="99">
        <v>2322</v>
      </c>
      <c r="C317" s="99">
        <v>1764.625</v>
      </c>
      <c r="D317" s="99">
        <v>2508.75</v>
      </c>
      <c r="E317" s="99">
        <v>3703.125</v>
      </c>
      <c r="F317" s="99">
        <f t="shared" si="22"/>
        <v>-1764.625</v>
      </c>
      <c r="G317" s="99">
        <f t="shared" si="23"/>
        <v>-3703.125</v>
      </c>
      <c r="H317" s="93" t="str">
        <f t="shared" si="24"/>
        <v/>
      </c>
      <c r="I317" s="100" t="s">
        <v>400</v>
      </c>
      <c r="J317" s="99">
        <v>761.70833333329995</v>
      </c>
      <c r="K317" s="99">
        <v>-1173.6380952381</v>
      </c>
      <c r="L317" s="99">
        <v>678.43913043479995</v>
      </c>
      <c r="M317" s="99">
        <v>-752.24166666669998</v>
      </c>
      <c r="N317" s="99">
        <f t="shared" si="25"/>
        <v>-411.9297619048001</v>
      </c>
      <c r="O317" s="99">
        <f t="shared" si="26"/>
        <v>-73.802536231900035</v>
      </c>
    </row>
    <row r="318" spans="1:15">
      <c r="A318" s="98" t="s">
        <v>401</v>
      </c>
      <c r="B318" s="99">
        <v>2377.5</v>
      </c>
      <c r="C318" s="99">
        <v>1853.5</v>
      </c>
      <c r="D318" s="99">
        <v>2735.625</v>
      </c>
      <c r="E318" s="99">
        <v>3838.125</v>
      </c>
      <c r="F318" s="99">
        <f t="shared" si="22"/>
        <v>-1853.5</v>
      </c>
      <c r="G318" s="99">
        <f t="shared" si="23"/>
        <v>-3838.125</v>
      </c>
      <c r="H318" s="93" t="str">
        <f t="shared" si="24"/>
        <v/>
      </c>
      <c r="I318" s="100" t="s">
        <v>401</v>
      </c>
      <c r="J318" s="99">
        <v>1407.4733333332999</v>
      </c>
      <c r="K318" s="99">
        <v>-1015.1666666667001</v>
      </c>
      <c r="L318" s="99">
        <v>293.72727272729998</v>
      </c>
      <c r="M318" s="99">
        <v>-1096.2375</v>
      </c>
      <c r="N318" s="99">
        <f t="shared" si="25"/>
        <v>392.30666666659988</v>
      </c>
      <c r="O318" s="99">
        <f t="shared" si="26"/>
        <v>-802.51022727269992</v>
      </c>
    </row>
    <row r="319" spans="1:15">
      <c r="A319" s="98" t="s">
        <v>402</v>
      </c>
      <c r="B319" s="99">
        <v>2540.4583333332998</v>
      </c>
      <c r="C319" s="99">
        <v>2160.9166666667002</v>
      </c>
      <c r="D319" s="99">
        <v>2628.75</v>
      </c>
      <c r="E319" s="99">
        <v>3326.25</v>
      </c>
      <c r="F319" s="99">
        <f t="shared" si="22"/>
        <v>-2160.9166666667002</v>
      </c>
      <c r="G319" s="99">
        <f t="shared" si="23"/>
        <v>-3326.25</v>
      </c>
      <c r="H319" s="93" t="str">
        <f t="shared" si="24"/>
        <v/>
      </c>
      <c r="I319" s="100" t="s">
        <v>402</v>
      </c>
      <c r="J319" s="99">
        <v>939.8</v>
      </c>
      <c r="K319" s="99">
        <v>-1276.2523809524</v>
      </c>
      <c r="L319" s="99">
        <v>145.47499999999999</v>
      </c>
      <c r="M319" s="99">
        <v>-2021.4375</v>
      </c>
      <c r="N319" s="99">
        <f t="shared" si="25"/>
        <v>-336.45238095240006</v>
      </c>
      <c r="O319" s="99">
        <f t="shared" si="26"/>
        <v>-1875.9625000000001</v>
      </c>
    </row>
    <row r="320" spans="1:15">
      <c r="A320" s="98" t="s">
        <v>403</v>
      </c>
      <c r="B320" s="99">
        <v>2372.875</v>
      </c>
      <c r="C320" s="99">
        <v>3004.125</v>
      </c>
      <c r="D320" s="99">
        <v>2392.5</v>
      </c>
      <c r="E320" s="99">
        <v>3918.75</v>
      </c>
      <c r="F320" s="99">
        <f t="shared" si="22"/>
        <v>-3004.125</v>
      </c>
      <c r="G320" s="99">
        <f t="shared" si="23"/>
        <v>-3918.75</v>
      </c>
      <c r="H320" s="93" t="str">
        <f t="shared" si="24"/>
        <v/>
      </c>
      <c r="I320" s="100" t="s">
        <v>403</v>
      </c>
      <c r="J320" s="99">
        <v>2132.125</v>
      </c>
      <c r="K320" s="99">
        <v>-411.28</v>
      </c>
      <c r="L320" s="99">
        <v>99.231818181799994</v>
      </c>
      <c r="M320" s="99">
        <v>-2650.8375000000001</v>
      </c>
      <c r="N320" s="99">
        <f t="shared" si="25"/>
        <v>1720.845</v>
      </c>
      <c r="O320" s="99">
        <f t="shared" si="26"/>
        <v>-2551.6056818182001</v>
      </c>
    </row>
    <row r="321" spans="1:15">
      <c r="A321" s="98" t="s">
        <v>404</v>
      </c>
      <c r="B321" s="99">
        <v>2508.625</v>
      </c>
      <c r="C321" s="99">
        <v>1791.125</v>
      </c>
      <c r="D321" s="99">
        <v>2835</v>
      </c>
      <c r="E321" s="99">
        <v>3440.625</v>
      </c>
      <c r="F321" s="99">
        <f t="shared" si="22"/>
        <v>-1791.125</v>
      </c>
      <c r="G321" s="99">
        <f t="shared" si="23"/>
        <v>-3440.625</v>
      </c>
      <c r="H321" s="93" t="str">
        <f t="shared" si="24"/>
        <v/>
      </c>
      <c r="I321" s="100" t="s">
        <v>404</v>
      </c>
      <c r="J321" s="99">
        <v>1443.6578947368</v>
      </c>
      <c r="K321" s="99">
        <v>-763.31666666670003</v>
      </c>
      <c r="L321" s="99">
        <v>229.7823529412</v>
      </c>
      <c r="M321" s="99">
        <v>-2004.9541666667001</v>
      </c>
      <c r="N321" s="99">
        <f t="shared" si="25"/>
        <v>680.34122807009999</v>
      </c>
      <c r="O321" s="99">
        <f t="shared" si="26"/>
        <v>-1775.1718137255</v>
      </c>
    </row>
    <row r="322" spans="1:15">
      <c r="A322" s="98" t="s">
        <v>405</v>
      </c>
      <c r="B322" s="99">
        <v>2539.2083333332998</v>
      </c>
      <c r="C322" s="99">
        <v>1849.75</v>
      </c>
      <c r="D322" s="99">
        <v>2812.5</v>
      </c>
      <c r="E322" s="99">
        <v>3438.75</v>
      </c>
      <c r="F322" s="99">
        <f t="shared" si="22"/>
        <v>-1849.75</v>
      </c>
      <c r="G322" s="99">
        <f t="shared" si="23"/>
        <v>-3438.75</v>
      </c>
      <c r="H322" s="93" t="str">
        <f t="shared" si="24"/>
        <v/>
      </c>
      <c r="I322" s="100" t="s">
        <v>405</v>
      </c>
      <c r="J322" s="99">
        <v>989.81428571430001</v>
      </c>
      <c r="K322" s="99">
        <v>-956.01250000000005</v>
      </c>
      <c r="L322" s="99">
        <v>620.1</v>
      </c>
      <c r="M322" s="99">
        <v>-1302.8208333333</v>
      </c>
      <c r="N322" s="99">
        <f t="shared" si="25"/>
        <v>33.801785714299967</v>
      </c>
      <c r="O322" s="99">
        <f t="shared" si="26"/>
        <v>-682.72083333329999</v>
      </c>
    </row>
    <row r="323" spans="1:15">
      <c r="A323" s="98" t="s">
        <v>406</v>
      </c>
      <c r="B323" s="99">
        <v>2483.2083333332998</v>
      </c>
      <c r="C323" s="99">
        <v>2155.4166666667002</v>
      </c>
      <c r="D323" s="99">
        <v>2880</v>
      </c>
      <c r="E323" s="99">
        <v>3420</v>
      </c>
      <c r="F323" s="99">
        <f t="shared" si="22"/>
        <v>-2155.4166666667002</v>
      </c>
      <c r="G323" s="99">
        <f t="shared" si="23"/>
        <v>-3420</v>
      </c>
      <c r="H323" s="93" t="str">
        <f t="shared" si="24"/>
        <v>J</v>
      </c>
      <c r="I323" s="100" t="s">
        <v>406</v>
      </c>
      <c r="J323" s="99">
        <v>139.52500000000001</v>
      </c>
      <c r="K323" s="99">
        <v>-2162.9499999999998</v>
      </c>
      <c r="L323" s="99">
        <v>548.18571428569999</v>
      </c>
      <c r="M323" s="99">
        <v>-1227.6624999999999</v>
      </c>
      <c r="N323" s="99">
        <f t="shared" si="25"/>
        <v>-2023.4249999999997</v>
      </c>
      <c r="O323" s="99">
        <f t="shared" si="26"/>
        <v>-679.47678571429992</v>
      </c>
    </row>
    <row r="324" spans="1:15">
      <c r="A324" s="98" t="s">
        <v>407</v>
      </c>
      <c r="B324" s="99">
        <v>2490.375</v>
      </c>
      <c r="C324" s="99">
        <v>2256.75</v>
      </c>
      <c r="D324" s="99">
        <v>2803.125</v>
      </c>
      <c r="E324" s="99">
        <v>3481.875</v>
      </c>
      <c r="F324" s="99">
        <f t="shared" si="22"/>
        <v>-2256.75</v>
      </c>
      <c r="G324" s="99">
        <f t="shared" si="23"/>
        <v>-3481.875</v>
      </c>
      <c r="H324" s="93" t="str">
        <f t="shared" si="24"/>
        <v/>
      </c>
      <c r="I324" s="100" t="s">
        <v>407</v>
      </c>
      <c r="J324" s="99">
        <v>25.6</v>
      </c>
      <c r="K324" s="99">
        <v>-2200.5208333332998</v>
      </c>
      <c r="L324" s="99">
        <v>382.45</v>
      </c>
      <c r="M324" s="99">
        <v>-1090.4458333333</v>
      </c>
      <c r="N324" s="99">
        <f t="shared" si="25"/>
        <v>-2174.9208333332999</v>
      </c>
      <c r="O324" s="99">
        <f t="shared" si="26"/>
        <v>-707.99583333329997</v>
      </c>
    </row>
    <row r="325" spans="1:15">
      <c r="A325" s="98" t="s">
        <v>408</v>
      </c>
      <c r="B325" s="99">
        <v>2658.3333333332998</v>
      </c>
      <c r="C325" s="99">
        <v>2291.6666666667002</v>
      </c>
      <c r="D325" s="99">
        <v>2964.375</v>
      </c>
      <c r="E325" s="99">
        <v>3691.875</v>
      </c>
      <c r="F325" s="99">
        <f t="shared" si="22"/>
        <v>-2291.6666666667002</v>
      </c>
      <c r="G325" s="99">
        <f t="shared" si="23"/>
        <v>-3691.875</v>
      </c>
      <c r="H325" s="93" t="str">
        <f t="shared" si="24"/>
        <v/>
      </c>
      <c r="I325" s="100" t="s">
        <v>408</v>
      </c>
      <c r="J325" s="99">
        <v>348.83125000000001</v>
      </c>
      <c r="K325" s="99">
        <v>-2245.3249999999998</v>
      </c>
      <c r="L325" s="99">
        <v>507.51666666670002</v>
      </c>
      <c r="M325" s="99">
        <v>-1852.0666666667</v>
      </c>
      <c r="N325" s="99">
        <f t="shared" si="25"/>
        <v>-1896.4937499999999</v>
      </c>
      <c r="O325" s="99">
        <f t="shared" si="26"/>
        <v>-1344.55</v>
      </c>
    </row>
    <row r="326" spans="1:15">
      <c r="A326" s="98" t="s">
        <v>409</v>
      </c>
      <c r="B326" s="99">
        <v>3076.5</v>
      </c>
      <c r="C326" s="99">
        <v>2786.6666666667002</v>
      </c>
      <c r="D326" s="99">
        <v>2690.625</v>
      </c>
      <c r="E326" s="99">
        <v>3386.25</v>
      </c>
      <c r="F326" s="99">
        <f t="shared" ref="F326:F389" si="27">-C326</f>
        <v>-2786.6666666667002</v>
      </c>
      <c r="G326" s="99">
        <f t="shared" ref="G326:G389" si="28">-E326</f>
        <v>-3386.25</v>
      </c>
      <c r="H326" s="93" t="str">
        <f t="shared" ref="H326:H389" si="29">IF(TEXT(I326,"d")+0=15,UPPER(LEFT(TEXT(I326,"mmm"),1)),"")</f>
        <v/>
      </c>
      <c r="I326" s="100" t="s">
        <v>409</v>
      </c>
      <c r="J326" s="99">
        <v>1760.2249999999999</v>
      </c>
      <c r="K326" s="99">
        <v>-471.9909090909</v>
      </c>
      <c r="L326" s="99">
        <v>208.26315789469999</v>
      </c>
      <c r="M326" s="99">
        <v>-2353.6666666667002</v>
      </c>
      <c r="N326" s="99">
        <f t="shared" si="25"/>
        <v>1288.2340909090999</v>
      </c>
      <c r="O326" s="99">
        <f t="shared" si="26"/>
        <v>-2145.4035087720004</v>
      </c>
    </row>
    <row r="327" spans="1:15">
      <c r="A327" s="98" t="s">
        <v>410</v>
      </c>
      <c r="B327" s="99">
        <v>2645.9583333332998</v>
      </c>
      <c r="C327" s="99">
        <v>3061.6666666667002</v>
      </c>
      <c r="D327" s="99">
        <v>2715</v>
      </c>
      <c r="E327" s="99">
        <v>3656.25</v>
      </c>
      <c r="F327" s="99">
        <f t="shared" si="27"/>
        <v>-3061.6666666667002</v>
      </c>
      <c r="G327" s="99">
        <f t="shared" si="28"/>
        <v>-3656.25</v>
      </c>
      <c r="H327" s="93" t="str">
        <f t="shared" si="29"/>
        <v/>
      </c>
      <c r="I327" s="100" t="s">
        <v>410</v>
      </c>
      <c r="J327" s="99">
        <v>2433.7333333332999</v>
      </c>
      <c r="K327" s="99">
        <v>-485.9705882353</v>
      </c>
      <c r="L327" s="99">
        <v>88.556521739100006</v>
      </c>
      <c r="M327" s="99">
        <v>-2363.2458333333002</v>
      </c>
      <c r="N327" s="99">
        <f t="shared" si="25"/>
        <v>1947.7627450979999</v>
      </c>
      <c r="O327" s="99">
        <f t="shared" si="26"/>
        <v>-2274.6893115942003</v>
      </c>
    </row>
    <row r="328" spans="1:15">
      <c r="A328" s="98" t="s">
        <v>411</v>
      </c>
      <c r="B328" s="99">
        <v>2731.4583333332998</v>
      </c>
      <c r="C328" s="99">
        <v>2699.25</v>
      </c>
      <c r="D328" s="99">
        <v>2711.25</v>
      </c>
      <c r="E328" s="99">
        <v>3804.375</v>
      </c>
      <c r="F328" s="99">
        <f t="shared" si="27"/>
        <v>-2699.25</v>
      </c>
      <c r="G328" s="99">
        <f t="shared" si="28"/>
        <v>-3804.375</v>
      </c>
      <c r="H328" s="93" t="str">
        <f t="shared" si="29"/>
        <v/>
      </c>
      <c r="I328" s="100" t="s">
        <v>411</v>
      </c>
      <c r="J328" s="99">
        <v>2035.8958333333001</v>
      </c>
      <c r="K328" s="99">
        <v>-976.78333333329999</v>
      </c>
      <c r="L328" s="99">
        <v>490.21739130430001</v>
      </c>
      <c r="M328" s="99">
        <v>-2190.2708333332998</v>
      </c>
      <c r="N328" s="99">
        <f t="shared" si="25"/>
        <v>1059.1125000000002</v>
      </c>
      <c r="O328" s="99">
        <f t="shared" si="26"/>
        <v>-1700.0534420289998</v>
      </c>
    </row>
    <row r="329" spans="1:15">
      <c r="A329" s="98" t="s">
        <v>412</v>
      </c>
      <c r="B329" s="99">
        <v>2480.4166666667002</v>
      </c>
      <c r="C329" s="99">
        <v>2627.4583333332998</v>
      </c>
      <c r="D329" s="99">
        <v>2998.125</v>
      </c>
      <c r="E329" s="99">
        <v>3720</v>
      </c>
      <c r="F329" s="99">
        <f t="shared" si="27"/>
        <v>-2627.4583333332998</v>
      </c>
      <c r="G329" s="99">
        <f t="shared" si="28"/>
        <v>-3720</v>
      </c>
      <c r="H329" s="93" t="str">
        <f t="shared" si="29"/>
        <v/>
      </c>
      <c r="I329" s="100" t="s">
        <v>412</v>
      </c>
      <c r="J329" s="99">
        <v>1776.4916666667</v>
      </c>
      <c r="K329" s="99">
        <v>-384.35500000000002</v>
      </c>
      <c r="L329" s="99">
        <v>361.05</v>
      </c>
      <c r="M329" s="99">
        <v>-1898.3083333333</v>
      </c>
      <c r="N329" s="99">
        <f t="shared" ref="N329:N392" si="30">IFERROR(J329+0,0)+IFERROR(K329+0,0)</f>
        <v>1392.1366666667</v>
      </c>
      <c r="O329" s="99">
        <f t="shared" ref="O329:O392" si="31">IFERROR(L329+0,0)+IFERROR(M329+0,0)</f>
        <v>-1537.2583333333</v>
      </c>
    </row>
    <row r="330" spans="1:15">
      <c r="A330" s="98" t="s">
        <v>413</v>
      </c>
      <c r="B330" s="99">
        <v>2300.8333333332998</v>
      </c>
      <c r="C330" s="99">
        <v>2495</v>
      </c>
      <c r="D330" s="99">
        <v>2660.625</v>
      </c>
      <c r="E330" s="99">
        <v>3978.75</v>
      </c>
      <c r="F330" s="99">
        <f t="shared" si="27"/>
        <v>-2495</v>
      </c>
      <c r="G330" s="99">
        <f t="shared" si="28"/>
        <v>-3978.75</v>
      </c>
      <c r="H330" s="93" t="str">
        <f t="shared" si="29"/>
        <v/>
      </c>
      <c r="I330" s="100" t="s">
        <v>413</v>
      </c>
      <c r="J330" s="99">
        <v>1720.4041666666999</v>
      </c>
      <c r="K330" s="99">
        <v>-825.07333333329996</v>
      </c>
      <c r="L330" s="99">
        <v>746.23749999999995</v>
      </c>
      <c r="M330" s="99">
        <v>-1517.0083333333</v>
      </c>
      <c r="N330" s="99">
        <f t="shared" si="30"/>
        <v>895.33083333339994</v>
      </c>
      <c r="O330" s="99">
        <f t="shared" si="31"/>
        <v>-770.77083333330006</v>
      </c>
    </row>
    <row r="331" spans="1:15">
      <c r="A331" s="98" t="s">
        <v>414</v>
      </c>
      <c r="B331" s="99">
        <v>2461.9583333332998</v>
      </c>
      <c r="C331" s="99">
        <v>2546.1666666667002</v>
      </c>
      <c r="D331" s="99">
        <v>2253.75</v>
      </c>
      <c r="E331" s="99">
        <v>3907.5</v>
      </c>
      <c r="F331" s="99">
        <f t="shared" si="27"/>
        <v>-2546.1666666667002</v>
      </c>
      <c r="G331" s="99">
        <f t="shared" si="28"/>
        <v>-3907.5</v>
      </c>
      <c r="H331" s="93" t="str">
        <f t="shared" si="29"/>
        <v/>
      </c>
      <c r="I331" s="100" t="s">
        <v>414</v>
      </c>
      <c r="J331" s="99">
        <v>1460.0833333333001</v>
      </c>
      <c r="K331" s="99">
        <v>-856.56666666670003</v>
      </c>
      <c r="L331" s="99">
        <v>627.34</v>
      </c>
      <c r="M331" s="99">
        <v>-1325.55</v>
      </c>
      <c r="N331" s="99">
        <f t="shared" si="30"/>
        <v>603.51666666660003</v>
      </c>
      <c r="O331" s="99">
        <f t="shared" si="31"/>
        <v>-698.20999999999992</v>
      </c>
    </row>
    <row r="332" spans="1:15">
      <c r="A332" s="98" t="s">
        <v>415</v>
      </c>
      <c r="B332" s="99">
        <v>2667.4583333332998</v>
      </c>
      <c r="C332" s="99">
        <v>2604.875</v>
      </c>
      <c r="D332" s="99">
        <v>2760</v>
      </c>
      <c r="E332" s="99">
        <v>3751.875</v>
      </c>
      <c r="F332" s="99">
        <f t="shared" si="27"/>
        <v>-2604.875</v>
      </c>
      <c r="G332" s="99">
        <f t="shared" si="28"/>
        <v>-3751.875</v>
      </c>
      <c r="H332" s="93" t="str">
        <f t="shared" si="29"/>
        <v/>
      </c>
      <c r="I332" s="100" t="s">
        <v>415</v>
      </c>
      <c r="J332" s="99">
        <v>2039.375</v>
      </c>
      <c r="K332" s="99">
        <v>-293.67857142859998</v>
      </c>
      <c r="L332" s="99">
        <v>352.0285714286</v>
      </c>
      <c r="M332" s="99">
        <v>-1653.9625000000001</v>
      </c>
      <c r="N332" s="99">
        <f t="shared" si="30"/>
        <v>1745.6964285714</v>
      </c>
      <c r="O332" s="99">
        <f t="shared" si="31"/>
        <v>-1301.9339285714</v>
      </c>
    </row>
    <row r="333" spans="1:15">
      <c r="A333" s="98" t="s">
        <v>416</v>
      </c>
      <c r="B333" s="99">
        <v>2250.3333333332998</v>
      </c>
      <c r="C333" s="99">
        <v>3105.5416666667002</v>
      </c>
      <c r="D333" s="99">
        <v>2808.75</v>
      </c>
      <c r="E333" s="99">
        <v>3796.875</v>
      </c>
      <c r="F333" s="99">
        <f t="shared" si="27"/>
        <v>-3105.5416666667002</v>
      </c>
      <c r="G333" s="99">
        <f t="shared" si="28"/>
        <v>-3796.875</v>
      </c>
      <c r="H333" s="93" t="str">
        <f t="shared" si="29"/>
        <v/>
      </c>
      <c r="I333" s="100" t="s">
        <v>416</v>
      </c>
      <c r="J333" s="99">
        <v>2274.6208333333002</v>
      </c>
      <c r="K333" s="99">
        <v>-290.23124999999999</v>
      </c>
      <c r="L333" s="99">
        <v>247.9</v>
      </c>
      <c r="M333" s="99">
        <v>-1522.75</v>
      </c>
      <c r="N333" s="99">
        <f t="shared" si="30"/>
        <v>1984.3895833333002</v>
      </c>
      <c r="O333" s="99">
        <f t="shared" si="31"/>
        <v>-1274.8499999999999</v>
      </c>
    </row>
    <row r="334" spans="1:15">
      <c r="A334" s="98" t="s">
        <v>417</v>
      </c>
      <c r="B334" s="99">
        <v>1952.0833333333001</v>
      </c>
      <c r="C334" s="99">
        <v>2970.875</v>
      </c>
      <c r="D334" s="99">
        <v>2580</v>
      </c>
      <c r="E334" s="99">
        <v>3828.75</v>
      </c>
      <c r="F334" s="99">
        <f t="shared" si="27"/>
        <v>-2970.875</v>
      </c>
      <c r="G334" s="99">
        <f t="shared" si="28"/>
        <v>-3828.75</v>
      </c>
      <c r="H334" s="93" t="str">
        <f t="shared" si="29"/>
        <v/>
      </c>
      <c r="I334" s="100" t="s">
        <v>417</v>
      </c>
      <c r="J334" s="99">
        <v>2016.4041666666999</v>
      </c>
      <c r="K334" s="99">
        <v>-515.1875</v>
      </c>
      <c r="L334" s="99">
        <v>330.3958333333</v>
      </c>
      <c r="M334" s="99">
        <v>-1304.4625000000001</v>
      </c>
      <c r="N334" s="99">
        <f t="shared" si="30"/>
        <v>1501.2166666666999</v>
      </c>
      <c r="O334" s="99">
        <f t="shared" si="31"/>
        <v>-974.06666666670003</v>
      </c>
    </row>
    <row r="335" spans="1:15">
      <c r="A335" s="98" t="s">
        <v>418</v>
      </c>
      <c r="B335" s="99">
        <v>2172</v>
      </c>
      <c r="C335" s="99">
        <v>2579.4166666667002</v>
      </c>
      <c r="D335" s="99">
        <v>2499.375</v>
      </c>
      <c r="E335" s="99">
        <v>3907.5</v>
      </c>
      <c r="F335" s="99">
        <f t="shared" si="27"/>
        <v>-2579.4166666667002</v>
      </c>
      <c r="G335" s="99">
        <f t="shared" si="28"/>
        <v>-3907.5</v>
      </c>
      <c r="H335" s="93" t="str">
        <f t="shared" si="29"/>
        <v/>
      </c>
      <c r="I335" s="100" t="s">
        <v>418</v>
      </c>
      <c r="J335" s="99">
        <v>1814.8652173912999</v>
      </c>
      <c r="K335" s="99">
        <v>-459.8333333333</v>
      </c>
      <c r="L335" s="99">
        <v>525.62857142860003</v>
      </c>
      <c r="M335" s="99">
        <v>-701.79583333330004</v>
      </c>
      <c r="N335" s="99">
        <f t="shared" si="30"/>
        <v>1355.0318840579998</v>
      </c>
      <c r="O335" s="99">
        <f t="shared" si="31"/>
        <v>-176.16726190470001</v>
      </c>
    </row>
    <row r="336" spans="1:15">
      <c r="A336" s="98" t="s">
        <v>419</v>
      </c>
      <c r="B336" s="99">
        <v>2356.0833333332998</v>
      </c>
      <c r="C336" s="99">
        <v>2071.8333333332998</v>
      </c>
      <c r="D336" s="99">
        <v>3028.125</v>
      </c>
      <c r="E336" s="99">
        <v>3577.5</v>
      </c>
      <c r="F336" s="99">
        <f t="shared" si="27"/>
        <v>-2071.8333333332998</v>
      </c>
      <c r="G336" s="99">
        <f t="shared" si="28"/>
        <v>-3577.5</v>
      </c>
      <c r="H336" s="93" t="str">
        <f t="shared" si="29"/>
        <v/>
      </c>
      <c r="I336" s="100" t="s">
        <v>419</v>
      </c>
      <c r="J336" s="99">
        <v>1065.3900000000001</v>
      </c>
      <c r="K336" s="99">
        <v>-501.5833333333</v>
      </c>
      <c r="L336" s="99">
        <v>665.60833333330004</v>
      </c>
      <c r="M336" s="99">
        <v>-1162.1791666667</v>
      </c>
      <c r="N336" s="99">
        <f t="shared" si="30"/>
        <v>563.80666666670004</v>
      </c>
      <c r="O336" s="99">
        <f t="shared" si="31"/>
        <v>-496.57083333339995</v>
      </c>
    </row>
    <row r="337" spans="1:15">
      <c r="A337" s="98" t="s">
        <v>420</v>
      </c>
      <c r="B337" s="99">
        <v>2750.7083333332998</v>
      </c>
      <c r="C337" s="99">
        <v>2400.6666666667002</v>
      </c>
      <c r="D337" s="99">
        <v>3001.875</v>
      </c>
      <c r="E337" s="99">
        <v>3226.875</v>
      </c>
      <c r="F337" s="99">
        <f t="shared" si="27"/>
        <v>-2400.6666666667002</v>
      </c>
      <c r="G337" s="99">
        <f t="shared" si="28"/>
        <v>-3226.875</v>
      </c>
      <c r="H337" s="93" t="str">
        <f t="shared" si="29"/>
        <v/>
      </c>
      <c r="I337" s="100" t="s">
        <v>420</v>
      </c>
      <c r="J337" s="99">
        <v>1200.1652173913001</v>
      </c>
      <c r="K337" s="99">
        <v>-1124.3333333333001</v>
      </c>
      <c r="L337" s="99">
        <v>813.68333333329997</v>
      </c>
      <c r="M337" s="99">
        <v>-1112.7375</v>
      </c>
      <c r="N337" s="99">
        <f t="shared" si="30"/>
        <v>75.831884058000014</v>
      </c>
      <c r="O337" s="99">
        <f t="shared" si="31"/>
        <v>-299.05416666669998</v>
      </c>
    </row>
    <row r="338" spans="1:15">
      <c r="A338" s="98" t="s">
        <v>421</v>
      </c>
      <c r="B338" s="99">
        <v>2658.875</v>
      </c>
      <c r="C338" s="99">
        <v>2268.0833333332998</v>
      </c>
      <c r="D338" s="99">
        <v>2511.25</v>
      </c>
      <c r="E338" s="99">
        <v>3976.875</v>
      </c>
      <c r="F338" s="99">
        <f t="shared" si="27"/>
        <v>-2268.0833333332998</v>
      </c>
      <c r="G338" s="99">
        <f t="shared" si="28"/>
        <v>-3976.875</v>
      </c>
      <c r="H338" s="93" t="str">
        <f t="shared" si="29"/>
        <v/>
      </c>
      <c r="I338" s="100" t="s">
        <v>421</v>
      </c>
      <c r="J338" s="99">
        <v>1150.2388888889</v>
      </c>
      <c r="K338" s="99">
        <v>-1490.6705882353001</v>
      </c>
      <c r="L338" s="99">
        <v>605.5</v>
      </c>
      <c r="M338" s="99">
        <v>-866.21249999999998</v>
      </c>
      <c r="N338" s="99">
        <f t="shared" si="30"/>
        <v>-340.43169934640014</v>
      </c>
      <c r="O338" s="99">
        <f t="shared" si="31"/>
        <v>-260.71249999999998</v>
      </c>
    </row>
    <row r="339" spans="1:15">
      <c r="A339" s="98" t="s">
        <v>390</v>
      </c>
      <c r="B339" s="99">
        <v>2681</v>
      </c>
      <c r="C339" s="99">
        <v>2596.625</v>
      </c>
      <c r="D339" s="99">
        <v>2326.875</v>
      </c>
      <c r="E339" s="99">
        <v>3840</v>
      </c>
      <c r="F339" s="99">
        <f t="shared" si="27"/>
        <v>-2596.625</v>
      </c>
      <c r="G339" s="99">
        <f t="shared" si="28"/>
        <v>-3840</v>
      </c>
      <c r="H339" s="93" t="str">
        <f t="shared" si="29"/>
        <v/>
      </c>
      <c r="I339" s="100" t="s">
        <v>390</v>
      </c>
      <c r="J339" s="99">
        <v>1246.7863636364</v>
      </c>
      <c r="K339" s="99">
        <v>-1566.6</v>
      </c>
      <c r="L339" s="99">
        <v>872.98333333330004</v>
      </c>
      <c r="M339" s="99">
        <v>-681.45652173910003</v>
      </c>
      <c r="N339" s="99">
        <f t="shared" si="30"/>
        <v>-319.81363636359993</v>
      </c>
      <c r="O339" s="99">
        <f t="shared" si="31"/>
        <v>191.52681159420001</v>
      </c>
    </row>
    <row r="340" spans="1:15">
      <c r="A340" s="98" t="s">
        <v>423</v>
      </c>
      <c r="B340" s="99">
        <v>2770.75</v>
      </c>
      <c r="C340" s="99">
        <v>2898.375</v>
      </c>
      <c r="D340" s="99">
        <v>2491.875</v>
      </c>
      <c r="E340" s="99">
        <v>3684.375</v>
      </c>
      <c r="F340" s="99">
        <f t="shared" si="27"/>
        <v>-2898.375</v>
      </c>
      <c r="G340" s="99">
        <f t="shared" si="28"/>
        <v>-3684.375</v>
      </c>
      <c r="H340" s="93" t="str">
        <f t="shared" si="29"/>
        <v/>
      </c>
      <c r="I340" s="100" t="s">
        <v>423</v>
      </c>
      <c r="J340" s="99">
        <v>1630.0217391304</v>
      </c>
      <c r="K340" s="99">
        <v>-1495.4222222221999</v>
      </c>
      <c r="L340" s="99">
        <v>188.04583333330001</v>
      </c>
      <c r="M340" s="99">
        <v>-1061.875</v>
      </c>
      <c r="N340" s="99">
        <f t="shared" si="30"/>
        <v>134.59951690820003</v>
      </c>
      <c r="O340" s="99">
        <f t="shared" si="31"/>
        <v>-873.82916666669996</v>
      </c>
    </row>
    <row r="341" spans="1:15">
      <c r="A341" s="98" t="s">
        <v>424</v>
      </c>
      <c r="B341" s="99">
        <v>2648.75</v>
      </c>
      <c r="C341" s="99">
        <v>2746.625</v>
      </c>
      <c r="D341" s="99">
        <v>2710.2083333332998</v>
      </c>
      <c r="E341" s="99">
        <v>3515.4166666667002</v>
      </c>
      <c r="F341" s="99">
        <f t="shared" si="27"/>
        <v>-2746.625</v>
      </c>
      <c r="G341" s="99">
        <f t="shared" si="28"/>
        <v>-3515.4166666667002</v>
      </c>
      <c r="H341" s="93" t="str">
        <f t="shared" si="29"/>
        <v/>
      </c>
      <c r="I341" s="100" t="s">
        <v>424</v>
      </c>
      <c r="J341" s="99">
        <v>1119.95</v>
      </c>
      <c r="K341" s="99">
        <v>-702.245</v>
      </c>
      <c r="L341" s="99">
        <v>543.98333333330004</v>
      </c>
      <c r="M341" s="99">
        <v>-2439.7208333333001</v>
      </c>
      <c r="N341" s="99">
        <f t="shared" si="30"/>
        <v>417.70500000000004</v>
      </c>
      <c r="O341" s="99">
        <f t="shared" si="31"/>
        <v>-1895.7375000000002</v>
      </c>
    </row>
    <row r="342" spans="1:15">
      <c r="A342" s="98" t="s">
        <v>425</v>
      </c>
      <c r="B342" s="99">
        <v>2910.1666666667002</v>
      </c>
      <c r="C342" s="99">
        <v>3009.0833333332998</v>
      </c>
      <c r="D342" s="99">
        <v>2535</v>
      </c>
      <c r="E342" s="99">
        <v>2956.875</v>
      </c>
      <c r="F342" s="99">
        <f t="shared" si="27"/>
        <v>-3009.0833333332998</v>
      </c>
      <c r="G342" s="99">
        <f t="shared" si="28"/>
        <v>-2956.875</v>
      </c>
      <c r="H342" s="93" t="str">
        <f t="shared" si="29"/>
        <v/>
      </c>
      <c r="I342" s="100" t="s">
        <v>425</v>
      </c>
      <c r="J342" s="99">
        <v>1285.9933333332999</v>
      </c>
      <c r="K342" s="99">
        <v>-1854.1227272727001</v>
      </c>
      <c r="L342" s="99">
        <v>1114.0374999999999</v>
      </c>
      <c r="M342" s="99">
        <v>-745.73913043480002</v>
      </c>
      <c r="N342" s="99">
        <f t="shared" si="30"/>
        <v>-568.12939393940019</v>
      </c>
      <c r="O342" s="99">
        <f t="shared" si="31"/>
        <v>368.29836956519989</v>
      </c>
    </row>
    <row r="343" spans="1:15">
      <c r="A343" s="98" t="s">
        <v>426</v>
      </c>
      <c r="B343" s="99">
        <v>2888.5416666667002</v>
      </c>
      <c r="C343" s="99">
        <v>2911.4583333332998</v>
      </c>
      <c r="D343" s="99">
        <v>2401.875</v>
      </c>
      <c r="E343" s="99">
        <v>2535</v>
      </c>
      <c r="F343" s="99">
        <f t="shared" si="27"/>
        <v>-2911.4583333332998</v>
      </c>
      <c r="G343" s="99">
        <f t="shared" si="28"/>
        <v>-2535</v>
      </c>
      <c r="H343" s="93" t="str">
        <f t="shared" si="29"/>
        <v/>
      </c>
      <c r="I343" s="100" t="s">
        <v>426</v>
      </c>
      <c r="J343" s="99">
        <v>1502.03</v>
      </c>
      <c r="K343" s="99">
        <v>-871.99047619049998</v>
      </c>
      <c r="L343" s="99">
        <v>438.77272727270002</v>
      </c>
      <c r="M343" s="99">
        <v>-1245.9458333333</v>
      </c>
      <c r="N343" s="99">
        <f t="shared" si="30"/>
        <v>630.0395238095</v>
      </c>
      <c r="O343" s="99">
        <f t="shared" si="31"/>
        <v>-807.17310606060005</v>
      </c>
    </row>
    <row r="344" spans="1:15">
      <c r="A344" s="98" t="s">
        <v>427</v>
      </c>
      <c r="B344" s="99">
        <v>2919.9166666667002</v>
      </c>
      <c r="C344" s="99">
        <v>2370.5416666667002</v>
      </c>
      <c r="D344" s="99">
        <v>1831.875</v>
      </c>
      <c r="E344" s="99">
        <v>3056.25</v>
      </c>
      <c r="F344" s="99">
        <f t="shared" si="27"/>
        <v>-2370.5416666667002</v>
      </c>
      <c r="G344" s="99">
        <f t="shared" si="28"/>
        <v>-3056.25</v>
      </c>
      <c r="H344" s="93" t="str">
        <f t="shared" si="29"/>
        <v/>
      </c>
      <c r="I344" s="100" t="s">
        <v>427</v>
      </c>
      <c r="J344" s="99">
        <v>2418.0041666666998</v>
      </c>
      <c r="K344" s="99">
        <v>-477.1764705882</v>
      </c>
      <c r="L344" s="99">
        <v>458.16086956520002</v>
      </c>
      <c r="M344" s="99">
        <v>-1356.8791666667</v>
      </c>
      <c r="N344" s="99">
        <f t="shared" si="30"/>
        <v>1940.8276960784997</v>
      </c>
      <c r="O344" s="99">
        <f t="shared" si="31"/>
        <v>-898.71829710149996</v>
      </c>
    </row>
    <row r="345" spans="1:15">
      <c r="A345" s="98" t="s">
        <v>428</v>
      </c>
      <c r="B345" s="99">
        <v>2763.3333333332998</v>
      </c>
      <c r="C345" s="99">
        <v>2914.9166666667002</v>
      </c>
      <c r="D345" s="99">
        <v>1995</v>
      </c>
      <c r="E345" s="99">
        <v>3086.25</v>
      </c>
      <c r="F345" s="99">
        <f t="shared" si="27"/>
        <v>-2914.9166666667002</v>
      </c>
      <c r="G345" s="99">
        <f t="shared" si="28"/>
        <v>-3086.25</v>
      </c>
      <c r="H345" s="93" t="str">
        <f t="shared" si="29"/>
        <v/>
      </c>
      <c r="I345" s="100" t="s">
        <v>428</v>
      </c>
      <c r="J345" s="99">
        <v>1912.1826086957001</v>
      </c>
      <c r="K345" s="99">
        <v>-1195.875</v>
      </c>
      <c r="L345" s="99">
        <v>755.55652173910005</v>
      </c>
      <c r="M345" s="99">
        <v>-985.4909090909</v>
      </c>
      <c r="N345" s="99">
        <f t="shared" si="30"/>
        <v>716.30760869570008</v>
      </c>
      <c r="O345" s="99">
        <f t="shared" si="31"/>
        <v>-229.93438735179996</v>
      </c>
    </row>
    <row r="346" spans="1:15">
      <c r="A346" s="98" t="s">
        <v>429</v>
      </c>
      <c r="B346" s="99">
        <v>2782.9166666667002</v>
      </c>
      <c r="C346" s="99">
        <v>3008.0833333332998</v>
      </c>
      <c r="D346" s="99">
        <v>2006.875</v>
      </c>
      <c r="E346" s="99">
        <v>3037.5</v>
      </c>
      <c r="F346" s="99">
        <f t="shared" si="27"/>
        <v>-3008.0833333332998</v>
      </c>
      <c r="G346" s="99">
        <f t="shared" si="28"/>
        <v>-3037.5</v>
      </c>
      <c r="H346" s="93" t="str">
        <f t="shared" si="29"/>
        <v/>
      </c>
      <c r="I346" s="100" t="s">
        <v>429</v>
      </c>
      <c r="J346" s="99">
        <v>2134.8521739130001</v>
      </c>
      <c r="K346" s="99">
        <v>-1069.6052631579</v>
      </c>
      <c r="L346" s="99">
        <v>762.61363636359999</v>
      </c>
      <c r="M346" s="99">
        <v>-913.04782608699998</v>
      </c>
      <c r="N346" s="99">
        <f t="shared" si="30"/>
        <v>1065.2469107551001</v>
      </c>
      <c r="O346" s="99">
        <f t="shared" si="31"/>
        <v>-150.43418972339998</v>
      </c>
    </row>
    <row r="347" spans="1:15">
      <c r="A347" s="98" t="s">
        <v>430</v>
      </c>
      <c r="B347" s="99">
        <v>2795.5416666667002</v>
      </c>
      <c r="C347" s="99">
        <v>2448.7083333332998</v>
      </c>
      <c r="D347" s="99">
        <v>2244.375</v>
      </c>
      <c r="E347" s="99">
        <v>2777.5</v>
      </c>
      <c r="F347" s="99">
        <f t="shared" si="27"/>
        <v>-2448.7083333332998</v>
      </c>
      <c r="G347" s="99">
        <f t="shared" si="28"/>
        <v>-2777.5</v>
      </c>
      <c r="H347" s="93" t="str">
        <f t="shared" si="29"/>
        <v/>
      </c>
      <c r="I347" s="100" t="s">
        <v>430</v>
      </c>
      <c r="J347" s="99">
        <v>2536.6608695651998</v>
      </c>
      <c r="K347" s="99">
        <v>-658.97272727270001</v>
      </c>
      <c r="L347" s="99">
        <v>483.4166666667</v>
      </c>
      <c r="M347" s="99">
        <v>-1701.1</v>
      </c>
      <c r="N347" s="99">
        <f t="shared" si="30"/>
        <v>1877.6881422924998</v>
      </c>
      <c r="O347" s="99">
        <f t="shared" si="31"/>
        <v>-1217.6833333333</v>
      </c>
    </row>
    <row r="348" spans="1:15">
      <c r="A348" s="98" t="s">
        <v>431</v>
      </c>
      <c r="B348" s="99">
        <v>2576.25</v>
      </c>
      <c r="C348" s="99">
        <v>2572.2916666667002</v>
      </c>
      <c r="D348" s="99">
        <v>2118.75</v>
      </c>
      <c r="E348" s="99">
        <v>2619.375</v>
      </c>
      <c r="F348" s="99">
        <f t="shared" si="27"/>
        <v>-2572.2916666667002</v>
      </c>
      <c r="G348" s="99">
        <f t="shared" si="28"/>
        <v>-2619.375</v>
      </c>
      <c r="H348" s="93" t="str">
        <f t="shared" si="29"/>
        <v/>
      </c>
      <c r="I348" s="100" t="s">
        <v>431</v>
      </c>
      <c r="J348" s="99">
        <v>2382.4833333332999</v>
      </c>
      <c r="K348" s="99">
        <v>-449.96923076920001</v>
      </c>
      <c r="L348" s="99">
        <v>88.390909090899996</v>
      </c>
      <c r="M348" s="99">
        <v>-1904.1541666666999</v>
      </c>
      <c r="N348" s="99">
        <f t="shared" si="30"/>
        <v>1932.5141025640999</v>
      </c>
      <c r="O348" s="99">
        <f t="shared" si="31"/>
        <v>-1815.7632575757998</v>
      </c>
    </row>
    <row r="349" spans="1:15">
      <c r="A349" s="98" t="s">
        <v>432</v>
      </c>
      <c r="B349" s="99">
        <v>2415.5833333332998</v>
      </c>
      <c r="C349" s="99">
        <v>2563.2916666667002</v>
      </c>
      <c r="D349" s="99">
        <v>2437.5</v>
      </c>
      <c r="E349" s="99">
        <v>2673.75</v>
      </c>
      <c r="F349" s="99">
        <f t="shared" si="27"/>
        <v>-2563.2916666667002</v>
      </c>
      <c r="G349" s="99">
        <f t="shared" si="28"/>
        <v>-2673.75</v>
      </c>
      <c r="H349" s="93" t="str">
        <f t="shared" si="29"/>
        <v/>
      </c>
      <c r="I349" s="100" t="s">
        <v>432</v>
      </c>
      <c r="J349" s="99">
        <v>1130.5933333333001</v>
      </c>
      <c r="K349" s="99">
        <v>-1373.680952381</v>
      </c>
      <c r="L349" s="99">
        <v>1234.6869565217</v>
      </c>
      <c r="M349" s="99">
        <v>-655.29523809520003</v>
      </c>
      <c r="N349" s="99">
        <f t="shared" si="30"/>
        <v>-243.08761904769995</v>
      </c>
      <c r="O349" s="99">
        <f t="shared" si="31"/>
        <v>579.39171842650001</v>
      </c>
    </row>
    <row r="350" spans="1:15">
      <c r="A350" s="98" t="s">
        <v>433</v>
      </c>
      <c r="B350" s="99">
        <v>1418.9166666666999</v>
      </c>
      <c r="C350" s="99">
        <v>2723.9583333332998</v>
      </c>
      <c r="D350" s="99">
        <v>2728.125</v>
      </c>
      <c r="E350" s="99">
        <v>2634.375</v>
      </c>
      <c r="F350" s="99">
        <f t="shared" si="27"/>
        <v>-2723.9583333332998</v>
      </c>
      <c r="G350" s="99">
        <f t="shared" si="28"/>
        <v>-2634.375</v>
      </c>
      <c r="H350" s="93" t="str">
        <f t="shared" si="29"/>
        <v/>
      </c>
      <c r="I350" s="100" t="s">
        <v>433</v>
      </c>
      <c r="J350" s="99">
        <v>451.68888888890001</v>
      </c>
      <c r="K350" s="99">
        <v>-2135.7526315790001</v>
      </c>
      <c r="L350" s="99">
        <v>1092.8208333333</v>
      </c>
      <c r="M350" s="99">
        <v>-593.625</v>
      </c>
      <c r="N350" s="99">
        <f t="shared" si="30"/>
        <v>-1684.0637426901001</v>
      </c>
      <c r="O350" s="99">
        <f t="shared" si="31"/>
        <v>499.19583333330002</v>
      </c>
    </row>
    <row r="351" spans="1:15">
      <c r="A351" s="98" t="s">
        <v>434</v>
      </c>
      <c r="B351" s="99">
        <v>1264.5833333333001</v>
      </c>
      <c r="C351" s="99">
        <v>2622.4583333332998</v>
      </c>
      <c r="D351" s="99">
        <v>2403.75</v>
      </c>
      <c r="E351" s="99">
        <v>2986.875</v>
      </c>
      <c r="F351" s="99">
        <f t="shared" si="27"/>
        <v>-2622.4583333332998</v>
      </c>
      <c r="G351" s="99">
        <f t="shared" si="28"/>
        <v>-2986.875</v>
      </c>
      <c r="H351" s="93" t="str">
        <f t="shared" si="29"/>
        <v/>
      </c>
      <c r="I351" s="100" t="s">
        <v>434</v>
      </c>
      <c r="J351" s="99">
        <v>1015.9684210526</v>
      </c>
      <c r="K351" s="99">
        <v>-1524.1166666667</v>
      </c>
      <c r="L351" s="99">
        <v>621.49166666669998</v>
      </c>
      <c r="M351" s="99">
        <v>-610.34782608700004</v>
      </c>
      <c r="N351" s="99">
        <f t="shared" si="30"/>
        <v>-508.14824561410001</v>
      </c>
      <c r="O351" s="99">
        <f t="shared" si="31"/>
        <v>11.14384057969994</v>
      </c>
    </row>
    <row r="352" spans="1:15">
      <c r="A352" s="98" t="s">
        <v>435</v>
      </c>
      <c r="B352" s="99">
        <v>358.3333333333</v>
      </c>
      <c r="C352" s="99">
        <v>3044.5416666667002</v>
      </c>
      <c r="D352" s="99">
        <v>2454.375</v>
      </c>
      <c r="E352" s="99">
        <v>3099.375</v>
      </c>
      <c r="F352" s="99">
        <f t="shared" si="27"/>
        <v>-3044.5416666667002</v>
      </c>
      <c r="G352" s="99">
        <f t="shared" si="28"/>
        <v>-3099.375</v>
      </c>
      <c r="H352" s="93" t="str">
        <f t="shared" si="29"/>
        <v/>
      </c>
      <c r="I352" s="100" t="s">
        <v>435</v>
      </c>
      <c r="J352" s="99">
        <v>619.14666666669996</v>
      </c>
      <c r="K352" s="99">
        <v>-2348.0833333332998</v>
      </c>
      <c r="L352" s="99">
        <v>1241.6708333332999</v>
      </c>
      <c r="M352" s="99">
        <v>-177.58421052630001</v>
      </c>
      <c r="N352" s="99">
        <f t="shared" si="30"/>
        <v>-1728.9366666665999</v>
      </c>
      <c r="O352" s="99">
        <f t="shared" si="31"/>
        <v>1064.0866228069999</v>
      </c>
    </row>
    <row r="353" spans="1:15">
      <c r="A353" s="98" t="s">
        <v>436</v>
      </c>
      <c r="B353" s="99">
        <v>3186.9166666667002</v>
      </c>
      <c r="C353" s="99">
        <v>3120.3333333332998</v>
      </c>
      <c r="D353" s="99">
        <v>2071.875</v>
      </c>
      <c r="E353" s="99">
        <v>3285</v>
      </c>
      <c r="F353" s="99">
        <f t="shared" si="27"/>
        <v>-3120.3333333332998</v>
      </c>
      <c r="G353" s="99">
        <f t="shared" si="28"/>
        <v>-3285</v>
      </c>
      <c r="H353" s="93" t="str">
        <f t="shared" si="29"/>
        <v/>
      </c>
      <c r="I353" s="100" t="s">
        <v>436</v>
      </c>
      <c r="J353" s="99">
        <v>967.9</v>
      </c>
      <c r="K353" s="99">
        <v>-1829.8708333333</v>
      </c>
      <c r="L353" s="99">
        <v>1259.9375</v>
      </c>
      <c r="M353" s="99">
        <v>-357.07368421050001</v>
      </c>
      <c r="N353" s="99">
        <f t="shared" si="30"/>
        <v>-861.97083333329999</v>
      </c>
      <c r="O353" s="99">
        <f t="shared" si="31"/>
        <v>902.86381578949999</v>
      </c>
    </row>
    <row r="354" spans="1:15">
      <c r="A354" s="98" t="s">
        <v>437</v>
      </c>
      <c r="B354" s="99">
        <v>2791.875</v>
      </c>
      <c r="C354" s="99">
        <v>2763.4583333332998</v>
      </c>
      <c r="D354" s="99">
        <v>2201.125</v>
      </c>
      <c r="E354" s="99">
        <v>3208.125</v>
      </c>
      <c r="F354" s="99">
        <f t="shared" si="27"/>
        <v>-2763.4583333332998</v>
      </c>
      <c r="G354" s="99">
        <f t="shared" si="28"/>
        <v>-3208.125</v>
      </c>
      <c r="H354" s="93" t="str">
        <f t="shared" si="29"/>
        <v>A</v>
      </c>
      <c r="I354" s="100" t="s">
        <v>437</v>
      </c>
      <c r="J354" s="99">
        <v>1327.8666666667</v>
      </c>
      <c r="K354" s="99">
        <v>-942.31</v>
      </c>
      <c r="L354" s="99">
        <v>330.70416666670002</v>
      </c>
      <c r="M354" s="99">
        <v>-1245.1291666667</v>
      </c>
      <c r="N354" s="99">
        <f t="shared" si="30"/>
        <v>385.55666666670004</v>
      </c>
      <c r="O354" s="99">
        <f t="shared" si="31"/>
        <v>-914.42499999999995</v>
      </c>
    </row>
    <row r="355" spans="1:15">
      <c r="A355" s="98" t="s">
        <v>438</v>
      </c>
      <c r="B355" s="99">
        <v>2484.5833333332998</v>
      </c>
      <c r="C355" s="99">
        <v>2895.9583333332998</v>
      </c>
      <c r="D355" s="99">
        <v>2582.9583333332998</v>
      </c>
      <c r="E355" s="99">
        <v>2621.4583333332998</v>
      </c>
      <c r="F355" s="99">
        <f t="shared" si="27"/>
        <v>-2895.9583333332998</v>
      </c>
      <c r="G355" s="99">
        <f t="shared" si="28"/>
        <v>-2621.4583333332998</v>
      </c>
      <c r="H355" s="93" t="str">
        <f t="shared" si="29"/>
        <v/>
      </c>
      <c r="I355" s="100" t="s">
        <v>438</v>
      </c>
      <c r="J355" s="99">
        <v>1698.39</v>
      </c>
      <c r="K355" s="99">
        <v>-942.4380952381</v>
      </c>
      <c r="L355" s="99">
        <v>240.1</v>
      </c>
      <c r="M355" s="99">
        <v>-2050.75</v>
      </c>
      <c r="N355" s="99">
        <f t="shared" si="30"/>
        <v>755.9519047619001</v>
      </c>
      <c r="O355" s="99">
        <f t="shared" si="31"/>
        <v>-1810.65</v>
      </c>
    </row>
    <row r="356" spans="1:15">
      <c r="A356" s="98" t="s">
        <v>439</v>
      </c>
      <c r="B356" s="99">
        <v>3137.5833333332998</v>
      </c>
      <c r="C356" s="99">
        <v>2556.25</v>
      </c>
      <c r="D356" s="99">
        <v>2493.625</v>
      </c>
      <c r="E356" s="99">
        <v>2943.125</v>
      </c>
      <c r="F356" s="99">
        <f t="shared" si="27"/>
        <v>-2556.25</v>
      </c>
      <c r="G356" s="99">
        <f t="shared" si="28"/>
        <v>-2943.125</v>
      </c>
      <c r="H356" s="93" t="str">
        <f t="shared" si="29"/>
        <v/>
      </c>
      <c r="I356" s="100" t="s">
        <v>439</v>
      </c>
      <c r="J356" s="99">
        <v>948.41333333329999</v>
      </c>
      <c r="K356" s="99">
        <v>-2396.8000000000002</v>
      </c>
      <c r="L356" s="99">
        <v>788.15</v>
      </c>
      <c r="M356" s="99">
        <v>-924.10416666670005</v>
      </c>
      <c r="N356" s="99">
        <f t="shared" si="30"/>
        <v>-1448.3866666667002</v>
      </c>
      <c r="O356" s="99">
        <f t="shared" si="31"/>
        <v>-135.95416666670008</v>
      </c>
    </row>
    <row r="357" spans="1:15">
      <c r="A357" s="98" t="s">
        <v>440</v>
      </c>
      <c r="B357" s="99">
        <v>3137.5</v>
      </c>
      <c r="C357" s="99">
        <v>2540.875</v>
      </c>
      <c r="D357" s="99">
        <v>2270.5</v>
      </c>
      <c r="E357" s="99">
        <v>3218.75</v>
      </c>
      <c r="F357" s="99">
        <f t="shared" si="27"/>
        <v>-2540.875</v>
      </c>
      <c r="G357" s="99">
        <f t="shared" si="28"/>
        <v>-3218.75</v>
      </c>
      <c r="H357" s="93" t="str">
        <f t="shared" si="29"/>
        <v/>
      </c>
      <c r="I357" s="100" t="s">
        <v>440</v>
      </c>
      <c r="J357" s="99">
        <v>765.68636363639996</v>
      </c>
      <c r="K357" s="99">
        <v>-1757.4454545455001</v>
      </c>
      <c r="L357" s="99">
        <v>842.00416666670003</v>
      </c>
      <c r="M357" s="99">
        <v>-611.67391304349997</v>
      </c>
      <c r="N357" s="99">
        <f t="shared" si="30"/>
        <v>-991.75909090910011</v>
      </c>
      <c r="O357" s="99">
        <f t="shared" si="31"/>
        <v>230.33025362320006</v>
      </c>
    </row>
    <row r="358" spans="1:15">
      <c r="A358" s="98" t="s">
        <v>441</v>
      </c>
      <c r="B358" s="99">
        <v>3211</v>
      </c>
      <c r="C358" s="99">
        <v>2273.125</v>
      </c>
      <c r="D358" s="99">
        <v>2587.5</v>
      </c>
      <c r="E358" s="99">
        <v>2803.125</v>
      </c>
      <c r="F358" s="99">
        <f t="shared" si="27"/>
        <v>-2273.125</v>
      </c>
      <c r="G358" s="99">
        <f t="shared" si="28"/>
        <v>-2803.125</v>
      </c>
      <c r="H358" s="93" t="str">
        <f t="shared" si="29"/>
        <v/>
      </c>
      <c r="I358" s="100" t="s">
        <v>441</v>
      </c>
      <c r="J358" s="99">
        <v>882.37826086960001</v>
      </c>
      <c r="K358" s="99">
        <v>-1737.0916666666999</v>
      </c>
      <c r="L358" s="99">
        <v>759.94166666670003</v>
      </c>
      <c r="M358" s="99">
        <v>-937.15217391299996</v>
      </c>
      <c r="N358" s="99">
        <f t="shared" si="30"/>
        <v>-854.71340579709988</v>
      </c>
      <c r="O358" s="99">
        <f t="shared" si="31"/>
        <v>-177.21050724629993</v>
      </c>
    </row>
    <row r="359" spans="1:15">
      <c r="A359" s="98" t="s">
        <v>442</v>
      </c>
      <c r="B359" s="99">
        <v>3012.5416666667002</v>
      </c>
      <c r="C359" s="99">
        <v>2608.4166666667002</v>
      </c>
      <c r="D359" s="99">
        <v>2581.875</v>
      </c>
      <c r="E359" s="99">
        <v>3030</v>
      </c>
      <c r="F359" s="99">
        <f t="shared" si="27"/>
        <v>-2608.4166666667002</v>
      </c>
      <c r="G359" s="99">
        <f t="shared" si="28"/>
        <v>-3030</v>
      </c>
      <c r="H359" s="93" t="str">
        <f t="shared" si="29"/>
        <v/>
      </c>
      <c r="I359" s="100" t="s">
        <v>442</v>
      </c>
      <c r="J359" s="99">
        <v>1231.3</v>
      </c>
      <c r="K359" s="99">
        <v>-1751.825</v>
      </c>
      <c r="L359" s="99">
        <v>708.04166666670005</v>
      </c>
      <c r="M359" s="99">
        <v>-904.46249999999998</v>
      </c>
      <c r="N359" s="99">
        <f t="shared" si="30"/>
        <v>-520.52500000000009</v>
      </c>
      <c r="O359" s="99">
        <f t="shared" si="31"/>
        <v>-196.42083333329992</v>
      </c>
    </row>
    <row r="360" spans="1:15">
      <c r="A360" s="98" t="s">
        <v>443</v>
      </c>
      <c r="B360" s="99">
        <v>3204.5416666667002</v>
      </c>
      <c r="C360" s="99">
        <v>2728.7083333332998</v>
      </c>
      <c r="D360" s="99">
        <v>2651.25</v>
      </c>
      <c r="E360" s="99">
        <v>2895</v>
      </c>
      <c r="F360" s="99">
        <f t="shared" si="27"/>
        <v>-2728.7083333332998</v>
      </c>
      <c r="G360" s="99">
        <f t="shared" si="28"/>
        <v>-2895</v>
      </c>
      <c r="H360" s="93" t="str">
        <f t="shared" si="29"/>
        <v/>
      </c>
      <c r="I360" s="100" t="s">
        <v>443</v>
      </c>
      <c r="J360" s="99">
        <v>2397.5545454544999</v>
      </c>
      <c r="K360" s="99">
        <v>-684.07894736840001</v>
      </c>
      <c r="L360" s="99">
        <v>595.9913043478</v>
      </c>
      <c r="M360" s="99">
        <v>-1750.7086956522</v>
      </c>
      <c r="N360" s="99">
        <f t="shared" si="30"/>
        <v>1713.4755980861</v>
      </c>
      <c r="O360" s="99">
        <f t="shared" si="31"/>
        <v>-1154.7173913044001</v>
      </c>
    </row>
    <row r="361" spans="1:15">
      <c r="A361" s="98" t="s">
        <v>444</v>
      </c>
      <c r="B361" s="99">
        <v>2487.3333333332998</v>
      </c>
      <c r="C361" s="99">
        <v>1541.875</v>
      </c>
      <c r="D361" s="99">
        <v>2784.375</v>
      </c>
      <c r="E361" s="99">
        <v>2583.75</v>
      </c>
      <c r="F361" s="99">
        <f t="shared" si="27"/>
        <v>-1541.875</v>
      </c>
      <c r="G361" s="99">
        <f t="shared" si="28"/>
        <v>-2583.75</v>
      </c>
      <c r="H361" s="93" t="str">
        <f t="shared" si="29"/>
        <v/>
      </c>
      <c r="I361" s="100" t="s">
        <v>444</v>
      </c>
      <c r="J361" s="99">
        <v>2335.2541666666998</v>
      </c>
      <c r="K361" s="99">
        <v>-289.86666666669998</v>
      </c>
      <c r="L361" s="99">
        <v>446.64166666670002</v>
      </c>
      <c r="M361" s="99">
        <v>-1637.4916666667</v>
      </c>
      <c r="N361" s="99">
        <f t="shared" si="30"/>
        <v>2045.3874999999998</v>
      </c>
      <c r="O361" s="99">
        <f t="shared" si="31"/>
        <v>-1190.8499999999999</v>
      </c>
    </row>
    <row r="362" spans="1:15">
      <c r="A362" s="98" t="s">
        <v>445</v>
      </c>
      <c r="B362" s="99">
        <v>1853.3333333333001</v>
      </c>
      <c r="C362" s="99">
        <v>1112.9166666666999</v>
      </c>
      <c r="D362" s="99">
        <v>2733.75</v>
      </c>
      <c r="E362" s="99">
        <v>3084.375</v>
      </c>
      <c r="F362" s="99">
        <f t="shared" si="27"/>
        <v>-1112.9166666666999</v>
      </c>
      <c r="G362" s="99">
        <f t="shared" si="28"/>
        <v>-3084.375</v>
      </c>
      <c r="H362" s="93" t="str">
        <f t="shared" si="29"/>
        <v/>
      </c>
      <c r="I362" s="100" t="s">
        <v>445</v>
      </c>
      <c r="J362" s="99">
        <v>1510.5708333333</v>
      </c>
      <c r="K362" s="99">
        <v>-222.7</v>
      </c>
      <c r="L362" s="99">
        <v>345.82083333330002</v>
      </c>
      <c r="M362" s="99">
        <v>-1555.4875</v>
      </c>
      <c r="N362" s="99">
        <f t="shared" si="30"/>
        <v>1287.8708333333</v>
      </c>
      <c r="O362" s="99">
        <f t="shared" si="31"/>
        <v>-1209.6666666666999</v>
      </c>
    </row>
    <row r="363" spans="1:15">
      <c r="A363" s="98" t="s">
        <v>446</v>
      </c>
      <c r="B363" s="99">
        <v>3263.9166666667002</v>
      </c>
      <c r="C363" s="99">
        <v>2468.8333333332998</v>
      </c>
      <c r="D363" s="99">
        <v>2030.625</v>
      </c>
      <c r="E363" s="99">
        <v>3314.375</v>
      </c>
      <c r="F363" s="99">
        <f t="shared" si="27"/>
        <v>-2468.8333333332998</v>
      </c>
      <c r="G363" s="99">
        <f t="shared" si="28"/>
        <v>-3314.375</v>
      </c>
      <c r="H363" s="93" t="str">
        <f t="shared" si="29"/>
        <v/>
      </c>
      <c r="I363" s="100" t="s">
        <v>446</v>
      </c>
      <c r="J363" s="99">
        <v>1438.6888888889</v>
      </c>
      <c r="K363" s="99">
        <v>-2062.8611111110999</v>
      </c>
      <c r="L363" s="99">
        <v>1120.82</v>
      </c>
      <c r="M363" s="99">
        <v>-767.89565217389998</v>
      </c>
      <c r="N363" s="99">
        <f t="shared" si="30"/>
        <v>-624.17222222219993</v>
      </c>
      <c r="O363" s="99">
        <f t="shared" si="31"/>
        <v>352.92434782609996</v>
      </c>
    </row>
    <row r="364" spans="1:15">
      <c r="A364" s="98" t="s">
        <v>447</v>
      </c>
      <c r="B364" s="99">
        <v>3130.375</v>
      </c>
      <c r="C364" s="99">
        <v>2468.375</v>
      </c>
      <c r="D364" s="99">
        <v>1787.25</v>
      </c>
      <c r="E364" s="99">
        <v>2849.375</v>
      </c>
      <c r="F364" s="99">
        <f t="shared" si="27"/>
        <v>-2468.375</v>
      </c>
      <c r="G364" s="99">
        <f t="shared" si="28"/>
        <v>-2849.375</v>
      </c>
      <c r="H364" s="93" t="str">
        <f t="shared" si="29"/>
        <v/>
      </c>
      <c r="I364" s="100" t="s">
        <v>447</v>
      </c>
      <c r="J364" s="99">
        <v>2063.6434782608999</v>
      </c>
      <c r="K364" s="99">
        <v>-822.9375</v>
      </c>
      <c r="L364" s="99">
        <v>660.94166666670003</v>
      </c>
      <c r="M364" s="99">
        <v>-543.66086956519996</v>
      </c>
      <c r="N364" s="99">
        <f t="shared" si="30"/>
        <v>1240.7059782608999</v>
      </c>
      <c r="O364" s="99">
        <f t="shared" si="31"/>
        <v>117.28079710150007</v>
      </c>
    </row>
    <row r="365" spans="1:15">
      <c r="A365" s="98" t="s">
        <v>448</v>
      </c>
      <c r="B365" s="99">
        <v>2944.5416666667002</v>
      </c>
      <c r="C365" s="99">
        <v>2498.0833333332998</v>
      </c>
      <c r="D365" s="99">
        <v>2040.625</v>
      </c>
      <c r="E365" s="99">
        <v>3583.6666666667002</v>
      </c>
      <c r="F365" s="99">
        <f t="shared" si="27"/>
        <v>-2498.0833333332998</v>
      </c>
      <c r="G365" s="99">
        <f t="shared" si="28"/>
        <v>-3583.6666666667002</v>
      </c>
      <c r="H365" s="93" t="str">
        <f t="shared" si="29"/>
        <v/>
      </c>
      <c r="I365" s="100" t="s">
        <v>448</v>
      </c>
      <c r="J365" s="99">
        <v>1834.6608695652001</v>
      </c>
      <c r="K365" s="99">
        <v>-1203.7318181818</v>
      </c>
      <c r="L365" s="99">
        <v>1225.7083333333001</v>
      </c>
      <c r="M365" s="99">
        <v>-274.78333333329999</v>
      </c>
      <c r="N365" s="99">
        <f t="shared" si="30"/>
        <v>630.92905138340006</v>
      </c>
      <c r="O365" s="99">
        <f t="shared" si="31"/>
        <v>950.92500000000007</v>
      </c>
    </row>
    <row r="366" spans="1:15">
      <c r="A366" s="98" t="s">
        <v>449</v>
      </c>
      <c r="B366" s="99">
        <v>3271.625</v>
      </c>
      <c r="C366" s="99">
        <v>2470.6666666667002</v>
      </c>
      <c r="D366" s="99">
        <v>2251.875</v>
      </c>
      <c r="E366" s="99">
        <v>3525</v>
      </c>
      <c r="F366" s="99">
        <f t="shared" si="27"/>
        <v>-2470.6666666667002</v>
      </c>
      <c r="G366" s="99">
        <f t="shared" si="28"/>
        <v>-3525</v>
      </c>
      <c r="H366" s="93" t="str">
        <f t="shared" si="29"/>
        <v/>
      </c>
      <c r="I366" s="100" t="s">
        <v>449</v>
      </c>
      <c r="J366" s="99">
        <v>796.61363636359999</v>
      </c>
      <c r="K366" s="99">
        <v>-1898.3111111111</v>
      </c>
      <c r="L366" s="99">
        <v>1843.6541666666999</v>
      </c>
      <c r="M366" s="99">
        <v>-53.6181818182</v>
      </c>
      <c r="N366" s="99">
        <f t="shared" si="30"/>
        <v>-1101.6974747475001</v>
      </c>
      <c r="O366" s="99">
        <f t="shared" si="31"/>
        <v>1790.0359848485</v>
      </c>
    </row>
    <row r="367" spans="1:15">
      <c r="A367" s="98" t="s">
        <v>450</v>
      </c>
      <c r="B367" s="99">
        <v>3250.6666666667002</v>
      </c>
      <c r="C367" s="99">
        <v>2433.5</v>
      </c>
      <c r="D367" s="99">
        <v>2977.5</v>
      </c>
      <c r="E367" s="99">
        <v>3429.375</v>
      </c>
      <c r="F367" s="99">
        <f t="shared" si="27"/>
        <v>-2433.5</v>
      </c>
      <c r="G367" s="99">
        <f t="shared" si="28"/>
        <v>-3429.375</v>
      </c>
      <c r="H367" s="93" t="str">
        <f t="shared" si="29"/>
        <v/>
      </c>
      <c r="I367" s="100" t="s">
        <v>450</v>
      </c>
      <c r="J367" s="99">
        <v>689.68666666670003</v>
      </c>
      <c r="K367" s="99">
        <v>-1843.9449999999999</v>
      </c>
      <c r="L367" s="99">
        <v>2140.8541666667002</v>
      </c>
      <c r="M367" s="99">
        <v>-105.8222222222</v>
      </c>
      <c r="N367" s="99">
        <f t="shared" si="30"/>
        <v>-1154.2583333333</v>
      </c>
      <c r="O367" s="99">
        <f t="shared" si="31"/>
        <v>2035.0319444445001</v>
      </c>
    </row>
    <row r="368" spans="1:15">
      <c r="A368" s="98" t="s">
        <v>451</v>
      </c>
      <c r="B368" s="99">
        <v>3002.2916666667002</v>
      </c>
      <c r="C368" s="99">
        <v>2354.9166666667002</v>
      </c>
      <c r="D368" s="99">
        <v>3129.375</v>
      </c>
      <c r="E368" s="99">
        <v>3594.5833333332998</v>
      </c>
      <c r="F368" s="99">
        <f t="shared" si="27"/>
        <v>-2354.9166666667002</v>
      </c>
      <c r="G368" s="99">
        <f t="shared" si="28"/>
        <v>-3594.5833333332998</v>
      </c>
      <c r="H368" s="93" t="str">
        <f t="shared" si="29"/>
        <v/>
      </c>
      <c r="I368" s="100" t="s">
        <v>451</v>
      </c>
      <c r="J368" s="99">
        <v>202.23333333330001</v>
      </c>
      <c r="K368" s="99">
        <v>-1943.9749999999999</v>
      </c>
      <c r="L368" s="99">
        <v>171.91304347830001</v>
      </c>
      <c r="M368" s="99">
        <v>-978.60416666670005</v>
      </c>
      <c r="N368" s="99">
        <f t="shared" si="30"/>
        <v>-1741.7416666667</v>
      </c>
      <c r="O368" s="99">
        <f t="shared" si="31"/>
        <v>-806.69112318840007</v>
      </c>
    </row>
    <row r="369" spans="1:15">
      <c r="A369" s="98" t="s">
        <v>452</v>
      </c>
      <c r="B369" s="99">
        <v>2842.625</v>
      </c>
      <c r="C369" s="99">
        <v>2955.4166666667002</v>
      </c>
      <c r="D369" s="99">
        <v>2844.375</v>
      </c>
      <c r="E369" s="99">
        <v>3877.5</v>
      </c>
      <c r="F369" s="99">
        <f t="shared" si="27"/>
        <v>-2955.4166666667002</v>
      </c>
      <c r="G369" s="99">
        <f t="shared" si="28"/>
        <v>-3877.5</v>
      </c>
      <c r="H369" s="93" t="str">
        <f t="shared" si="29"/>
        <v/>
      </c>
      <c r="I369" s="100" t="s">
        <v>452</v>
      </c>
      <c r="J369" s="99">
        <v>830.74</v>
      </c>
      <c r="K369" s="99">
        <v>-1143.5761904762001</v>
      </c>
      <c r="L369" s="99">
        <v>101.5</v>
      </c>
      <c r="M369" s="99">
        <v>-1788.1333333333</v>
      </c>
      <c r="N369" s="99">
        <f t="shared" si="30"/>
        <v>-312.83619047620004</v>
      </c>
      <c r="O369" s="99">
        <f t="shared" si="31"/>
        <v>-1686.6333333333</v>
      </c>
    </row>
    <row r="370" spans="1:15">
      <c r="A370" s="98" t="s">
        <v>422</v>
      </c>
      <c r="B370" s="99">
        <v>2513.5416666667002</v>
      </c>
      <c r="C370" s="99">
        <v>2337.375</v>
      </c>
      <c r="D370" s="99">
        <v>2467.5</v>
      </c>
      <c r="E370" s="99">
        <v>3956.25</v>
      </c>
      <c r="F370" s="99">
        <f t="shared" si="27"/>
        <v>-2337.375</v>
      </c>
      <c r="G370" s="99">
        <f t="shared" si="28"/>
        <v>-3956.25</v>
      </c>
      <c r="H370" s="93" t="str">
        <f t="shared" si="29"/>
        <v/>
      </c>
      <c r="I370" s="100" t="s">
        <v>422</v>
      </c>
      <c r="J370" s="99">
        <v>992.85</v>
      </c>
      <c r="K370" s="99">
        <v>-1958.0555555556</v>
      </c>
      <c r="L370" s="99">
        <v>1010.3304347826</v>
      </c>
      <c r="M370" s="99">
        <v>-709.5</v>
      </c>
      <c r="N370" s="99">
        <f t="shared" si="30"/>
        <v>-965.20555555559997</v>
      </c>
      <c r="O370" s="99">
        <f t="shared" si="31"/>
        <v>300.83043478260004</v>
      </c>
    </row>
    <row r="371" spans="1:15">
      <c r="A371" s="98" t="s">
        <v>460</v>
      </c>
      <c r="B371" s="99">
        <v>2375</v>
      </c>
      <c r="C371" s="99">
        <v>2269.9583333332998</v>
      </c>
      <c r="D371" s="99">
        <v>2793.75</v>
      </c>
      <c r="E371" s="99">
        <v>2904.375</v>
      </c>
      <c r="F371" s="99">
        <f t="shared" si="27"/>
        <v>-2269.9583333332998</v>
      </c>
      <c r="G371" s="99">
        <f t="shared" si="28"/>
        <v>-2904.375</v>
      </c>
      <c r="H371" s="93" t="str">
        <f t="shared" si="29"/>
        <v/>
      </c>
      <c r="I371" s="100" t="s">
        <v>460</v>
      </c>
      <c r="J371" s="99">
        <v>1664.41</v>
      </c>
      <c r="K371" s="99">
        <v>-1857.0791666667001</v>
      </c>
      <c r="L371" s="99">
        <v>1838.5434782609</v>
      </c>
      <c r="M371" s="99">
        <v>-96.0421052632</v>
      </c>
      <c r="N371" s="99">
        <f t="shared" si="30"/>
        <v>-192.66916666669999</v>
      </c>
      <c r="O371" s="99">
        <f t="shared" si="31"/>
        <v>1742.5013729976999</v>
      </c>
    </row>
    <row r="372" spans="1:15">
      <c r="A372" s="98" t="s">
        <v>461</v>
      </c>
      <c r="B372" s="99">
        <v>2218.75</v>
      </c>
      <c r="C372" s="99">
        <v>2210.4583333332998</v>
      </c>
      <c r="D372" s="99">
        <v>2786.25</v>
      </c>
      <c r="E372" s="99">
        <v>3382.5</v>
      </c>
      <c r="F372" s="99">
        <f t="shared" si="27"/>
        <v>-2210.4583333332998</v>
      </c>
      <c r="G372" s="99">
        <f t="shared" si="28"/>
        <v>-3382.5</v>
      </c>
      <c r="H372" s="93" t="str">
        <f t="shared" si="29"/>
        <v/>
      </c>
      <c r="I372" s="100" t="s">
        <v>461</v>
      </c>
      <c r="J372" s="99">
        <v>166.41428571430001</v>
      </c>
      <c r="K372" s="99">
        <v>-1796.7708333333001</v>
      </c>
      <c r="L372" s="99">
        <v>1746.6083333332999</v>
      </c>
      <c r="M372" s="99">
        <v>-136.5625</v>
      </c>
      <c r="N372" s="99">
        <f t="shared" si="30"/>
        <v>-1630.3565476190001</v>
      </c>
      <c r="O372" s="99">
        <f t="shared" si="31"/>
        <v>1610.0458333332999</v>
      </c>
    </row>
    <row r="373" spans="1:15">
      <c r="A373" s="98" t="s">
        <v>462</v>
      </c>
      <c r="B373" s="99">
        <v>2093.75</v>
      </c>
      <c r="C373" s="99">
        <v>2184.5416666667002</v>
      </c>
      <c r="D373" s="99">
        <v>2626.875</v>
      </c>
      <c r="E373" s="99">
        <v>3703.125</v>
      </c>
      <c r="F373" s="99">
        <f t="shared" si="27"/>
        <v>-2184.5416666667002</v>
      </c>
      <c r="G373" s="99">
        <f t="shared" si="28"/>
        <v>-3703.125</v>
      </c>
      <c r="H373" s="93" t="str">
        <f t="shared" si="29"/>
        <v/>
      </c>
      <c r="I373" s="100" t="s">
        <v>462</v>
      </c>
      <c r="J373" s="99">
        <v>934.51666666669996</v>
      </c>
      <c r="K373" s="99">
        <v>-1077.1199999999999</v>
      </c>
      <c r="L373" s="99">
        <v>933.93333333329997</v>
      </c>
      <c r="M373" s="99">
        <v>-492.29583333329998</v>
      </c>
      <c r="N373" s="99">
        <f t="shared" si="30"/>
        <v>-142.60333333329993</v>
      </c>
      <c r="O373" s="99">
        <f t="shared" si="31"/>
        <v>441.63749999999999</v>
      </c>
    </row>
    <row r="374" spans="1:15">
      <c r="A374" s="98" t="s">
        <v>463</v>
      </c>
      <c r="B374" s="99">
        <v>2002.0833333333001</v>
      </c>
      <c r="C374" s="99">
        <v>2097.0416666667002</v>
      </c>
      <c r="D374" s="99">
        <v>2870.625</v>
      </c>
      <c r="E374" s="99">
        <v>3871.875</v>
      </c>
      <c r="F374" s="99">
        <f t="shared" si="27"/>
        <v>-2097.0416666667002</v>
      </c>
      <c r="G374" s="99">
        <f t="shared" si="28"/>
        <v>-3871.875</v>
      </c>
      <c r="H374" s="93" t="str">
        <f t="shared" si="29"/>
        <v/>
      </c>
      <c r="I374" s="100" t="s">
        <v>463</v>
      </c>
      <c r="J374" s="99">
        <v>1552.5111111111</v>
      </c>
      <c r="K374" s="99">
        <v>-1327.4375</v>
      </c>
      <c r="L374" s="99">
        <v>928.62916666670003</v>
      </c>
      <c r="M374" s="99">
        <v>-158.47083333329999</v>
      </c>
      <c r="N374" s="99">
        <f t="shared" si="30"/>
        <v>225.07361111110004</v>
      </c>
      <c r="O374" s="99">
        <f t="shared" si="31"/>
        <v>770.15833333340004</v>
      </c>
    </row>
    <row r="375" spans="1:15">
      <c r="A375" s="98" t="s">
        <v>464</v>
      </c>
      <c r="B375" s="99">
        <v>2264.5833333332998</v>
      </c>
      <c r="C375" s="99">
        <v>2273.5833333332998</v>
      </c>
      <c r="D375" s="99">
        <v>3183.75</v>
      </c>
      <c r="E375" s="99">
        <v>3431.25</v>
      </c>
      <c r="F375" s="99">
        <f t="shared" si="27"/>
        <v>-2273.5833333332998</v>
      </c>
      <c r="G375" s="99">
        <f t="shared" si="28"/>
        <v>-3431.25</v>
      </c>
      <c r="H375" s="93" t="str">
        <f t="shared" si="29"/>
        <v/>
      </c>
      <c r="I375" s="100" t="s">
        <v>464</v>
      </c>
      <c r="J375" s="99">
        <v>710.95714285710005</v>
      </c>
      <c r="K375" s="99">
        <v>-1354.89375</v>
      </c>
      <c r="L375" s="99">
        <v>457.82499999999999</v>
      </c>
      <c r="M375" s="99">
        <v>-1853.2791666666999</v>
      </c>
      <c r="N375" s="99">
        <f t="shared" si="30"/>
        <v>-643.9366071428999</v>
      </c>
      <c r="O375" s="99">
        <f t="shared" si="31"/>
        <v>-1395.4541666666998</v>
      </c>
    </row>
    <row r="376" spans="1:15">
      <c r="A376" s="98" t="s">
        <v>465</v>
      </c>
      <c r="B376" s="99">
        <v>2866.875</v>
      </c>
      <c r="C376" s="99">
        <v>2637</v>
      </c>
      <c r="D376" s="99">
        <v>2926.875</v>
      </c>
      <c r="E376" s="99">
        <v>3403.125</v>
      </c>
      <c r="F376" s="99">
        <f t="shared" si="27"/>
        <v>-2637</v>
      </c>
      <c r="G376" s="99">
        <f t="shared" si="28"/>
        <v>-3403.125</v>
      </c>
      <c r="H376" s="93" t="str">
        <f t="shared" si="29"/>
        <v/>
      </c>
      <c r="I376" s="100" t="s">
        <v>465</v>
      </c>
      <c r="J376" s="99">
        <v>776.875</v>
      </c>
      <c r="K376" s="99">
        <v>-2377.1875</v>
      </c>
      <c r="L376" s="99">
        <v>139.9333333333</v>
      </c>
      <c r="M376" s="99">
        <v>-2512.3583333332999</v>
      </c>
      <c r="N376" s="99">
        <f t="shared" si="30"/>
        <v>-1600.3125</v>
      </c>
      <c r="O376" s="99">
        <f t="shared" si="31"/>
        <v>-2372.4249999999997</v>
      </c>
    </row>
    <row r="377" spans="1:15">
      <c r="A377" s="98" t="s">
        <v>466</v>
      </c>
      <c r="B377" s="99">
        <v>2346.9583333332998</v>
      </c>
      <c r="C377" s="99">
        <v>2079.75</v>
      </c>
      <c r="D377" s="99">
        <v>2979.375</v>
      </c>
      <c r="E377" s="99">
        <v>2951.25</v>
      </c>
      <c r="F377" s="99">
        <f t="shared" si="27"/>
        <v>-2079.75</v>
      </c>
      <c r="G377" s="99">
        <f t="shared" si="28"/>
        <v>-2951.25</v>
      </c>
      <c r="H377" s="93" t="str">
        <f t="shared" si="29"/>
        <v/>
      </c>
      <c r="I377" s="100" t="s">
        <v>466</v>
      </c>
      <c r="J377" s="99">
        <v>191.4571428571</v>
      </c>
      <c r="K377" s="99">
        <v>-1839.0374999999999</v>
      </c>
      <c r="L377" s="99">
        <v>496.5625</v>
      </c>
      <c r="M377" s="99">
        <v>-876.25416666670003</v>
      </c>
      <c r="N377" s="99">
        <f t="shared" si="30"/>
        <v>-1647.5803571428999</v>
      </c>
      <c r="O377" s="99">
        <f t="shared" si="31"/>
        <v>-379.69166666670003</v>
      </c>
    </row>
    <row r="378" spans="1:15">
      <c r="A378" s="98" t="s">
        <v>467</v>
      </c>
      <c r="B378" s="99">
        <v>2329.625</v>
      </c>
      <c r="C378" s="99">
        <v>2082.0833333332998</v>
      </c>
      <c r="D378" s="99">
        <v>2814.375</v>
      </c>
      <c r="E378" s="99">
        <v>2887.5</v>
      </c>
      <c r="F378" s="99">
        <f t="shared" si="27"/>
        <v>-2082.0833333332998</v>
      </c>
      <c r="G378" s="99">
        <f t="shared" si="28"/>
        <v>-2887.5</v>
      </c>
      <c r="H378" s="93" t="str">
        <f t="shared" si="29"/>
        <v/>
      </c>
      <c r="I378" s="100" t="s">
        <v>467</v>
      </c>
      <c r="J378" s="99">
        <v>288.75454545449998</v>
      </c>
      <c r="K378" s="99">
        <v>-1966.8458333333001</v>
      </c>
      <c r="L378" s="99">
        <v>1122.5434782609</v>
      </c>
      <c r="M378" s="99">
        <v>-704.57500000000005</v>
      </c>
      <c r="N378" s="99">
        <f t="shared" si="30"/>
        <v>-1678.0912878788001</v>
      </c>
      <c r="O378" s="99">
        <f t="shared" si="31"/>
        <v>417.96847826089993</v>
      </c>
    </row>
    <row r="379" spans="1:15">
      <c r="A379" s="98" t="s">
        <v>468</v>
      </c>
      <c r="B379" s="99">
        <v>2302.4583333332998</v>
      </c>
      <c r="C379" s="99">
        <v>2405.4166666667002</v>
      </c>
      <c r="D379" s="99">
        <v>2737.5</v>
      </c>
      <c r="E379" s="99">
        <v>3208.125</v>
      </c>
      <c r="F379" s="99">
        <f t="shared" si="27"/>
        <v>-2405.4166666667002</v>
      </c>
      <c r="G379" s="99">
        <f t="shared" si="28"/>
        <v>-3208.125</v>
      </c>
      <c r="H379" s="93" t="str">
        <f t="shared" si="29"/>
        <v/>
      </c>
      <c r="I379" s="100" t="s">
        <v>468</v>
      </c>
      <c r="J379" s="99">
        <v>799.2785714286</v>
      </c>
      <c r="K379" s="99">
        <v>-1786.4166666666999</v>
      </c>
      <c r="L379" s="99">
        <v>924.70833333329995</v>
      </c>
      <c r="M379" s="99">
        <v>-207.67500000000001</v>
      </c>
      <c r="N379" s="99">
        <f t="shared" si="30"/>
        <v>-987.13809523809994</v>
      </c>
      <c r="O379" s="99">
        <f t="shared" si="31"/>
        <v>717.03333333329988</v>
      </c>
    </row>
    <row r="380" spans="1:15">
      <c r="A380" s="98" t="s">
        <v>469</v>
      </c>
      <c r="B380" s="99">
        <v>2617.3333333332998</v>
      </c>
      <c r="C380" s="99">
        <v>2289.6666666667002</v>
      </c>
      <c r="D380" s="99">
        <v>3352.5</v>
      </c>
      <c r="E380" s="99">
        <v>3671.25</v>
      </c>
      <c r="F380" s="99">
        <f t="shared" si="27"/>
        <v>-2289.6666666667002</v>
      </c>
      <c r="G380" s="99">
        <f t="shared" si="28"/>
        <v>-3671.25</v>
      </c>
      <c r="H380" s="93" t="str">
        <f t="shared" si="29"/>
        <v/>
      </c>
      <c r="I380" s="100" t="s">
        <v>469</v>
      </c>
      <c r="J380" s="99">
        <v>270.24444444440002</v>
      </c>
      <c r="K380" s="99">
        <v>-1979.7850000000001</v>
      </c>
      <c r="L380" s="99">
        <v>648.25652173909998</v>
      </c>
      <c r="M380" s="99">
        <v>-238.7454545455</v>
      </c>
      <c r="N380" s="99">
        <f t="shared" si="30"/>
        <v>-1709.5405555556001</v>
      </c>
      <c r="O380" s="99">
        <f t="shared" si="31"/>
        <v>409.51106719359996</v>
      </c>
    </row>
    <row r="381" spans="1:15">
      <c r="A381" s="98" t="s">
        <v>470</v>
      </c>
      <c r="B381" s="99">
        <v>2750.0416666667002</v>
      </c>
      <c r="C381" s="99">
        <v>2452.8333333332998</v>
      </c>
      <c r="D381" s="99">
        <v>3078.75</v>
      </c>
      <c r="E381" s="99">
        <v>3808.125</v>
      </c>
      <c r="F381" s="99">
        <f t="shared" si="27"/>
        <v>-2452.8333333332998</v>
      </c>
      <c r="G381" s="99">
        <f t="shared" si="28"/>
        <v>-3808.125</v>
      </c>
      <c r="H381" s="93" t="str">
        <f t="shared" si="29"/>
        <v/>
      </c>
      <c r="I381" s="100" t="s">
        <v>470</v>
      </c>
      <c r="J381" s="99">
        <v>439.17857142859998</v>
      </c>
      <c r="K381" s="99">
        <v>-1911.2619047619</v>
      </c>
      <c r="L381" s="99">
        <v>858.49583333329997</v>
      </c>
      <c r="M381" s="99">
        <v>-287.80416666669998</v>
      </c>
      <c r="N381" s="99">
        <f t="shared" si="30"/>
        <v>-1472.0833333333001</v>
      </c>
      <c r="O381" s="99">
        <f t="shared" si="31"/>
        <v>570.69166666659999</v>
      </c>
    </row>
    <row r="382" spans="1:15">
      <c r="A382" s="98" t="s">
        <v>471</v>
      </c>
      <c r="B382" s="99">
        <v>2809.125</v>
      </c>
      <c r="C382" s="99">
        <v>2657.9583333332998</v>
      </c>
      <c r="D382" s="99">
        <v>2983.125</v>
      </c>
      <c r="E382" s="99">
        <v>3926.25</v>
      </c>
      <c r="F382" s="99">
        <f t="shared" si="27"/>
        <v>-2657.9583333332998</v>
      </c>
      <c r="G382" s="99">
        <f t="shared" si="28"/>
        <v>-3926.25</v>
      </c>
      <c r="H382" s="93" t="str">
        <f t="shared" si="29"/>
        <v/>
      </c>
      <c r="I382" s="100" t="s">
        <v>471</v>
      </c>
      <c r="J382" s="99">
        <v>1761.925</v>
      </c>
      <c r="K382" s="99">
        <v>-343.85</v>
      </c>
      <c r="L382" s="99">
        <v>274.15416666670001</v>
      </c>
      <c r="M382" s="99">
        <v>-845.04166666670005</v>
      </c>
      <c r="N382" s="99">
        <f t="shared" si="30"/>
        <v>1418.0749999999998</v>
      </c>
      <c r="O382" s="99">
        <f t="shared" si="31"/>
        <v>-570.88750000000005</v>
      </c>
    </row>
    <row r="383" spans="1:15">
      <c r="A383" s="98" t="s">
        <v>472</v>
      </c>
      <c r="B383" s="99">
        <v>2857.375</v>
      </c>
      <c r="C383" s="99">
        <v>2569.75</v>
      </c>
      <c r="D383" s="99">
        <v>3018.75</v>
      </c>
      <c r="E383" s="99">
        <v>3738.75</v>
      </c>
      <c r="F383" s="99">
        <f t="shared" si="27"/>
        <v>-2569.75</v>
      </c>
      <c r="G383" s="99">
        <f t="shared" si="28"/>
        <v>-3738.75</v>
      </c>
      <c r="H383" s="93" t="str">
        <f t="shared" si="29"/>
        <v/>
      </c>
      <c r="I383" s="100" t="s">
        <v>472</v>
      </c>
      <c r="J383" s="99">
        <v>1789.385</v>
      </c>
      <c r="K383" s="99">
        <v>-677.70500000000004</v>
      </c>
      <c r="L383" s="99">
        <v>182.4904761905</v>
      </c>
      <c r="M383" s="99">
        <v>-1334.6583333333001</v>
      </c>
      <c r="N383" s="99">
        <f t="shared" si="30"/>
        <v>1111.6799999999998</v>
      </c>
      <c r="O383" s="99">
        <f t="shared" si="31"/>
        <v>-1152.1678571428001</v>
      </c>
    </row>
    <row r="384" spans="1:15">
      <c r="A384" s="98" t="s">
        <v>473</v>
      </c>
      <c r="B384" s="99">
        <v>2876.8333333332998</v>
      </c>
      <c r="C384" s="99">
        <v>2291.7083333332998</v>
      </c>
      <c r="D384" s="99">
        <v>3114.375</v>
      </c>
      <c r="E384" s="99">
        <v>3751.875</v>
      </c>
      <c r="F384" s="99">
        <f t="shared" si="27"/>
        <v>-2291.7083333332998</v>
      </c>
      <c r="G384" s="99">
        <f t="shared" si="28"/>
        <v>-3751.875</v>
      </c>
      <c r="H384" s="93" t="str">
        <f t="shared" si="29"/>
        <v/>
      </c>
      <c r="I384" s="100" t="s">
        <v>473</v>
      </c>
      <c r="J384" s="99">
        <v>758.25</v>
      </c>
      <c r="K384" s="99">
        <v>-1879.7818181818</v>
      </c>
      <c r="L384" s="99">
        <v>1018.8090909091</v>
      </c>
      <c r="M384" s="99">
        <v>-540.28750000000002</v>
      </c>
      <c r="N384" s="99">
        <f t="shared" si="30"/>
        <v>-1121.5318181818</v>
      </c>
      <c r="O384" s="99">
        <f t="shared" si="31"/>
        <v>478.52159090909993</v>
      </c>
    </row>
    <row r="385" spans="1:15">
      <c r="A385" s="98" t="s">
        <v>474</v>
      </c>
      <c r="B385" s="99">
        <v>2750.7083333332998</v>
      </c>
      <c r="C385" s="99">
        <v>2082.8333333332998</v>
      </c>
      <c r="D385" s="99">
        <v>2520</v>
      </c>
      <c r="E385" s="99">
        <v>3813.75</v>
      </c>
      <c r="F385" s="99">
        <f t="shared" si="27"/>
        <v>-2082.8333333332998</v>
      </c>
      <c r="G385" s="99">
        <f t="shared" si="28"/>
        <v>-3813.75</v>
      </c>
      <c r="H385" s="93" t="str">
        <f t="shared" si="29"/>
        <v>S</v>
      </c>
      <c r="I385" s="100" t="s">
        <v>474</v>
      </c>
      <c r="J385" s="99">
        <v>760.7</v>
      </c>
      <c r="K385" s="99">
        <v>-1696.0833333333001</v>
      </c>
      <c r="L385" s="99">
        <v>1553.3041666667</v>
      </c>
      <c r="M385" s="99">
        <v>-288.77499999999998</v>
      </c>
      <c r="N385" s="99">
        <f t="shared" si="30"/>
        <v>-935.38333333330002</v>
      </c>
      <c r="O385" s="99">
        <f t="shared" si="31"/>
        <v>1264.5291666666999</v>
      </c>
    </row>
    <row r="386" spans="1:15">
      <c r="A386" s="98" t="s">
        <v>475</v>
      </c>
      <c r="B386" s="99">
        <v>2747.3333333332998</v>
      </c>
      <c r="C386" s="99">
        <v>2466.6666666667002</v>
      </c>
      <c r="D386" s="99">
        <v>2523.75</v>
      </c>
      <c r="E386" s="99">
        <v>3697.2916666667002</v>
      </c>
      <c r="F386" s="99">
        <f t="shared" si="27"/>
        <v>-2466.6666666667002</v>
      </c>
      <c r="G386" s="99">
        <f t="shared" si="28"/>
        <v>-3697.2916666667002</v>
      </c>
      <c r="H386" s="93" t="str">
        <f t="shared" si="29"/>
        <v/>
      </c>
      <c r="I386" s="100" t="s">
        <v>475</v>
      </c>
      <c r="J386" s="99">
        <v>787.69166666670003</v>
      </c>
      <c r="K386" s="99">
        <v>-1831.5857142857001</v>
      </c>
      <c r="L386" s="99">
        <v>1536.0583333333</v>
      </c>
      <c r="M386" s="99">
        <v>-276.33529411759997</v>
      </c>
      <c r="N386" s="99">
        <f t="shared" si="30"/>
        <v>-1043.894047619</v>
      </c>
      <c r="O386" s="99">
        <f t="shared" si="31"/>
        <v>1259.7230392157001</v>
      </c>
    </row>
    <row r="387" spans="1:15">
      <c r="A387" s="98" t="s">
        <v>476</v>
      </c>
      <c r="B387" s="99">
        <v>2937.4583333332998</v>
      </c>
      <c r="C387" s="99">
        <v>2144.25</v>
      </c>
      <c r="D387" s="99">
        <v>2658.5416666667002</v>
      </c>
      <c r="E387" s="99">
        <v>3615</v>
      </c>
      <c r="F387" s="99">
        <f t="shared" si="27"/>
        <v>-2144.25</v>
      </c>
      <c r="G387" s="99">
        <f t="shared" si="28"/>
        <v>-3615</v>
      </c>
      <c r="H387" s="93" t="str">
        <f t="shared" si="29"/>
        <v/>
      </c>
      <c r="I387" s="100" t="s">
        <v>476</v>
      </c>
      <c r="J387" s="99">
        <v>1032.9066666666999</v>
      </c>
      <c r="K387" s="99">
        <v>-1503.6294117647001</v>
      </c>
      <c r="L387" s="99">
        <v>1531.0833333333001</v>
      </c>
      <c r="M387" s="99">
        <v>-340.69130434779998</v>
      </c>
      <c r="N387" s="99">
        <f t="shared" si="30"/>
        <v>-470.72274509800013</v>
      </c>
      <c r="O387" s="99">
        <f t="shared" si="31"/>
        <v>1190.3920289855</v>
      </c>
    </row>
    <row r="388" spans="1:15">
      <c r="A388" s="98" t="s">
        <v>477</v>
      </c>
      <c r="B388" s="99">
        <v>3062.4583333332998</v>
      </c>
      <c r="C388" s="99">
        <v>2672.4166666667002</v>
      </c>
      <c r="D388" s="99">
        <v>2986.875</v>
      </c>
      <c r="E388" s="99">
        <v>3575.625</v>
      </c>
      <c r="F388" s="99">
        <f t="shared" si="27"/>
        <v>-2672.4166666667002</v>
      </c>
      <c r="G388" s="99">
        <f t="shared" si="28"/>
        <v>-3575.625</v>
      </c>
      <c r="H388" s="93" t="str">
        <f t="shared" si="29"/>
        <v/>
      </c>
      <c r="I388" s="100" t="s">
        <v>477</v>
      </c>
      <c r="J388" s="99">
        <v>1026.9357142857</v>
      </c>
      <c r="K388" s="99">
        <v>-1837.4217391304001</v>
      </c>
      <c r="L388" s="99">
        <v>1672.3375000000001</v>
      </c>
      <c r="M388" s="99">
        <v>-477.15</v>
      </c>
      <c r="N388" s="99">
        <f t="shared" si="30"/>
        <v>-810.48602484470007</v>
      </c>
      <c r="O388" s="99">
        <f t="shared" si="31"/>
        <v>1195.1875</v>
      </c>
    </row>
    <row r="389" spans="1:15">
      <c r="A389" s="98" t="s">
        <v>478</v>
      </c>
      <c r="B389" s="99">
        <v>2740.4166666667002</v>
      </c>
      <c r="C389" s="99">
        <v>2737.7916666667002</v>
      </c>
      <c r="D389" s="99">
        <v>3273.625</v>
      </c>
      <c r="E389" s="99">
        <v>3505.8333333332998</v>
      </c>
      <c r="F389" s="99">
        <f t="shared" si="27"/>
        <v>-2737.7916666667002</v>
      </c>
      <c r="G389" s="99">
        <f t="shared" si="28"/>
        <v>-3505.8333333332998</v>
      </c>
      <c r="H389" s="93" t="str">
        <f t="shared" si="29"/>
        <v/>
      </c>
      <c r="I389" s="100" t="s">
        <v>478</v>
      </c>
      <c r="J389" s="99">
        <v>1888.8923076922999</v>
      </c>
      <c r="K389" s="99">
        <v>-1407.0285714285999</v>
      </c>
      <c r="L389" s="99">
        <v>481.02916666670001</v>
      </c>
      <c r="M389" s="99">
        <v>-741.17499999999995</v>
      </c>
      <c r="N389" s="99">
        <f t="shared" si="30"/>
        <v>481.86373626370005</v>
      </c>
      <c r="O389" s="99">
        <f t="shared" si="31"/>
        <v>-260.14583333329995</v>
      </c>
    </row>
    <row r="390" spans="1:15">
      <c r="A390" s="98" t="s">
        <v>479</v>
      </c>
      <c r="B390" s="99">
        <v>3040.5416666667002</v>
      </c>
      <c r="C390" s="99">
        <v>2994.125</v>
      </c>
      <c r="D390" s="99">
        <v>3348.75</v>
      </c>
      <c r="E390" s="99">
        <v>3519.375</v>
      </c>
      <c r="F390" s="99">
        <f t="shared" ref="F390:F453" si="32">-C390</f>
        <v>-2994.125</v>
      </c>
      <c r="G390" s="99">
        <f t="shared" ref="G390:G397" si="33">-E390</f>
        <v>-3519.375</v>
      </c>
      <c r="H390" s="93" t="str">
        <f t="shared" ref="H390:H453" si="34">IF(TEXT(I390,"d")+0=15,UPPER(LEFT(TEXT(I390,"mmm"),1)),"")</f>
        <v/>
      </c>
      <c r="I390" s="100" t="s">
        <v>479</v>
      </c>
      <c r="J390" s="99">
        <v>1048.6136363636001</v>
      </c>
      <c r="K390" s="99">
        <v>-1034.3583333332999</v>
      </c>
      <c r="L390" s="99">
        <v>505.62916666669997</v>
      </c>
      <c r="M390" s="99">
        <v>-522.84583333329999</v>
      </c>
      <c r="N390" s="99">
        <f t="shared" si="30"/>
        <v>14.255303030300183</v>
      </c>
      <c r="O390" s="99">
        <f t="shared" si="31"/>
        <v>-17.21666666660002</v>
      </c>
    </row>
    <row r="391" spans="1:15">
      <c r="A391" s="98" t="s">
        <v>480</v>
      </c>
      <c r="B391" s="99">
        <v>2995.7083333332998</v>
      </c>
      <c r="C391" s="99">
        <v>2899.0833333332998</v>
      </c>
      <c r="D391" s="99">
        <v>2390.625</v>
      </c>
      <c r="E391" s="99">
        <v>3592.5</v>
      </c>
      <c r="F391" s="99">
        <f t="shared" si="32"/>
        <v>-2899.0833333332998</v>
      </c>
      <c r="G391" s="99">
        <f t="shared" si="33"/>
        <v>-3592.5</v>
      </c>
      <c r="H391" s="93" t="str">
        <f t="shared" si="34"/>
        <v/>
      </c>
      <c r="I391" s="100" t="s">
        <v>480</v>
      </c>
      <c r="J391" s="99">
        <v>1047.2782608696</v>
      </c>
      <c r="K391" s="99">
        <v>-2379.5619047619002</v>
      </c>
      <c r="L391" s="99">
        <v>1382.1791666667</v>
      </c>
      <c r="M391" s="99">
        <v>-697.00454545449998</v>
      </c>
      <c r="N391" s="99">
        <f t="shared" si="30"/>
        <v>-1332.2836438923002</v>
      </c>
      <c r="O391" s="99">
        <f t="shared" si="31"/>
        <v>685.17462121220001</v>
      </c>
    </row>
    <row r="392" spans="1:15">
      <c r="A392" s="98" t="s">
        <v>481</v>
      </c>
      <c r="B392" s="99">
        <v>2964.4583333332998</v>
      </c>
      <c r="C392" s="99">
        <v>2754.5833333332998</v>
      </c>
      <c r="D392" s="99">
        <v>2265</v>
      </c>
      <c r="E392" s="99">
        <v>3631.875</v>
      </c>
      <c r="F392" s="99">
        <f t="shared" si="32"/>
        <v>-2754.5833333332998</v>
      </c>
      <c r="G392" s="99">
        <f t="shared" si="33"/>
        <v>-3631.875</v>
      </c>
      <c r="H392" s="93" t="str">
        <f t="shared" si="34"/>
        <v/>
      </c>
      <c r="I392" s="100" t="s">
        <v>481</v>
      </c>
      <c r="J392" s="99">
        <v>1101.9944444444</v>
      </c>
      <c r="K392" s="99">
        <v>-2250.1304347825999</v>
      </c>
      <c r="L392" s="99">
        <v>1414.35</v>
      </c>
      <c r="M392" s="99">
        <v>-550.55454545450004</v>
      </c>
      <c r="N392" s="99">
        <f t="shared" si="30"/>
        <v>-1148.1359903381999</v>
      </c>
      <c r="O392" s="99">
        <f t="shared" si="31"/>
        <v>863.79545454549987</v>
      </c>
    </row>
    <row r="393" spans="1:15">
      <c r="A393" s="98" t="s">
        <v>482</v>
      </c>
      <c r="B393" s="99">
        <v>3138.7916666667002</v>
      </c>
      <c r="C393" s="99">
        <v>2763.9166666667002</v>
      </c>
      <c r="D393" s="99">
        <v>2675.625</v>
      </c>
      <c r="E393" s="99">
        <v>3346.875</v>
      </c>
      <c r="F393" s="99">
        <f t="shared" si="32"/>
        <v>-2763.9166666667002</v>
      </c>
      <c r="G393" s="99">
        <f t="shared" si="33"/>
        <v>-3346.875</v>
      </c>
      <c r="H393" s="93" t="str">
        <f t="shared" si="34"/>
        <v/>
      </c>
      <c r="I393" s="100" t="s">
        <v>482</v>
      </c>
      <c r="J393" s="99">
        <v>504</v>
      </c>
      <c r="K393" s="99">
        <v>-1745.2874999999999</v>
      </c>
      <c r="L393" s="99">
        <v>1216.3333333333001</v>
      </c>
      <c r="M393" s="99">
        <v>-322.73043478260001</v>
      </c>
      <c r="N393" s="99">
        <f t="shared" ref="N393:N456" si="35">IFERROR(J393+0,0)+IFERROR(K393+0,0)</f>
        <v>-1241.2874999999999</v>
      </c>
      <c r="O393" s="99">
        <f t="shared" ref="O393:O456" si="36">IFERROR(L393+0,0)+IFERROR(M393+0,0)</f>
        <v>893.60289855070005</v>
      </c>
    </row>
    <row r="394" spans="1:15">
      <c r="A394" s="98" t="s">
        <v>483</v>
      </c>
      <c r="B394" s="99">
        <v>2861.0833333332998</v>
      </c>
      <c r="C394" s="99">
        <v>2758.6666666667002</v>
      </c>
      <c r="D394" s="99">
        <v>2724.375</v>
      </c>
      <c r="E394" s="99">
        <v>2973.75</v>
      </c>
      <c r="F394" s="99">
        <f t="shared" si="32"/>
        <v>-2758.6666666667002</v>
      </c>
      <c r="G394" s="99">
        <f t="shared" si="33"/>
        <v>-2973.75</v>
      </c>
      <c r="H394" s="93" t="str">
        <f t="shared" si="34"/>
        <v/>
      </c>
      <c r="I394" s="100" t="s">
        <v>483</v>
      </c>
      <c r="J394" s="99">
        <v>1413.7083333333001</v>
      </c>
      <c r="K394" s="99">
        <v>-1926.1695652174001</v>
      </c>
      <c r="L394" s="99">
        <v>865.32916666669996</v>
      </c>
      <c r="M394" s="99">
        <v>-586.87916666670003</v>
      </c>
      <c r="N394" s="99">
        <f t="shared" si="35"/>
        <v>-512.46123188410002</v>
      </c>
      <c r="O394" s="99">
        <f t="shared" si="36"/>
        <v>278.44999999999993</v>
      </c>
    </row>
    <row r="395" spans="1:15">
      <c r="A395" s="98" t="s">
        <v>484</v>
      </c>
      <c r="B395" s="99">
        <v>2973.75</v>
      </c>
      <c r="C395" s="99">
        <v>2769.7083333332998</v>
      </c>
      <c r="D395" s="99">
        <v>2571.875</v>
      </c>
      <c r="E395" s="99">
        <v>2923.125</v>
      </c>
      <c r="F395" s="99">
        <f t="shared" si="32"/>
        <v>-2769.7083333332998</v>
      </c>
      <c r="G395" s="99">
        <f t="shared" si="33"/>
        <v>-2923.125</v>
      </c>
      <c r="H395" s="93" t="str">
        <f t="shared" si="34"/>
        <v/>
      </c>
      <c r="I395" s="100" t="s">
        <v>484</v>
      </c>
      <c r="J395" s="99">
        <v>364.01666666670002</v>
      </c>
      <c r="K395" s="99">
        <v>-2673.7</v>
      </c>
      <c r="L395" s="99">
        <v>181.03333333329999</v>
      </c>
      <c r="M395" s="99">
        <v>-1609.85</v>
      </c>
      <c r="N395" s="99">
        <f t="shared" si="35"/>
        <v>-2309.6833333332997</v>
      </c>
      <c r="O395" s="99">
        <f t="shared" si="36"/>
        <v>-1428.8166666666998</v>
      </c>
    </row>
    <row r="396" spans="1:15">
      <c r="A396" s="98" t="s">
        <v>485</v>
      </c>
      <c r="B396" s="99">
        <v>2865</v>
      </c>
      <c r="C396" s="99">
        <v>3086.7916666667002</v>
      </c>
      <c r="D396" s="99">
        <v>2527.5</v>
      </c>
      <c r="E396" s="99">
        <v>2930.0416666667002</v>
      </c>
      <c r="F396" s="99">
        <f t="shared" si="32"/>
        <v>-3086.7916666667002</v>
      </c>
      <c r="G396" s="99">
        <f t="shared" si="33"/>
        <v>-2930.0416666667002</v>
      </c>
      <c r="H396" s="93" t="str">
        <f t="shared" si="34"/>
        <v/>
      </c>
      <c r="I396" s="100" t="s">
        <v>485</v>
      </c>
      <c r="J396" s="99">
        <v>628.85555555559995</v>
      </c>
      <c r="K396" s="99">
        <v>-2314.4625000000001</v>
      </c>
      <c r="L396" s="99">
        <v>290.92500000000001</v>
      </c>
      <c r="M396" s="99">
        <v>-1373.5791666667001</v>
      </c>
      <c r="N396" s="99">
        <f t="shared" si="35"/>
        <v>-1685.6069444444001</v>
      </c>
      <c r="O396" s="99">
        <f t="shared" si="36"/>
        <v>-1082.6541666667001</v>
      </c>
    </row>
    <row r="397" spans="1:15">
      <c r="A397" s="98" t="s">
        <v>486</v>
      </c>
      <c r="B397" s="99">
        <v>2805.4166666667002</v>
      </c>
      <c r="C397" s="99">
        <v>3199.875</v>
      </c>
      <c r="D397" s="99">
        <v>2244.375</v>
      </c>
      <c r="E397" s="99">
        <v>2888.7083333332998</v>
      </c>
      <c r="F397" s="99">
        <f t="shared" si="32"/>
        <v>-3199.875</v>
      </c>
      <c r="G397" s="99">
        <f t="shared" si="33"/>
        <v>-2888.7083333332998</v>
      </c>
      <c r="H397" s="93" t="str">
        <f t="shared" si="34"/>
        <v/>
      </c>
      <c r="I397" s="100" t="s">
        <v>486</v>
      </c>
      <c r="J397" s="99">
        <v>143.25714285710001</v>
      </c>
      <c r="K397" s="99">
        <v>-2689.7333333332999</v>
      </c>
      <c r="L397" s="99">
        <v>325.08695652170002</v>
      </c>
      <c r="M397" s="99">
        <v>-1914.85</v>
      </c>
      <c r="N397" s="99">
        <f t="shared" si="35"/>
        <v>-2546.4761904761999</v>
      </c>
      <c r="O397" s="99">
        <f t="shared" si="36"/>
        <v>-1589.7630434783</v>
      </c>
    </row>
    <row r="398" spans="1:15">
      <c r="A398" s="98" t="s">
        <v>487</v>
      </c>
      <c r="B398" s="99">
        <v>2200</v>
      </c>
      <c r="C398" s="99">
        <v>2500</v>
      </c>
      <c r="D398" s="99">
        <v>2059.3333333332998</v>
      </c>
      <c r="E398" s="99">
        <v>3626.25</v>
      </c>
      <c r="F398" s="99">
        <f t="shared" si="32"/>
        <v>-2500</v>
      </c>
      <c r="G398" s="99">
        <f t="shared" ref="G398:G453" si="37">-E398</f>
        <v>-3626.25</v>
      </c>
      <c r="H398" s="93" t="str">
        <f t="shared" si="34"/>
        <v/>
      </c>
      <c r="I398" s="100" t="s">
        <v>487</v>
      </c>
      <c r="J398" s="99">
        <v>1316.94</v>
      </c>
      <c r="K398" s="99">
        <v>-1989.7761904762001</v>
      </c>
      <c r="L398" s="99">
        <v>971.44583333330002</v>
      </c>
      <c r="M398" s="99">
        <v>-933.44090909090005</v>
      </c>
      <c r="N398" s="99">
        <f t="shared" si="35"/>
        <v>-672.83619047620004</v>
      </c>
      <c r="O398" s="99">
        <f t="shared" si="36"/>
        <v>38.004924242399966</v>
      </c>
    </row>
    <row r="399" spans="1:15">
      <c r="A399" s="98" t="s">
        <v>488</v>
      </c>
      <c r="B399" s="99">
        <v>2468.25</v>
      </c>
      <c r="C399" s="99">
        <v>2649</v>
      </c>
      <c r="D399" s="99">
        <v>2244.375</v>
      </c>
      <c r="E399" s="99">
        <v>3570</v>
      </c>
      <c r="F399" s="99">
        <f t="shared" si="32"/>
        <v>-2649</v>
      </c>
      <c r="G399" s="99">
        <f t="shared" si="37"/>
        <v>-3570</v>
      </c>
      <c r="H399" s="93" t="str">
        <f t="shared" si="34"/>
        <v/>
      </c>
      <c r="I399" s="100" t="s">
        <v>488</v>
      </c>
      <c r="J399" s="99">
        <v>787.98888888889996</v>
      </c>
      <c r="K399" s="99">
        <v>-1794.45</v>
      </c>
      <c r="L399" s="99">
        <v>1091.3043478261</v>
      </c>
      <c r="M399" s="99">
        <v>-337.79583333329998</v>
      </c>
      <c r="N399" s="99">
        <f t="shared" si="35"/>
        <v>-1006.4611111111001</v>
      </c>
      <c r="O399" s="99">
        <f t="shared" si="36"/>
        <v>753.50851449280003</v>
      </c>
    </row>
    <row r="400" spans="1:15">
      <c r="A400" s="98" t="s">
        <v>454</v>
      </c>
      <c r="B400" s="99">
        <v>1587.5</v>
      </c>
      <c r="C400" s="99">
        <v>2475</v>
      </c>
      <c r="D400" s="99">
        <v>2900</v>
      </c>
      <c r="E400" s="99">
        <v>2900</v>
      </c>
      <c r="F400" s="99">
        <f t="shared" si="32"/>
        <v>-2475</v>
      </c>
      <c r="G400" s="99">
        <f t="shared" si="37"/>
        <v>-2900</v>
      </c>
      <c r="H400" s="93" t="str">
        <f t="shared" si="34"/>
        <v/>
      </c>
      <c r="I400" s="100" t="s">
        <v>454</v>
      </c>
      <c r="J400" s="99">
        <v>925.85789473679995</v>
      </c>
      <c r="K400" s="99">
        <v>-1853.3882352941</v>
      </c>
      <c r="L400" s="99">
        <v>1672.0374999999999</v>
      </c>
      <c r="M400" s="99">
        <v>-265.0428571429</v>
      </c>
      <c r="N400" s="99">
        <f t="shared" si="35"/>
        <v>-927.53034055730006</v>
      </c>
      <c r="O400" s="99">
        <f t="shared" si="36"/>
        <v>1406.9946428571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Septiembre 2020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490</v>
      </c>
    </row>
    <row r="2" spans="1:2">
      <c r="A2" t="s">
        <v>491</v>
      </c>
    </row>
    <row r="3" spans="1:2">
      <c r="A3" t="s">
        <v>459</v>
      </c>
    </row>
    <row r="4" spans="1:2">
      <c r="A4" t="s">
        <v>457</v>
      </c>
    </row>
    <row r="5" spans="1:2">
      <c r="A5" t="s">
        <v>489</v>
      </c>
    </row>
    <row r="6" spans="1:2">
      <c r="A6" t="s">
        <v>455</v>
      </c>
    </row>
    <row r="7" spans="1:2">
      <c r="A7" t="s">
        <v>458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D36" sqref="D36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2020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D34" sqref="D34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A2" sqref="A2: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Septiembre 2020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Septiembre 2020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1.3999999999999999E-4</v>
      </c>
      <c r="D4" s="48">
        <f>Dat_01!C35</f>
        <v>-25.668060000000001</v>
      </c>
      <c r="E4" s="48">
        <f>Dat_01!D35</f>
        <v>-25.667920000000002</v>
      </c>
    </row>
    <row r="5" spans="1:8">
      <c r="B5" s="47" t="s">
        <v>3</v>
      </c>
      <c r="C5" s="48">
        <f>Dat_01!B36</f>
        <v>300.672549</v>
      </c>
      <c r="D5" s="48">
        <f>Dat_01!C36</f>
        <v>-1055.45243</v>
      </c>
      <c r="E5" s="48">
        <f>Dat_01!D36</f>
        <v>-754.77988100000005</v>
      </c>
    </row>
    <row r="6" spans="1:8">
      <c r="B6" s="47" t="s">
        <v>4</v>
      </c>
      <c r="C6" s="48">
        <f>Dat_01!B37</f>
        <v>35.099299999999999</v>
      </c>
      <c r="D6" s="48">
        <f>Dat_01!C37</f>
        <v>-40.896500000000003</v>
      </c>
      <c r="E6" s="48">
        <f>Dat_01!D37</f>
        <v>-5.7972000000000037</v>
      </c>
    </row>
    <row r="7" spans="1:8">
      <c r="B7" s="47" t="s">
        <v>5</v>
      </c>
      <c r="C7" s="48">
        <f>Dat_01!B38</f>
        <v>584.20093799999995</v>
      </c>
      <c r="D7" s="48">
        <f>Dat_01!C38</f>
        <v>-423.58321899999999</v>
      </c>
      <c r="E7" s="48">
        <f>Dat_01!D38</f>
        <v>160.61771899999997</v>
      </c>
    </row>
    <row r="8" spans="1:8">
      <c r="B8" s="45" t="s">
        <v>1</v>
      </c>
      <c r="C8" s="49">
        <f>SUM(C4:C7)</f>
        <v>919.97292699999991</v>
      </c>
      <c r="D8" s="49">
        <f>SUM(D4:D7)</f>
        <v>-1545.6002090000002</v>
      </c>
      <c r="E8" s="49">
        <f>SUM(E4:E7)</f>
        <v>-625.62728200000004</v>
      </c>
      <c r="F8" s="83">
        <f>ABS(E8)</f>
        <v>625.62728200000004</v>
      </c>
    </row>
    <row r="10" spans="1:8">
      <c r="B10" s="82" t="s">
        <v>26</v>
      </c>
    </row>
    <row r="11" spans="1:8">
      <c r="B11" s="106"/>
      <c r="C11" s="106"/>
      <c r="D11" s="107" t="s">
        <v>51</v>
      </c>
      <c r="E11" s="107" t="s">
        <v>51</v>
      </c>
      <c r="F11" s="107" t="s">
        <v>51</v>
      </c>
      <c r="G11" s="107" t="s">
        <v>51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52</v>
      </c>
      <c r="B13" s="122">
        <f>YEAR(Dat_01!B43)</f>
        <v>2019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Septiembre</v>
      </c>
      <c r="D13" s="54">
        <f>Dat_01!C43</f>
        <v>-21.8157</v>
      </c>
      <c r="E13" s="54">
        <f>Dat_01!D43</f>
        <v>812.20323199999996</v>
      </c>
      <c r="F13" s="54">
        <f>Dat_01!E43</f>
        <v>-79.308490000000006</v>
      </c>
      <c r="G13" s="54">
        <f>Dat_01!F43</f>
        <v>-613.11443299999996</v>
      </c>
      <c r="H13" s="58">
        <f>SUM(D13:G13)</f>
        <v>97.964608999999996</v>
      </c>
    </row>
    <row r="14" spans="1:8">
      <c r="A14" s="108" t="s">
        <v>53</v>
      </c>
      <c r="B14" s="122">
        <f>YEAR(Dat_01!B44)</f>
        <v>2019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Octubre</v>
      </c>
      <c r="D14" s="54">
        <f>Dat_01!C44</f>
        <v>-14.81795</v>
      </c>
      <c r="E14" s="54">
        <f>Dat_01!D44</f>
        <v>993.522379</v>
      </c>
      <c r="F14" s="54">
        <f>Dat_01!E44</f>
        <v>-4.2788599999999999</v>
      </c>
      <c r="G14" s="54">
        <f>Dat_01!F44</f>
        <v>-393.48364800000002</v>
      </c>
      <c r="H14" s="58">
        <f t="shared" ref="H14:H25" si="0">SUM(D14:G14)</f>
        <v>580.94192099999998</v>
      </c>
    </row>
    <row r="15" spans="1:8">
      <c r="A15" s="108" t="s">
        <v>54</v>
      </c>
      <c r="B15" s="122">
        <f>YEAR(Dat_01!B45)</f>
        <v>2019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Noviembre</v>
      </c>
      <c r="D15" s="54">
        <f>Dat_01!C45</f>
        <v>-22.557379999999998</v>
      </c>
      <c r="E15" s="54">
        <f>Dat_01!D45</f>
        <v>-531.94693400000006</v>
      </c>
      <c r="F15" s="54">
        <f>Dat_01!E45</f>
        <v>57.948700000000002</v>
      </c>
      <c r="G15" s="54">
        <f>Dat_01!F45</f>
        <v>199.161159</v>
      </c>
      <c r="H15" s="58">
        <f t="shared" si="0"/>
        <v>-297.39445499999999</v>
      </c>
    </row>
    <row r="16" spans="1:8">
      <c r="A16" s="108" t="s">
        <v>55</v>
      </c>
      <c r="B16" s="122">
        <f>YEAR(Dat_01!B46)</f>
        <v>2019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Diciembre</v>
      </c>
      <c r="D16" s="54">
        <f>Dat_01!C46</f>
        <v>-20.764220000000002</v>
      </c>
      <c r="E16" s="54">
        <f>Dat_01!D46</f>
        <v>-396.046291</v>
      </c>
      <c r="F16" s="54">
        <f>Dat_01!E46</f>
        <v>21.948699999999999</v>
      </c>
      <c r="G16" s="54">
        <f>Dat_01!F46</f>
        <v>843.66907300000003</v>
      </c>
      <c r="H16" s="58">
        <f t="shared" si="0"/>
        <v>448.80726199999998</v>
      </c>
    </row>
    <row r="17" spans="1:8">
      <c r="A17" s="108" t="s">
        <v>56</v>
      </c>
      <c r="B17" s="122">
        <f>YEAR(Dat_01!B47)</f>
        <v>2020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Enero</v>
      </c>
      <c r="D17" s="54">
        <f>Dat_01!C47</f>
        <v>-24.437670000000001</v>
      </c>
      <c r="E17" s="54">
        <f>Dat_01!D47</f>
        <v>973.60528899999997</v>
      </c>
      <c r="F17" s="54">
        <f>Dat_01!E47</f>
        <v>35.756999999999998</v>
      </c>
      <c r="G17" s="54">
        <f>Dat_01!F47</f>
        <v>497.45420799999999</v>
      </c>
      <c r="H17" s="58">
        <f t="shared" si="0"/>
        <v>1482.378827</v>
      </c>
    </row>
    <row r="18" spans="1:8">
      <c r="A18" s="108" t="s">
        <v>57</v>
      </c>
      <c r="B18" s="122">
        <f>YEAR(Dat_01!B48)</f>
        <v>2020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Febrero</v>
      </c>
      <c r="D18" s="54">
        <f>Dat_01!C48</f>
        <v>-19.19698</v>
      </c>
      <c r="E18" s="54">
        <f>Dat_01!D48</f>
        <v>1176.2301669999999</v>
      </c>
      <c r="F18" s="54">
        <f>Dat_01!E48</f>
        <v>25.947500000000002</v>
      </c>
      <c r="G18" s="54">
        <f>Dat_01!F48</f>
        <v>-147.19896499999999</v>
      </c>
      <c r="H18" s="58">
        <f t="shared" si="0"/>
        <v>1035.7817219999999</v>
      </c>
    </row>
    <row r="19" spans="1:8">
      <c r="A19" s="108" t="s">
        <v>58</v>
      </c>
      <c r="B19" s="122">
        <f>YEAR(Dat_01!B49)</f>
        <v>2020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Marzo</v>
      </c>
      <c r="D19" s="54">
        <f>Dat_01!C49</f>
        <v>-22.30911</v>
      </c>
      <c r="E19" s="54">
        <f>Dat_01!D49</f>
        <v>789.68574799999999</v>
      </c>
      <c r="F19" s="54">
        <f>Dat_01!E49</f>
        <v>-47.201599999999999</v>
      </c>
      <c r="G19" s="54">
        <f>Dat_01!F49</f>
        <v>-226.399225</v>
      </c>
      <c r="H19" s="58">
        <f t="shared" si="0"/>
        <v>493.77581299999997</v>
      </c>
    </row>
    <row r="20" spans="1:8">
      <c r="A20" s="108" t="s">
        <v>59</v>
      </c>
      <c r="B20" s="122">
        <f>YEAR(Dat_01!B50)</f>
        <v>2020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Abril</v>
      </c>
      <c r="D20" s="54">
        <f>Dat_01!C50</f>
        <v>-6.9883899999999999</v>
      </c>
      <c r="E20" s="54">
        <f>Dat_01!D50</f>
        <v>791.61536100000001</v>
      </c>
      <c r="F20" s="54">
        <f>Dat_01!E50</f>
        <v>-38.410499999999999</v>
      </c>
      <c r="G20" s="54">
        <f>Dat_01!F50</f>
        <v>-513.77891</v>
      </c>
      <c r="H20" s="58">
        <f t="shared" si="0"/>
        <v>232.43756100000007</v>
      </c>
    </row>
    <row r="21" spans="1:8">
      <c r="A21" s="108" t="s">
        <v>60</v>
      </c>
      <c r="B21" s="122">
        <f>YEAR(Dat_01!B51)</f>
        <v>2020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Mayo</v>
      </c>
      <c r="D21" s="54">
        <f>Dat_01!C51</f>
        <v>-1.2448300000000001</v>
      </c>
      <c r="E21" s="54">
        <f>Dat_01!D51</f>
        <v>1302.344069</v>
      </c>
      <c r="F21" s="54">
        <f>Dat_01!E51</f>
        <v>-18.608000000000001</v>
      </c>
      <c r="G21" s="54">
        <f>Dat_01!F51</f>
        <v>-598.81973100000005</v>
      </c>
      <c r="H21" s="58">
        <f t="shared" si="0"/>
        <v>683.6715079999999</v>
      </c>
    </row>
    <row r="22" spans="1:8">
      <c r="A22" s="108" t="s">
        <v>53</v>
      </c>
      <c r="B22" s="122">
        <f>YEAR(Dat_01!B52)</f>
        <v>2020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Junio</v>
      </c>
      <c r="D22" s="54">
        <f>Dat_01!C52</f>
        <v>-8.4600000000000005E-3</v>
      </c>
      <c r="E22" s="54">
        <f>Dat_01!D52</f>
        <v>792.83008299999995</v>
      </c>
      <c r="F22" s="54">
        <f>Dat_01!E52</f>
        <v>-21.037800000000001</v>
      </c>
      <c r="G22" s="54">
        <f>Dat_01!F52</f>
        <v>-502.88554800000003</v>
      </c>
      <c r="H22" s="58">
        <f t="shared" si="0"/>
        <v>268.89827499999996</v>
      </c>
    </row>
    <row r="23" spans="1:8">
      <c r="A23" s="108" t="s">
        <v>60</v>
      </c>
      <c r="B23" s="122">
        <f>YEAR(Dat_01!B53)</f>
        <v>2020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Julio</v>
      </c>
      <c r="D23" s="54">
        <f>Dat_01!C53</f>
        <v>-5.0515699999999999</v>
      </c>
      <c r="E23" s="54">
        <f>Dat_01!D53</f>
        <v>334.72932900000001</v>
      </c>
      <c r="F23" s="54">
        <f>Dat_01!E53</f>
        <v>-33.384700000000002</v>
      </c>
      <c r="G23" s="54">
        <f>Dat_01!F53</f>
        <v>-747.13767900000005</v>
      </c>
      <c r="H23" s="59">
        <f t="shared" si="0"/>
        <v>-450.84462000000008</v>
      </c>
    </row>
    <row r="24" spans="1:8">
      <c r="A24" s="108" t="s">
        <v>52</v>
      </c>
      <c r="B24" s="122">
        <f>YEAR(Dat_01!B54)</f>
        <v>2020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Agosto</v>
      </c>
      <c r="D24" s="54">
        <f>Dat_01!C54</f>
        <v>-26.107330000000001</v>
      </c>
      <c r="E24" s="54">
        <f>Dat_01!D54</f>
        <v>60.563200000000002</v>
      </c>
      <c r="F24" s="54">
        <f>Dat_01!E54</f>
        <v>-80.137200000000007</v>
      </c>
      <c r="G24" s="54">
        <f>Dat_01!F54</f>
        <v>-193.98681099999999</v>
      </c>
      <c r="H24" s="58">
        <f t="shared" si="0"/>
        <v>-239.66814099999999</v>
      </c>
    </row>
    <row r="25" spans="1:8">
      <c r="A25" s="108" t="s">
        <v>52</v>
      </c>
      <c r="B25" s="123">
        <f>YEAR(Dat_01!B55)</f>
        <v>2020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Septiembre</v>
      </c>
      <c r="D25" s="109">
        <f>Dat_01!C55</f>
        <v>-25.667919999999999</v>
      </c>
      <c r="E25" s="109">
        <f>Dat_01!D55</f>
        <v>-754.77988100000005</v>
      </c>
      <c r="F25" s="109">
        <f>Dat_01!E55</f>
        <v>-5.7972000000000001</v>
      </c>
      <c r="G25" s="109">
        <f>Dat_01!F55</f>
        <v>160.61771899999999</v>
      </c>
      <c r="H25" s="61">
        <f t="shared" si="0"/>
        <v>-625.62728200000004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5.4166666667000003</v>
      </c>
      <c r="D29" s="112">
        <f>Dat_01!C62</f>
        <v>63.333333333299997</v>
      </c>
      <c r="E29" s="112">
        <f>Dat_01!D62</f>
        <v>31.25</v>
      </c>
      <c r="F29" s="113"/>
    </row>
    <row r="30" spans="1:8">
      <c r="B30" s="111"/>
      <c r="C30" s="112">
        <f>Dat_01!B63</f>
        <v>5.2348993289000001</v>
      </c>
      <c r="D30" s="112">
        <f>Dat_01!C63</f>
        <v>72.751677852300006</v>
      </c>
      <c r="E30" s="112">
        <f>Dat_01!D63</f>
        <v>22.013422818799999</v>
      </c>
      <c r="F30" s="113"/>
    </row>
    <row r="31" spans="1:8">
      <c r="B31" s="111"/>
      <c r="C31" s="112">
        <f>Dat_01!B64</f>
        <v>41.25</v>
      </c>
      <c r="D31" s="112">
        <f>Dat_01!C64</f>
        <v>5.4166666667000003</v>
      </c>
      <c r="E31" s="112">
        <f>Dat_01!D64</f>
        <v>53.333333333299997</v>
      </c>
      <c r="F31" s="113"/>
    </row>
    <row r="32" spans="1:8">
      <c r="B32" s="111"/>
      <c r="C32" s="112">
        <f>Dat_01!B65</f>
        <v>36.962365591400001</v>
      </c>
      <c r="D32" s="112">
        <f>Dat_01!C65</f>
        <v>10.752688171999999</v>
      </c>
      <c r="E32" s="112">
        <f>Dat_01!D65</f>
        <v>52.2849462366</v>
      </c>
      <c r="F32" s="114"/>
    </row>
    <row r="33" spans="2:6">
      <c r="B33" s="111"/>
      <c r="C33" s="112">
        <f>Dat_01!B66</f>
        <v>11.155913978499999</v>
      </c>
      <c r="D33" s="112">
        <f>Dat_01!C66</f>
        <v>52.956989247300001</v>
      </c>
      <c r="E33" s="112">
        <f>Dat_01!D66</f>
        <v>35.887096774200003</v>
      </c>
      <c r="F33" s="113"/>
    </row>
    <row r="34" spans="2:6">
      <c r="B34" s="115"/>
      <c r="C34" s="112">
        <f>Dat_01!B67</f>
        <v>3.7356321839</v>
      </c>
      <c r="D34" s="112">
        <f>Dat_01!C67</f>
        <v>82.614942528699999</v>
      </c>
      <c r="E34" s="112">
        <f>Dat_01!D67</f>
        <v>13.6494252874</v>
      </c>
      <c r="F34" s="113"/>
    </row>
    <row r="35" spans="2:6">
      <c r="B35" s="111"/>
      <c r="C35" s="112">
        <f>Dat_01!B68</f>
        <v>23.553162853300002</v>
      </c>
      <c r="D35" s="112">
        <f>Dat_01!C68</f>
        <v>56.527590847900001</v>
      </c>
      <c r="E35" s="112">
        <f>Dat_01!D68</f>
        <v>19.919246298800001</v>
      </c>
      <c r="F35" s="113"/>
    </row>
    <row r="36" spans="2:6">
      <c r="B36" s="111"/>
      <c r="C36" s="112">
        <f>Dat_01!B69</f>
        <v>3.8888888889</v>
      </c>
      <c r="D36" s="112">
        <f>Dat_01!C69</f>
        <v>49.027777777799997</v>
      </c>
      <c r="E36" s="112">
        <f>Dat_01!D69</f>
        <v>47.083333333299997</v>
      </c>
      <c r="F36" s="113"/>
    </row>
    <row r="37" spans="2:6">
      <c r="B37" s="115"/>
      <c r="C37" s="112">
        <f>Dat_01!B70</f>
        <v>1.2096774194</v>
      </c>
      <c r="D37" s="112">
        <f>Dat_01!C70</f>
        <v>64.381720430100003</v>
      </c>
      <c r="E37" s="112">
        <f>Dat_01!D70</f>
        <v>34.408602150500002</v>
      </c>
      <c r="F37" s="113"/>
    </row>
    <row r="38" spans="2:6">
      <c r="B38" s="111"/>
      <c r="C38" s="112">
        <f>Dat_01!B71</f>
        <v>9.7222222221999992</v>
      </c>
      <c r="D38" s="112">
        <f>Dat_01!C71</f>
        <v>54.027777777799997</v>
      </c>
      <c r="E38" s="112">
        <f>Dat_01!D71</f>
        <v>36.25</v>
      </c>
      <c r="F38" s="113"/>
    </row>
    <row r="39" spans="2:6">
      <c r="B39" s="111"/>
      <c r="C39" s="112">
        <f>Dat_01!B72</f>
        <v>20.430107526899999</v>
      </c>
      <c r="D39" s="112">
        <f>Dat_01!C72</f>
        <v>29.973118279600001</v>
      </c>
      <c r="E39" s="112">
        <f>Dat_01!D72</f>
        <v>49.596774193500003</v>
      </c>
      <c r="F39" s="113"/>
    </row>
    <row r="40" spans="2:6">
      <c r="B40" s="115"/>
      <c r="C40" s="112">
        <f>Dat_01!B73</f>
        <v>20.295698924700002</v>
      </c>
      <c r="D40" s="112">
        <f>Dat_01!C73</f>
        <v>24.193548387100002</v>
      </c>
      <c r="E40" s="112">
        <f>Dat_01!D73</f>
        <v>55.5107526882</v>
      </c>
      <c r="F40" s="113"/>
    </row>
    <row r="41" spans="2:6">
      <c r="B41" s="116"/>
      <c r="C41" s="117">
        <f>Dat_01!B74</f>
        <v>45.972222222200003</v>
      </c>
      <c r="D41" s="117">
        <f>Dat_01!C74</f>
        <v>6.6666666667000003</v>
      </c>
      <c r="E41" s="117">
        <f>Dat_01!D74</f>
        <v>47.361111111100001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1.6666666667000001</v>
      </c>
      <c r="D45" s="112">
        <f>Dat_01!H62</f>
        <v>0</v>
      </c>
      <c r="E45" s="112">
        <f>Dat_01!I62</f>
        <v>98.333333333300004</v>
      </c>
      <c r="F45" s="113"/>
    </row>
    <row r="46" spans="2:6">
      <c r="B46" s="111"/>
      <c r="C46" s="112">
        <f>Dat_01!G63</f>
        <v>1.3422818792</v>
      </c>
      <c r="D46" s="112">
        <f>Dat_01!H63</f>
        <v>0.67114093959999999</v>
      </c>
      <c r="E46" s="112">
        <f>Dat_01!I63</f>
        <v>97.986577181200005</v>
      </c>
      <c r="F46" s="113"/>
    </row>
    <row r="47" spans="2:6">
      <c r="B47" s="111"/>
      <c r="C47" s="112">
        <f>Dat_01!G64</f>
        <v>0</v>
      </c>
      <c r="D47" s="112">
        <f>Dat_01!H64</f>
        <v>2.3611111111</v>
      </c>
      <c r="E47" s="112">
        <f>Dat_01!I64</f>
        <v>97.638888888899999</v>
      </c>
      <c r="F47" s="113"/>
    </row>
    <row r="48" spans="2:6">
      <c r="B48" s="111"/>
      <c r="C48" s="112">
        <f>Dat_01!G65</f>
        <v>0.2688172043</v>
      </c>
      <c r="D48" s="112">
        <f>Dat_01!H65</f>
        <v>6.3172043011000003</v>
      </c>
      <c r="E48" s="112">
        <f>Dat_01!I65</f>
        <v>93.413978494600002</v>
      </c>
      <c r="F48" s="113"/>
    </row>
    <row r="49" spans="2:6">
      <c r="B49" s="111"/>
      <c r="C49" s="112">
        <f>Dat_01!G66</f>
        <v>0.40322580650000001</v>
      </c>
      <c r="D49" s="112">
        <f>Dat_01!H66</f>
        <v>5.5107526882000002</v>
      </c>
      <c r="E49" s="112">
        <f>Dat_01!I66</f>
        <v>94.086021505399998</v>
      </c>
      <c r="F49" s="113"/>
    </row>
    <row r="50" spans="2:6">
      <c r="B50" s="115"/>
      <c r="C50" s="112">
        <f>Dat_01!G67</f>
        <v>4.0229885056999999</v>
      </c>
      <c r="D50" s="112">
        <f>Dat_01!H67</f>
        <v>0.43103448280000001</v>
      </c>
      <c r="E50" s="112">
        <f>Dat_01!I67</f>
        <v>95.5459770115</v>
      </c>
      <c r="F50" s="113"/>
    </row>
    <row r="51" spans="2:6">
      <c r="B51" s="111"/>
      <c r="C51" s="112">
        <f>Dat_01!G68</f>
        <v>5.5181695827999997</v>
      </c>
      <c r="D51" s="112">
        <f>Dat_01!H68</f>
        <v>0</v>
      </c>
      <c r="E51" s="112">
        <f>Dat_01!I68</f>
        <v>94.481830417200001</v>
      </c>
      <c r="F51" s="113"/>
    </row>
    <row r="52" spans="2:6">
      <c r="B52" s="111"/>
      <c r="C52" s="112">
        <f>Dat_01!G69</f>
        <v>2.7777777777999999</v>
      </c>
      <c r="D52" s="112">
        <f>Dat_01!H69</f>
        <v>0</v>
      </c>
      <c r="E52" s="112">
        <f>Dat_01!I69</f>
        <v>97.222222222200003</v>
      </c>
      <c r="F52" s="113"/>
    </row>
    <row r="53" spans="2:6">
      <c r="B53" s="115"/>
      <c r="C53" s="112">
        <f>Dat_01!G70</f>
        <v>3.7634408601999998</v>
      </c>
      <c r="D53" s="112">
        <f>Dat_01!H70</f>
        <v>0.40322580650000001</v>
      </c>
      <c r="E53" s="112">
        <f>Dat_01!I70</f>
        <v>95.833333333300004</v>
      </c>
      <c r="F53" s="113"/>
    </row>
    <row r="54" spans="2:6">
      <c r="B54" s="111"/>
      <c r="C54" s="112">
        <f>Dat_01!G71</f>
        <v>1.9444444444</v>
      </c>
      <c r="D54" s="112">
        <f>Dat_01!H71</f>
        <v>0</v>
      </c>
      <c r="E54" s="112">
        <f>Dat_01!I71</f>
        <v>98.055555555599994</v>
      </c>
      <c r="F54" s="113"/>
    </row>
    <row r="55" spans="2:6">
      <c r="B55" s="111"/>
      <c r="C55" s="112">
        <f>Dat_01!G72</f>
        <v>0.1344086022</v>
      </c>
      <c r="D55" s="112">
        <f>Dat_01!H72</f>
        <v>0.5376344086</v>
      </c>
      <c r="E55" s="112">
        <f>Dat_01!I72</f>
        <v>99.327956989200004</v>
      </c>
      <c r="F55" s="113"/>
    </row>
    <row r="56" spans="2:6">
      <c r="B56" s="115"/>
      <c r="C56" s="112">
        <f>Dat_01!G73</f>
        <v>2.0161290322999998</v>
      </c>
      <c r="D56" s="112">
        <f>Dat_01!H73</f>
        <v>4.8387096773999998</v>
      </c>
      <c r="E56" s="112">
        <f>Dat_01!I73</f>
        <v>93.145161290299995</v>
      </c>
      <c r="F56" s="113"/>
    </row>
    <row r="57" spans="2:6">
      <c r="B57" s="116"/>
      <c r="C57" s="117">
        <f>Dat_01!G74</f>
        <v>0.13888888890000001</v>
      </c>
      <c r="D57" s="117">
        <f>Dat_01!H74</f>
        <v>3.0555555555999998</v>
      </c>
      <c r="E57" s="117">
        <f>Dat_01!I74</f>
        <v>96.805555555599994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Septiembre 2020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I6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2020-10-14T11:28:03Z</dcterms:modified>
</cp:coreProperties>
</file>