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19\SEP\INF_ELABORADA\"/>
    </mc:Choice>
  </mc:AlternateContent>
  <xr:revisionPtr revIDLastSave="0" documentId="13_ncr:1_{2784D29F-408D-459C-94CD-6BB1FE285B6C}" xr6:coauthVersionLast="41" xr6:coauthVersionMax="41" xr10:uidLastSave="{00000000-0000-0000-0000-000000000000}"/>
  <bookViews>
    <workbookView xWindow="-120" yWindow="-120" windowWidth="29040" windowHeight="15840" tabRatio="761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Data 1" sheetId="20" state="hidden" r:id="rId8"/>
    <sheet name="Data 2" sheetId="21" state="hidden" r:id="rId9"/>
    <sheet name="Data 3" sheetId="22" state="hidden" r:id="rId10"/>
    <sheet name="I6" sheetId="6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8">'Data 2'!ccc</definedName>
    <definedName name="ccc" localSheetId="9">'Data 3'!ccc</definedName>
    <definedName name="ccc">[0]!ccc</definedName>
    <definedName name="CCCCV">#REF!</definedName>
    <definedName name="CUADRO_ANTERIOR" localSheetId="8">'Data 2'!CUADRO_ANTERIOR</definedName>
    <definedName name="CUADRO_ANTERIOR" localSheetId="9">'Data 3'!CUADRO_ANTERIOR</definedName>
    <definedName name="CUADRO_ANTERIOR">[0]!CUADRO_ANTERIOR</definedName>
    <definedName name="cuadro_anterior_jcol">#N/A</definedName>
    <definedName name="CUADRO_PROXIMO" localSheetId="8">'Data 2'!CUADRO_PROXIMO</definedName>
    <definedName name="CUADRO_PROXIMO" localSheetId="9">'Data 3'!CUADRO_PROXIMO</definedName>
    <definedName name="CUADRO_PROXIMO">[0]!CUADRO_PROXIMO</definedName>
    <definedName name="cuadro_proximo_jcol">#N/A</definedName>
    <definedName name="DATOS">#REF!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8">'Data 2'!FINALIZAR</definedName>
    <definedName name="FINALIZAR" localSheetId="9">'Data 3'!FINALIZAR</definedName>
    <definedName name="FINALIZAR">[0]!FINALIZAR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8">'Data 2'!IMPRESION</definedName>
    <definedName name="IMPRESION" localSheetId="9">'Data 3'!IMPRESION</definedName>
    <definedName name="IMPRESION">[0]!IMPRESION</definedName>
    <definedName name="impresion_jcol">#N/A</definedName>
    <definedName name="Índice" localSheetId="8">[0]!INDICE</definedName>
    <definedName name="Índice" localSheetId="9">[0]!INDICE</definedName>
    <definedName name="Índice">[0]!INDICE</definedName>
    <definedName name="indice_jcol" localSheetId="8">[0]!INDICE</definedName>
    <definedName name="indice_jcol" localSheetId="9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8">'Data 2'!nnn</definedName>
    <definedName name="nnn" localSheetId="9">'Data 3'!nnn</definedName>
    <definedName name="nnn">[0]!nnn</definedName>
    <definedName name="nnnn" localSheetId="8">'Data 2'!nnnn</definedName>
    <definedName name="nnnn" localSheetId="9">'Data 3'!nnnn</definedName>
    <definedName name="nnnn">[0]!nnnn</definedName>
    <definedName name="nu" localSheetId="8">'Data 2'!nu</definedName>
    <definedName name="nu" localSheetId="9">'Data 3'!nu</definedName>
    <definedName name="nu">[0]!nu</definedName>
    <definedName name="nuevo">#N/A</definedName>
    <definedName name="PRINCIPAL" localSheetId="8">'Data 2'!PRINCIPAL</definedName>
    <definedName name="PRINCIPAL" localSheetId="9">'Data 3'!PRINCIPAL</definedName>
    <definedName name="PRINCIPAL">[0]!PRINCIPAL</definedName>
    <definedName name="principal_jcol">#N/A</definedName>
    <definedName name="Rango">[1]I.PxD!#REF!</definedName>
    <definedName name="rosa" localSheetId="8">'Data 2'!rosa</definedName>
    <definedName name="rosa" localSheetId="9">'Data 3'!rosa</definedName>
    <definedName name="rosa">[0]!rosa</definedName>
    <definedName name="rosa2" localSheetId="8">'Data 2'!rosa2</definedName>
    <definedName name="rosa2" localSheetId="9">'Data 3'!rosa2</definedName>
    <definedName name="rosa2">[0]!rosa2</definedName>
    <definedName name="sfasfasf" localSheetId="8">[0]!INDICE</definedName>
    <definedName name="sfasfasf" localSheetId="9">[0]!INDICE</definedName>
    <definedName name="sfasfasf">[0]!INDICE</definedName>
    <definedName name="v">#N/A</definedName>
    <definedName name="VV" localSheetId="8">'Data 2'!VV</definedName>
    <definedName name="VV" localSheetId="9">'Data 3'!VV</definedName>
    <definedName name="VV">[0]!VV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8">'Data 2'!x</definedName>
    <definedName name="x" localSheetId="9">'Data 3'!x</definedName>
    <definedName name="x">[0]!x</definedName>
    <definedName name="XX" localSheetId="8">'Data 2'!XX</definedName>
    <definedName name="XX" localSheetId="9">'Data 3'!XX</definedName>
    <definedName name="XX">[0]!XX</definedName>
    <definedName name="xxx" localSheetId="8">'Data 2'!xxx</definedName>
    <definedName name="xxx" localSheetId="9">'Data 3'!xxx</definedName>
    <definedName name="xxx">[0]!xxx</definedName>
    <definedName name="XXXX" localSheetId="8">'Data 2'!XXXX</definedName>
    <definedName name="XXXX" localSheetId="9">'Data 3'!XXXX</definedName>
    <definedName name="XXXX">[0]!XXXX</definedName>
    <definedName name="xxxxx" localSheetId="8">'Data 2'!xxxxx</definedName>
    <definedName name="xxxxx" localSheetId="9">'Data 3'!xxxxx</definedName>
    <definedName name="xxxxx">[0]!xxxxx</definedName>
    <definedName name="Z_22B26D9C_611A_11D3_B8AC_0008C7298EBA_.wvu.PrintArea" localSheetId="0" hidden="1">Dat_02!$I$1:$M$399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8" i="16" l="1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D6" i="22" l="1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2" i="22"/>
  <c r="D203" i="22"/>
  <c r="D204" i="22"/>
  <c r="D205" i="22"/>
  <c r="D206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28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1" i="22"/>
  <c r="D242" i="22"/>
  <c r="D243" i="22"/>
  <c r="D244" i="22"/>
  <c r="D245" i="22"/>
  <c r="D246" i="22"/>
  <c r="D247" i="22"/>
  <c r="D248" i="22"/>
  <c r="D249" i="22"/>
  <c r="D250" i="22"/>
  <c r="D251" i="22"/>
  <c r="D252" i="22"/>
  <c r="D253" i="22"/>
  <c r="D254" i="22"/>
  <c r="D255" i="22"/>
  <c r="D256" i="22"/>
  <c r="D257" i="22"/>
  <c r="D258" i="22"/>
  <c r="D259" i="22"/>
  <c r="D260" i="22"/>
  <c r="D261" i="22"/>
  <c r="D262" i="22"/>
  <c r="D263" i="22"/>
  <c r="D264" i="22"/>
  <c r="D265" i="22"/>
  <c r="D266" i="22"/>
  <c r="D267" i="22"/>
  <c r="D268" i="22"/>
  <c r="D269" i="22"/>
  <c r="D270" i="22"/>
  <c r="D271" i="22"/>
  <c r="D272" i="22"/>
  <c r="D273" i="22"/>
  <c r="D274" i="22"/>
  <c r="D275" i="22"/>
  <c r="D276" i="22"/>
  <c r="D277" i="22"/>
  <c r="D278" i="22"/>
  <c r="D279" i="22"/>
  <c r="D280" i="22"/>
  <c r="D281" i="22"/>
  <c r="D282" i="22"/>
  <c r="D283" i="22"/>
  <c r="D284" i="22"/>
  <c r="D285" i="22"/>
  <c r="D286" i="22"/>
  <c r="D287" i="22"/>
  <c r="D288" i="22"/>
  <c r="D289" i="22"/>
  <c r="D290" i="22"/>
  <c r="D291" i="22"/>
  <c r="D292" i="22"/>
  <c r="D293" i="22"/>
  <c r="D294" i="22"/>
  <c r="D295" i="22"/>
  <c r="D296" i="22"/>
  <c r="D297" i="22"/>
  <c r="D298" i="22"/>
  <c r="D299" i="22"/>
  <c r="D300" i="22"/>
  <c r="D301" i="22"/>
  <c r="D302" i="22"/>
  <c r="D303" i="22"/>
  <c r="D304" i="22"/>
  <c r="D305" i="22"/>
  <c r="D306" i="22"/>
  <c r="D307" i="22"/>
  <c r="D308" i="22"/>
  <c r="D309" i="22"/>
  <c r="D310" i="22"/>
  <c r="D311" i="22"/>
  <c r="D312" i="22"/>
  <c r="D313" i="22"/>
  <c r="D314" i="22"/>
  <c r="D315" i="22"/>
  <c r="D316" i="22"/>
  <c r="D317" i="22"/>
  <c r="D318" i="22"/>
  <c r="D319" i="22"/>
  <c r="D320" i="22"/>
  <c r="D321" i="22"/>
  <c r="D322" i="22"/>
  <c r="D323" i="22"/>
  <c r="D324" i="22"/>
  <c r="D325" i="22"/>
  <c r="D326" i="22"/>
  <c r="D327" i="22"/>
  <c r="D328" i="22"/>
  <c r="D329" i="22"/>
  <c r="D330" i="22"/>
  <c r="D331" i="22"/>
  <c r="D332" i="22"/>
  <c r="D333" i="22"/>
  <c r="D334" i="22"/>
  <c r="D335" i="22"/>
  <c r="D336" i="22"/>
  <c r="D337" i="22"/>
  <c r="D338" i="22"/>
  <c r="D339" i="22"/>
  <c r="D340" i="22"/>
  <c r="D341" i="22"/>
  <c r="D342" i="22"/>
  <c r="D343" i="22"/>
  <c r="D344" i="22"/>
  <c r="D345" i="22"/>
  <c r="D346" i="22"/>
  <c r="D347" i="22"/>
  <c r="D348" i="22"/>
  <c r="D349" i="22"/>
  <c r="D350" i="22"/>
  <c r="D351" i="22"/>
  <c r="D352" i="22"/>
  <c r="D353" i="22"/>
  <c r="D354" i="22"/>
  <c r="D355" i="22"/>
  <c r="D356" i="22"/>
  <c r="D357" i="22"/>
  <c r="D358" i="22"/>
  <c r="D359" i="22"/>
  <c r="D360" i="22"/>
  <c r="D361" i="22"/>
  <c r="D362" i="22"/>
  <c r="D363" i="22"/>
  <c r="D364" i="22"/>
  <c r="D365" i="22"/>
  <c r="D366" i="22"/>
  <c r="D367" i="22"/>
  <c r="D368" i="22"/>
  <c r="D369" i="22"/>
  <c r="D370" i="22"/>
  <c r="D371" i="22"/>
  <c r="D372" i="22"/>
  <c r="D373" i="22"/>
  <c r="D374" i="22"/>
  <c r="D375" i="22"/>
  <c r="D376" i="22"/>
  <c r="D377" i="22"/>
  <c r="D378" i="22"/>
  <c r="D379" i="22"/>
  <c r="D380" i="22"/>
  <c r="D381" i="22"/>
  <c r="D382" i="22"/>
  <c r="D383" i="22"/>
  <c r="D384" i="22"/>
  <c r="D385" i="22"/>
  <c r="D386" i="22"/>
  <c r="D387" i="22"/>
  <c r="D388" i="22"/>
  <c r="D389" i="22"/>
  <c r="D390" i="22"/>
  <c r="D391" i="22"/>
  <c r="D392" i="22"/>
  <c r="D393" i="22"/>
  <c r="D394" i="22"/>
  <c r="D395" i="22"/>
  <c r="D396" i="22"/>
  <c r="D397" i="22"/>
  <c r="D398" i="22"/>
  <c r="D399" i="22"/>
  <c r="D400" i="22"/>
  <c r="D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301" i="22"/>
  <c r="B302" i="22"/>
  <c r="B303" i="22"/>
  <c r="B304" i="22"/>
  <c r="B305" i="22"/>
  <c r="B306" i="22"/>
  <c r="B307" i="22"/>
  <c r="B308" i="22"/>
  <c r="B309" i="22"/>
  <c r="B310" i="22"/>
  <c r="B311" i="22"/>
  <c r="B312" i="22"/>
  <c r="B313" i="22"/>
  <c r="B314" i="22"/>
  <c r="B315" i="22"/>
  <c r="B316" i="22"/>
  <c r="B317" i="22"/>
  <c r="B318" i="22"/>
  <c r="B319" i="22"/>
  <c r="B320" i="22"/>
  <c r="B321" i="22"/>
  <c r="B322" i="22"/>
  <c r="B323" i="22"/>
  <c r="B324" i="22"/>
  <c r="B325" i="22"/>
  <c r="B326" i="22"/>
  <c r="B327" i="22"/>
  <c r="B328" i="22"/>
  <c r="B329" i="22"/>
  <c r="B330" i="22"/>
  <c r="B331" i="22"/>
  <c r="B332" i="22"/>
  <c r="B333" i="22"/>
  <c r="B334" i="22"/>
  <c r="B335" i="22"/>
  <c r="B336" i="22"/>
  <c r="B337" i="22"/>
  <c r="B338" i="22"/>
  <c r="B339" i="22"/>
  <c r="B340" i="22"/>
  <c r="B341" i="22"/>
  <c r="B342" i="22"/>
  <c r="B343" i="22"/>
  <c r="B344" i="22"/>
  <c r="B345" i="22"/>
  <c r="B346" i="22"/>
  <c r="B347" i="22"/>
  <c r="B348" i="22"/>
  <c r="B349" i="22"/>
  <c r="B350" i="22"/>
  <c r="B351" i="22"/>
  <c r="B352" i="22"/>
  <c r="B353" i="22"/>
  <c r="B354" i="22"/>
  <c r="B355" i="22"/>
  <c r="B356" i="22"/>
  <c r="B357" i="22"/>
  <c r="B358" i="22"/>
  <c r="B359" i="22"/>
  <c r="B360" i="22"/>
  <c r="B361" i="22"/>
  <c r="B362" i="22"/>
  <c r="B363" i="22"/>
  <c r="B364" i="22"/>
  <c r="B365" i="22"/>
  <c r="B366" i="22"/>
  <c r="B367" i="22"/>
  <c r="B368" i="22"/>
  <c r="B369" i="22"/>
  <c r="B370" i="22"/>
  <c r="B371" i="22"/>
  <c r="B372" i="22"/>
  <c r="B373" i="22"/>
  <c r="B374" i="22"/>
  <c r="B375" i="22"/>
  <c r="B376" i="22"/>
  <c r="B377" i="22"/>
  <c r="B378" i="22"/>
  <c r="B379" i="22"/>
  <c r="B380" i="22"/>
  <c r="B381" i="22"/>
  <c r="B382" i="22"/>
  <c r="B383" i="22"/>
  <c r="B384" i="22"/>
  <c r="B385" i="22"/>
  <c r="B386" i="22"/>
  <c r="B387" i="22"/>
  <c r="B388" i="22"/>
  <c r="B389" i="22"/>
  <c r="B390" i="22"/>
  <c r="B391" i="22"/>
  <c r="B392" i="22"/>
  <c r="B393" i="22"/>
  <c r="B394" i="22"/>
  <c r="B395" i="22"/>
  <c r="B396" i="22"/>
  <c r="B397" i="22"/>
  <c r="B398" i="22"/>
  <c r="B399" i="22"/>
  <c r="B400" i="22"/>
  <c r="B5" i="22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D243" i="2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D270" i="21"/>
  <c r="D271" i="21"/>
  <c r="D272" i="21"/>
  <c r="D273" i="21"/>
  <c r="D274" i="21"/>
  <c r="D275" i="21"/>
  <c r="D276" i="21"/>
  <c r="D277" i="21"/>
  <c r="D278" i="21"/>
  <c r="D279" i="21"/>
  <c r="D280" i="2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D296" i="21"/>
  <c r="D297" i="21"/>
  <c r="D298" i="21"/>
  <c r="D299" i="21"/>
  <c r="D300" i="21"/>
  <c r="D301" i="21"/>
  <c r="D302" i="21"/>
  <c r="D303" i="21"/>
  <c r="D304" i="21"/>
  <c r="D305" i="21"/>
  <c r="D306" i="21"/>
  <c r="D307" i="21"/>
  <c r="D308" i="21"/>
  <c r="D309" i="21"/>
  <c r="D310" i="21"/>
  <c r="D311" i="21"/>
  <c r="D312" i="21"/>
  <c r="D313" i="21"/>
  <c r="D314" i="21"/>
  <c r="D315" i="21"/>
  <c r="D316" i="21"/>
  <c r="D317" i="21"/>
  <c r="D318" i="21"/>
  <c r="D319" i="21"/>
  <c r="D320" i="21"/>
  <c r="D321" i="21"/>
  <c r="D322" i="21"/>
  <c r="D323" i="21"/>
  <c r="D324" i="21"/>
  <c r="D325" i="21"/>
  <c r="D326" i="21"/>
  <c r="D327" i="21"/>
  <c r="D328" i="21"/>
  <c r="D329" i="21"/>
  <c r="D330" i="21"/>
  <c r="D331" i="21"/>
  <c r="D332" i="21"/>
  <c r="D333" i="21"/>
  <c r="D334" i="21"/>
  <c r="D335" i="21"/>
  <c r="D336" i="21"/>
  <c r="D337" i="21"/>
  <c r="D338" i="21"/>
  <c r="D339" i="21"/>
  <c r="D340" i="21"/>
  <c r="D341" i="21"/>
  <c r="D342" i="21"/>
  <c r="D343" i="21"/>
  <c r="D344" i="21"/>
  <c r="D345" i="21"/>
  <c r="D346" i="21"/>
  <c r="D347" i="21"/>
  <c r="D348" i="21"/>
  <c r="D349" i="21"/>
  <c r="D350" i="21"/>
  <c r="D351" i="21"/>
  <c r="D352" i="21"/>
  <c r="D353" i="21"/>
  <c r="D354" i="21"/>
  <c r="D355" i="21"/>
  <c r="D356" i="21"/>
  <c r="D357" i="21"/>
  <c r="D358" i="21"/>
  <c r="D359" i="21"/>
  <c r="D360" i="21"/>
  <c r="D361" i="21"/>
  <c r="D362" i="21"/>
  <c r="D363" i="21"/>
  <c r="D364" i="21"/>
  <c r="D365" i="21"/>
  <c r="D366" i="21"/>
  <c r="D367" i="21"/>
  <c r="D368" i="21"/>
  <c r="D369" i="21"/>
  <c r="D370" i="21"/>
  <c r="D371" i="21"/>
  <c r="D372" i="21"/>
  <c r="D373" i="21"/>
  <c r="D374" i="21"/>
  <c r="D375" i="21"/>
  <c r="D376" i="21"/>
  <c r="D377" i="21"/>
  <c r="D378" i="21"/>
  <c r="D379" i="21"/>
  <c r="D380" i="21"/>
  <c r="D381" i="21"/>
  <c r="D382" i="21"/>
  <c r="D383" i="21"/>
  <c r="D384" i="21"/>
  <c r="D385" i="21"/>
  <c r="D386" i="21"/>
  <c r="D387" i="21"/>
  <c r="D388" i="21"/>
  <c r="D389" i="21"/>
  <c r="D390" i="21"/>
  <c r="D391" i="21"/>
  <c r="D392" i="21"/>
  <c r="D393" i="21"/>
  <c r="D394" i="21"/>
  <c r="D395" i="21"/>
  <c r="D396" i="21"/>
  <c r="D397" i="21"/>
  <c r="D398" i="21"/>
  <c r="D399" i="21"/>
  <c r="D400" i="21"/>
  <c r="D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300" i="21"/>
  <c r="B301" i="21"/>
  <c r="B302" i="21"/>
  <c r="B303" i="21"/>
  <c r="B304" i="21"/>
  <c r="B305" i="21"/>
  <c r="B306" i="21"/>
  <c r="B307" i="21"/>
  <c r="B308" i="21"/>
  <c r="B309" i="21"/>
  <c r="B310" i="21"/>
  <c r="B311" i="21"/>
  <c r="B312" i="21"/>
  <c r="B313" i="21"/>
  <c r="B314" i="21"/>
  <c r="B315" i="21"/>
  <c r="B316" i="21"/>
  <c r="B317" i="21"/>
  <c r="B318" i="21"/>
  <c r="B319" i="21"/>
  <c r="B320" i="21"/>
  <c r="B321" i="21"/>
  <c r="B322" i="21"/>
  <c r="B323" i="21"/>
  <c r="B324" i="21"/>
  <c r="B325" i="21"/>
  <c r="B326" i="21"/>
  <c r="B327" i="21"/>
  <c r="B328" i="21"/>
  <c r="B329" i="21"/>
  <c r="B330" i="21"/>
  <c r="B331" i="21"/>
  <c r="B332" i="21"/>
  <c r="B333" i="21"/>
  <c r="B334" i="21"/>
  <c r="B335" i="21"/>
  <c r="B336" i="21"/>
  <c r="B337" i="21"/>
  <c r="B338" i="21"/>
  <c r="B339" i="21"/>
  <c r="B340" i="21"/>
  <c r="B341" i="21"/>
  <c r="B342" i="21"/>
  <c r="B343" i="21"/>
  <c r="B344" i="21"/>
  <c r="B345" i="21"/>
  <c r="B346" i="21"/>
  <c r="B347" i="21"/>
  <c r="B348" i="21"/>
  <c r="B349" i="21"/>
  <c r="B350" i="21"/>
  <c r="B351" i="21"/>
  <c r="B352" i="21"/>
  <c r="B353" i="21"/>
  <c r="B354" i="21"/>
  <c r="B355" i="21"/>
  <c r="B356" i="21"/>
  <c r="B357" i="21"/>
  <c r="B358" i="21"/>
  <c r="B359" i="21"/>
  <c r="B360" i="21"/>
  <c r="B361" i="21"/>
  <c r="B362" i="21"/>
  <c r="B363" i="21"/>
  <c r="B364" i="21"/>
  <c r="B365" i="21"/>
  <c r="B366" i="21"/>
  <c r="B367" i="21"/>
  <c r="B368" i="21"/>
  <c r="B369" i="21"/>
  <c r="B370" i="21"/>
  <c r="B371" i="21"/>
  <c r="B372" i="21"/>
  <c r="B373" i="21"/>
  <c r="B374" i="21"/>
  <c r="B375" i="21"/>
  <c r="B376" i="21"/>
  <c r="B377" i="21"/>
  <c r="B378" i="21"/>
  <c r="B379" i="21"/>
  <c r="B380" i="21"/>
  <c r="B381" i="21"/>
  <c r="B382" i="21"/>
  <c r="B383" i="21"/>
  <c r="B384" i="21"/>
  <c r="B385" i="21"/>
  <c r="B386" i="21"/>
  <c r="B387" i="21"/>
  <c r="B388" i="21"/>
  <c r="B389" i="21"/>
  <c r="B390" i="21"/>
  <c r="B391" i="21"/>
  <c r="B392" i="21"/>
  <c r="B393" i="21"/>
  <c r="B394" i="21"/>
  <c r="B395" i="21"/>
  <c r="B396" i="21"/>
  <c r="B397" i="21"/>
  <c r="B398" i="21"/>
  <c r="B399" i="21"/>
  <c r="B400" i="21"/>
  <c r="B5" i="21"/>
  <c r="E57" i="20"/>
  <c r="D57" i="20"/>
  <c r="C57" i="20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D45" i="20"/>
  <c r="E45" i="20"/>
  <c r="C45" i="20"/>
  <c r="E41" i="20"/>
  <c r="D41" i="20"/>
  <c r="C41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D29" i="20"/>
  <c r="E29" i="20"/>
  <c r="C29" i="20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B38" i="16" s="1"/>
  <c r="E3" i="10"/>
  <c r="E3" i="6" s="1"/>
  <c r="C25" i="20" l="1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5" i="16"/>
  <c r="D4" i="20" s="1"/>
  <c r="B35" i="16"/>
  <c r="C4" i="20" s="1"/>
  <c r="C37" i="16"/>
  <c r="D6" i="20" s="1"/>
  <c r="C7" i="20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<sst xmlns="http://schemas.openxmlformats.org/spreadsheetml/2006/main" count="1053" uniqueCount="491">
  <si>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</si>
  <si>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</si>
  <si>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</si>
  <si>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</si>
  <si>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</si>
  <si>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</si>
  <si>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</si>
  <si>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</si>
  <si>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</si>
  <si>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</si>
  <si>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</si>
  <si>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</si>
  <si>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</si>
  <si>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</si>
  <si>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</si>
  <si>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</si>
  <si>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</si>
  <si>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</si>
  <si>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</si>
  <si>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</si>
  <si>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</si>
  <si>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</si>
  <si>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</si>
  <si>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</si>
  <si>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</si>
  <si>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</si>
  <si>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</si>
  <si>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</si>
  <si>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</si>
  <si>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</si>
  <si>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</si>
  <si>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</si>
  <si>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</si>
  <si>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</si>
  <si>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</si>
  <si>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</si>
  <si>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</si>
  <si>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</si>
  <si>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</si>
  <si>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</si>
  <si>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</si>
  <si>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</si>
  <si>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</si>
  <si>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</si>
  <si>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</si>
  <si>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-</t>
  </si>
  <si>
    <t>Saldo intercambios (MWh)</t>
  </si>
  <si>
    <t>Saldo Francia</t>
  </si>
  <si>
    <t>Saldo Portugal</t>
  </si>
  <si>
    <t>Francia Exportación</t>
  </si>
  <si>
    <t>Portugal Exportación</t>
  </si>
  <si>
    <t>Mayo 2018</t>
  </si>
  <si>
    <t>Agosto 2018</t>
  </si>
  <si>
    <t>Junio 2018</t>
  </si>
  <si>
    <t>Julio 2018</t>
  </si>
  <si>
    <t>Septiembre 2018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</si>
  <si>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</si>
  <si>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</si>
  <si>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</si>
  <si>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</si>
  <si>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</si>
  <si>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</si>
  <si>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</si>
  <si>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</si>
  <si>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</si>
  <si>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</si>
  <si>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</si>
  <si>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</si>
  <si>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</si>
  <si>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</si>
  <si>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30/09/2018</t>
  </si>
  <si>
    <t>01/09/2018</t>
  </si>
  <si>
    <t>02/09/2018</t>
  </si>
  <si>
    <t>03/09/2018</t>
  </si>
  <si>
    <t>04/09/2018</t>
  </si>
  <si>
    <t>05/09/2018</t>
  </si>
  <si>
    <t>06/09/2018</t>
  </si>
  <si>
    <t>07/09/2018</t>
  </si>
  <si>
    <t>08/09/2018</t>
  </si>
  <si>
    <t>09/09/2018</t>
  </si>
  <si>
    <t>10/09/2018</t>
  </si>
  <si>
    <t>11/09/2018</t>
  </si>
  <si>
    <t>12/09/2018</t>
  </si>
  <si>
    <t>13/09/2018</t>
  </si>
  <si>
    <t>14/09/2018</t>
  </si>
  <si>
    <t>15/09/2018</t>
  </si>
  <si>
    <t>16/09/2018</t>
  </si>
  <si>
    <t>17/09/2018</t>
  </si>
  <si>
    <t>18/09/2018</t>
  </si>
  <si>
    <t>19/09/2018</t>
  </si>
  <si>
    <t>20/09/2018</t>
  </si>
  <si>
    <t>21/09/2018</t>
  </si>
  <si>
    <t>22/09/2018</t>
  </si>
  <si>
    <t>23/09/2018</t>
  </si>
  <si>
    <t>24/09/2018</t>
  </si>
  <si>
    <t>25/09/2018</t>
  </si>
  <si>
    <t>26/09/2018</t>
  </si>
  <si>
    <t>27/09/2018</t>
  </si>
  <si>
    <t>28/09/2018</t>
  </si>
  <si>
    <t>29/09/2018</t>
  </si>
  <si>
    <t>Octubre 2018</t>
  </si>
  <si>
    <t>01/10/2018</t>
  </si>
  <si>
    <t>02/10/2018</t>
  </si>
  <si>
    <t>03/10/2018</t>
  </si>
  <si>
    <t>04/10/2018</t>
  </si>
  <si>
    <t>05/10/2018</t>
  </si>
  <si>
    <t>06/10/2018</t>
  </si>
  <si>
    <t>07/10/2018</t>
  </si>
  <si>
    <t>08/10/2018</t>
  </si>
  <si>
    <t>09/10/2018</t>
  </si>
  <si>
    <t>10/10/2018</t>
  </si>
  <si>
    <t>11/10/2018</t>
  </si>
  <si>
    <t>12/10/2018</t>
  </si>
  <si>
    <t>13/10/2018</t>
  </si>
  <si>
    <t>14/10/2018</t>
  </si>
  <si>
    <t>15/10/2018</t>
  </si>
  <si>
    <t>16/10/2018</t>
  </si>
  <si>
    <t>17/10/2018</t>
  </si>
  <si>
    <t>18/10/2018</t>
  </si>
  <si>
    <t>19/10/2018</t>
  </si>
  <si>
    <t>20/10/2018</t>
  </si>
  <si>
    <t>21/10/2018</t>
  </si>
  <si>
    <t>22/10/2018</t>
  </si>
  <si>
    <t>23/10/2018</t>
  </si>
  <si>
    <t>24/10/2018</t>
  </si>
  <si>
    <t>25/10/2018</t>
  </si>
  <si>
    <t>26/10/2018</t>
  </si>
  <si>
    <t>27/10/2018</t>
  </si>
  <si>
    <t>28/10/2018</t>
  </si>
  <si>
    <t>29/10/2018</t>
  </si>
  <si>
    <t>30/10/2018</t>
  </si>
  <si>
    <t>31/10/2018</t>
  </si>
  <si>
    <t>Noviembre 2018</t>
  </si>
  <si>
    <t>01/11/2018</t>
  </si>
  <si>
    <t>02/11/2018</t>
  </si>
  <si>
    <t>03/11/2018</t>
  </si>
  <si>
    <t>04/11/2018</t>
  </si>
  <si>
    <t>05/11/2018</t>
  </si>
  <si>
    <t>06/11/2018</t>
  </si>
  <si>
    <t>07/11/2018</t>
  </si>
  <si>
    <t>08/11/2018</t>
  </si>
  <si>
    <t>09/11/2018</t>
  </si>
  <si>
    <t>10/11/2018</t>
  </si>
  <si>
    <t>11/11/2018</t>
  </si>
  <si>
    <t>12/11/2018</t>
  </si>
  <si>
    <t>13/11/2018</t>
  </si>
  <si>
    <t>14/11/2018</t>
  </si>
  <si>
    <t>15/11/2018</t>
  </si>
  <si>
    <t>16/11/2018</t>
  </si>
  <si>
    <t>17/11/2018</t>
  </si>
  <si>
    <t>18/11/2018</t>
  </si>
  <si>
    <t>19/11/2018</t>
  </si>
  <si>
    <t>20/11/2018</t>
  </si>
  <si>
    <t>21/11/2018</t>
  </si>
  <si>
    <t>22/11/2018</t>
  </si>
  <si>
    <t>23/11/2018</t>
  </si>
  <si>
    <t>24/11/2018</t>
  </si>
  <si>
    <t>25/11/2018</t>
  </si>
  <si>
    <t>26/11/2018</t>
  </si>
  <si>
    <t>27/11/2018</t>
  </si>
  <si>
    <t>28/11/2018</t>
  </si>
  <si>
    <t>29/11/2018</t>
  </si>
  <si>
    <t>30/11/2018</t>
  </si>
  <si>
    <t>Diciembre 2018</t>
  </si>
  <si>
    <t>31/12/2018</t>
  </si>
  <si>
    <t>01/12/2018</t>
  </si>
  <si>
    <t>02/12/2018</t>
  </si>
  <si>
    <t>03/12/2018</t>
  </si>
  <si>
    <t>04/12/2018</t>
  </si>
  <si>
    <t>05/12/2018</t>
  </si>
  <si>
    <t>06/12/2018</t>
  </si>
  <si>
    <t>07/12/2018</t>
  </si>
  <si>
    <t>08/12/2018</t>
  </si>
  <si>
    <t>09/12/2018</t>
  </si>
  <si>
    <t>10/12/2018</t>
  </si>
  <si>
    <t>11/12/2018</t>
  </si>
  <si>
    <t>12/12/2018</t>
  </si>
  <si>
    <t>13/12/2018</t>
  </si>
  <si>
    <t>14/12/2018</t>
  </si>
  <si>
    <t>15/12/2018</t>
  </si>
  <si>
    <t>16/12/2018</t>
  </si>
  <si>
    <t>17/12/2018</t>
  </si>
  <si>
    <t>18/12/2018</t>
  </si>
  <si>
    <t>19/12/2018</t>
  </si>
  <si>
    <t>20/12/2018</t>
  </si>
  <si>
    <t>21/12/2018</t>
  </si>
  <si>
    <t>22/12/2018</t>
  </si>
  <si>
    <t>23/12/2018</t>
  </si>
  <si>
    <t>24/12/2018</t>
  </si>
  <si>
    <t>25/12/2018</t>
  </si>
  <si>
    <t>26/12/2018</t>
  </si>
  <si>
    <t>27/12/2018</t>
  </si>
  <si>
    <t>28/12/2018</t>
  </si>
  <si>
    <t>29/12/2018</t>
  </si>
  <si>
    <t>30/12/2018</t>
  </si>
  <si>
    <t>Enero 2019</t>
  </si>
  <si>
    <t>Febrero 2019</t>
  </si>
  <si>
    <t>31/01/2019</t>
  </si>
  <si>
    <t>01/01/2019</t>
  </si>
  <si>
    <t>02/01/2019</t>
  </si>
  <si>
    <t>03/01/2019</t>
  </si>
  <si>
    <t>04/01/2019</t>
  </si>
  <si>
    <t>05/01/2019</t>
  </si>
  <si>
    <t>06/01/2019</t>
  </si>
  <si>
    <t>07/01/2019</t>
  </si>
  <si>
    <t>08/01/2019</t>
  </si>
  <si>
    <t>09/01/2019</t>
  </si>
  <si>
    <t>10/01/2019</t>
  </si>
  <si>
    <t>11/01/2019</t>
  </si>
  <si>
    <t>12/01/2019</t>
  </si>
  <si>
    <t>13/01/2019</t>
  </si>
  <si>
    <t>14/01/2019</t>
  </si>
  <si>
    <t>15/01/2019</t>
  </si>
  <si>
    <t>16/01/2019</t>
  </si>
  <si>
    <t>17/01/2019</t>
  </si>
  <si>
    <t>18/01/2019</t>
  </si>
  <si>
    <t>19/01/2019</t>
  </si>
  <si>
    <t>20/01/2019</t>
  </si>
  <si>
    <t>21/01/2019</t>
  </si>
  <si>
    <t>22/01/2019</t>
  </si>
  <si>
    <t>23/01/2019</t>
  </si>
  <si>
    <t>24/01/2019</t>
  </si>
  <si>
    <t>25/01/2019</t>
  </si>
  <si>
    <t>26/01/2019</t>
  </si>
  <si>
    <t>27/01/2019</t>
  </si>
  <si>
    <t>28/01/2019</t>
  </si>
  <si>
    <t>29/01/2019</t>
  </si>
  <si>
    <t>30/01/2019</t>
  </si>
  <si>
    <t>Marzo 2019</t>
  </si>
  <si>
    <t>01/02/2019</t>
  </si>
  <si>
    <t>02/02/2019</t>
  </si>
  <si>
    <t>03/02/2019</t>
  </si>
  <si>
    <t>04/02/2019</t>
  </si>
  <si>
    <t>05/02/2019</t>
  </si>
  <si>
    <t>06/02/2019</t>
  </si>
  <si>
    <t>07/02/2019</t>
  </si>
  <si>
    <t>08/02/2019</t>
  </si>
  <si>
    <t>09/02/2019</t>
  </si>
  <si>
    <t>10/02/2019</t>
  </si>
  <si>
    <t>11/02/2019</t>
  </si>
  <si>
    <t>12/02/2019</t>
  </si>
  <si>
    <t>13/02/2019</t>
  </si>
  <si>
    <t>14/02/2019</t>
  </si>
  <si>
    <t>15/02/2019</t>
  </si>
  <si>
    <t>16/02/2019</t>
  </si>
  <si>
    <t>17/02/2019</t>
  </si>
  <si>
    <t>18/02/2019</t>
  </si>
  <si>
    <t>19/02/2019</t>
  </si>
  <si>
    <t>20/02/2019</t>
  </si>
  <si>
    <t>21/02/2019</t>
  </si>
  <si>
    <t>22/02/2019</t>
  </si>
  <si>
    <t>23/02/2019</t>
  </si>
  <si>
    <t>24/02/2019</t>
  </si>
  <si>
    <t>25/02/2019</t>
  </si>
  <si>
    <t>26/02/2019</t>
  </si>
  <si>
    <t>27/02/2019</t>
  </si>
  <si>
    <t>28/02/2019</t>
  </si>
  <si>
    <t>Abril 2019</t>
  </si>
  <si>
    <t>01/03/2019</t>
  </si>
  <si>
    <t>02/03/2019</t>
  </si>
  <si>
    <t>03/03/2019</t>
  </si>
  <si>
    <t>04/03/2019</t>
  </si>
  <si>
    <t>05/03/2019</t>
  </si>
  <si>
    <t>06/03/2019</t>
  </si>
  <si>
    <t>07/03/2019</t>
  </si>
  <si>
    <t>08/03/2019</t>
  </si>
  <si>
    <t>09/03/2019</t>
  </si>
  <si>
    <t>10/03/2019</t>
  </si>
  <si>
    <t>11/03/2019</t>
  </si>
  <si>
    <t>12/03/2019</t>
  </si>
  <si>
    <t>13/03/2019</t>
  </si>
  <si>
    <t>14/03/2019</t>
  </si>
  <si>
    <t>15/03/2019</t>
  </si>
  <si>
    <t>16/03/2019</t>
  </si>
  <si>
    <t>17/03/2019</t>
  </si>
  <si>
    <t>18/03/2019</t>
  </si>
  <si>
    <t>19/03/2019</t>
  </si>
  <si>
    <t>20/03/2019</t>
  </si>
  <si>
    <t>21/03/2019</t>
  </si>
  <si>
    <t>22/03/2019</t>
  </si>
  <si>
    <t>23/03/2019</t>
  </si>
  <si>
    <t>24/03/2019</t>
  </si>
  <si>
    <t>25/03/2019</t>
  </si>
  <si>
    <t>26/03/2019</t>
  </si>
  <si>
    <t>27/03/2019</t>
  </si>
  <si>
    <t>28/03/2019</t>
  </si>
  <si>
    <t>29/03/2019</t>
  </si>
  <si>
    <t>30/03/2019</t>
  </si>
  <si>
    <t>31/03/2019</t>
  </si>
  <si>
    <t>Mayo 2019</t>
  </si>
  <si>
    <t>30/04/2019</t>
  </si>
  <si>
    <t>01/04/2019</t>
  </si>
  <si>
    <t>02/04/2019</t>
  </si>
  <si>
    <t>03/04/2019</t>
  </si>
  <si>
    <t>04/04/2019</t>
  </si>
  <si>
    <t>05/04/2019</t>
  </si>
  <si>
    <t>06/04/2019</t>
  </si>
  <si>
    <t>07/04/2019</t>
  </si>
  <si>
    <t>08/04/2019</t>
  </si>
  <si>
    <t>09/04/2019</t>
  </si>
  <si>
    <t>10/04/2019</t>
  </si>
  <si>
    <t>11/04/2019</t>
  </si>
  <si>
    <t>12/04/2019</t>
  </si>
  <si>
    <t>13/04/2019</t>
  </si>
  <si>
    <t>14/04/2019</t>
  </si>
  <si>
    <t>15/04/2019</t>
  </si>
  <si>
    <t>16/04/2019</t>
  </si>
  <si>
    <t>17/04/2019</t>
  </si>
  <si>
    <t>18/04/2019</t>
  </si>
  <si>
    <t>19/04/2019</t>
  </si>
  <si>
    <t>20/04/2019</t>
  </si>
  <si>
    <t>21/04/2019</t>
  </si>
  <si>
    <t>22/04/2019</t>
  </si>
  <si>
    <t>23/04/2019</t>
  </si>
  <si>
    <t>24/04/2019</t>
  </si>
  <si>
    <t>25/04/2019</t>
  </si>
  <si>
    <t>26/04/2019</t>
  </si>
  <si>
    <t>27/04/2019</t>
  </si>
  <si>
    <t>28/04/2019</t>
  </si>
  <si>
    <t>29/04/2019</t>
  </si>
  <si>
    <t>01/05/2019</t>
  </si>
  <si>
    <t>02/05/2019</t>
  </si>
  <si>
    <t>03/05/2019</t>
  </si>
  <si>
    <t>04/05/2019</t>
  </si>
  <si>
    <t>05/05/2019</t>
  </si>
  <si>
    <t>06/05/2019</t>
  </si>
  <si>
    <t>07/05/2019</t>
  </si>
  <si>
    <t>08/05/2019</t>
  </si>
  <si>
    <t>09/05/2019</t>
  </si>
  <si>
    <t>10/05/2019</t>
  </si>
  <si>
    <t>11/05/2019</t>
  </si>
  <si>
    <t>12/05/2019</t>
  </si>
  <si>
    <t>13/05/2019</t>
  </si>
  <si>
    <t>14/05/2019</t>
  </si>
  <si>
    <t>15/05/2019</t>
  </si>
  <si>
    <t>16/05/2019</t>
  </si>
  <si>
    <t>17/05/2019</t>
  </si>
  <si>
    <t>18/05/2019</t>
  </si>
  <si>
    <t>19/05/2019</t>
  </si>
  <si>
    <t>20/05/2019</t>
  </si>
  <si>
    <t>21/05/2019</t>
  </si>
  <si>
    <t>22/05/2019</t>
  </si>
  <si>
    <t>23/05/2019</t>
  </si>
  <si>
    <t>24/05/2019</t>
  </si>
  <si>
    <t>25/05/2019</t>
  </si>
  <si>
    <t>26/05/2019</t>
  </si>
  <si>
    <t>27/05/2019</t>
  </si>
  <si>
    <t>28/05/2019</t>
  </si>
  <si>
    <t>29/05/2019</t>
  </si>
  <si>
    <t>30/05/2019</t>
  </si>
  <si>
    <t>31/05/2019</t>
  </si>
  <si>
    <t>Junio 2019</t>
  </si>
  <si>
    <t>Enero 2018</t>
  </si>
  <si>
    <t>Febrero 2018</t>
  </si>
  <si>
    <t>Marzo 2018</t>
  </si>
  <si>
    <t>Abril 2018</t>
  </si>
  <si>
    <t>Intercambios (GWh)</t>
  </si>
  <si>
    <t>ANDORRA</t>
  </si>
  <si>
    <t>30/06/2019</t>
  </si>
  <si>
    <t>01/06/2019</t>
  </si>
  <si>
    <t>02/06/2019</t>
  </si>
  <si>
    <t>03/06/2019</t>
  </si>
  <si>
    <t>04/06/2019</t>
  </si>
  <si>
    <t>05/06/2019</t>
  </si>
  <si>
    <t>06/06/2019</t>
  </si>
  <si>
    <t>07/06/2019</t>
  </si>
  <si>
    <t>08/06/2019</t>
  </si>
  <si>
    <t>09/06/2019</t>
  </si>
  <si>
    <t>10/06/2019</t>
  </si>
  <si>
    <t>11/06/2019</t>
  </si>
  <si>
    <t>12/06/2019</t>
  </si>
  <si>
    <t>13/06/2019</t>
  </si>
  <si>
    <t>14/06/2019</t>
  </si>
  <si>
    <t>15/06/2019</t>
  </si>
  <si>
    <t>16/06/2019</t>
  </si>
  <si>
    <t>17/06/2019</t>
  </si>
  <si>
    <t>18/06/2019</t>
  </si>
  <si>
    <t>19/06/2019</t>
  </si>
  <si>
    <t>20/06/2019</t>
  </si>
  <si>
    <t>21/06/2019</t>
  </si>
  <si>
    <t>22/06/2019</t>
  </si>
  <si>
    <t>23/06/2019</t>
  </si>
  <si>
    <t>24/06/2019</t>
  </si>
  <si>
    <t>25/06/2019</t>
  </si>
  <si>
    <t>26/06/2019</t>
  </si>
  <si>
    <t>27/06/2019</t>
  </si>
  <si>
    <t>28/06/2019</t>
  </si>
  <si>
    <t>29/06/2019</t>
  </si>
  <si>
    <t>Julio 2019</t>
  </si>
  <si>
    <t>Agosto 2019</t>
  </si>
  <si>
    <t>01/07/2019</t>
  </si>
  <si>
    <t>02/07/2019</t>
  </si>
  <si>
    <t>03/07/2019</t>
  </si>
  <si>
    <t>04/07/2019</t>
  </si>
  <si>
    <t>05/07/2019</t>
  </si>
  <si>
    <t>06/07/2019</t>
  </si>
  <si>
    <t>07/07/2019</t>
  </si>
  <si>
    <t>08/07/2019</t>
  </si>
  <si>
    <t>09/07/2019</t>
  </si>
  <si>
    <t>10/07/2019</t>
  </si>
  <si>
    <t>11/07/2019</t>
  </si>
  <si>
    <t>12/07/2019</t>
  </si>
  <si>
    <t>13/07/2019</t>
  </si>
  <si>
    <t>14/07/2019</t>
  </si>
  <si>
    <t>15/07/2019</t>
  </si>
  <si>
    <t>16/07/2019</t>
  </si>
  <si>
    <t>17/07/2019</t>
  </si>
  <si>
    <t>18/07/2019</t>
  </si>
  <si>
    <t>19/07/2019</t>
  </si>
  <si>
    <t>20/07/2019</t>
  </si>
  <si>
    <t>21/07/2019</t>
  </si>
  <si>
    <t>22/07/2019</t>
  </si>
  <si>
    <t>23/07/2019</t>
  </si>
  <si>
    <t>24/07/2019</t>
  </si>
  <si>
    <t>25/07/2019</t>
  </si>
  <si>
    <t>26/07/2019</t>
  </si>
  <si>
    <t>27/07/2019</t>
  </si>
  <si>
    <t>28/07/2019</t>
  </si>
  <si>
    <t>29/07/2019</t>
  </si>
  <si>
    <t>30/07/2019</t>
  </si>
  <si>
    <t>31/07/2019</t>
  </si>
  <si>
    <t>Septiembre 2019</t>
  </si>
  <si>
    <t>31/08/2019</t>
  </si>
  <si>
    <t>01/08/2019</t>
  </si>
  <si>
    <t>02/08/2019</t>
  </si>
  <si>
    <t>03/08/2019</t>
  </si>
  <si>
    <t>04/08/2019</t>
  </si>
  <si>
    <t>05/08/2019</t>
  </si>
  <si>
    <t>06/08/2019</t>
  </si>
  <si>
    <t>07/08/2019</t>
  </si>
  <si>
    <t>08/08/2019</t>
  </si>
  <si>
    <t>09/08/2019</t>
  </si>
  <si>
    <t>10/08/2019</t>
  </si>
  <si>
    <t>11/08/2019</t>
  </si>
  <si>
    <t>12/08/2019</t>
  </si>
  <si>
    <t>13/08/2019</t>
  </si>
  <si>
    <t>14/08/2019</t>
  </si>
  <si>
    <t>15/08/2019</t>
  </si>
  <si>
    <t>16/08/2019</t>
  </si>
  <si>
    <t>17/08/2019</t>
  </si>
  <si>
    <t>18/08/2019</t>
  </si>
  <si>
    <t>19/08/2019</t>
  </si>
  <si>
    <t>20/08/2019</t>
  </si>
  <si>
    <t>21/08/2019</t>
  </si>
  <si>
    <t>22/08/2019</t>
  </si>
  <si>
    <t>23/08/2019</t>
  </si>
  <si>
    <t>24/08/2019</t>
  </si>
  <si>
    <t>25/08/2019</t>
  </si>
  <si>
    <t>26/08/2019</t>
  </si>
  <si>
    <t>27/08/2019</t>
  </si>
  <si>
    <t>28/08/2019</t>
  </si>
  <si>
    <t>29/08/2019</t>
  </si>
  <si>
    <t>30/08/2019</t>
  </si>
  <si>
    <t>Octubre 2019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</si>
  <si>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ut="10/09/2019 11:28:30" si="2.00000001635b88f32b68e9664a41f73eb418a27b7640d0b6d35512127d6a3d66173794b4553f9a8fdda9d132a71c9843ccac25f75e51b48478267e1781f23069bcb2f348d42919e2dc4af618523519085eb71228e0900485b5eed3b56ea4d25e9c5354d6d9a84770da4504b30cc15de4c521626d0d49cb9ff1275935f3748946dd85.3082.0.1.Europe/Madrid.upriv*_1*_pidn2*_8*_session*-lat*_1.0000000132b957044eedf22d87598761c4cd11afb5ee3e72a2d1cdbb92d5a8b5162c1de5ee20250d88d09ffcbc41703dbd4e24abdf346827.00000001fb613f5b6248ce0d582cd02123f147bdb5ee3e720e0a30db8f6cd40e10ae73652d77e162f3c82de18f7f24235827fd6feea70252.0.1.1.BDEbi.D066E1C611E6257C10D00080EF253B44.0-3082.1.1_-0.1.0_-3082.1.1_5.5.0.*0.0000000105a4d93c73ef7a218f5f4b95f1540abbc911585a1c9d470a1d61083af91e6b8fbfb054d2.0.10*.25*.15*.214.23.10*.4*.0400*.0074J.e.00000001df4a1995cba37e882aec35f3c72b8b37c911585aaad48da2e959a5eb35b5f1e3402d5feb.0" msgID="E769AB0B11E9EA87742C0080EF258245"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rows="26" cols="13" /&gt;&lt;esdo ews="" ece="" ptn="" /&gt;&lt;/excel&gt;&lt;pgs&gt;&lt;pg rows="22" cols="12" nrr="691" nrc="444"&gt;&lt;pg /&gt;&lt;bls&gt;&lt;bl sr="1" sc="1" rfetch="22" cfetch="12" posid="1" darows="0" dacols="1"&gt;&lt;excel&gt;&lt;epo ews="Dat_01" ece="$A$4" enr="MSTR.Intercambios_por_frontera_y_sentido" ptn="" qtn="" rows="26" cols="13" /&gt;&lt;esdo ews="" ece="" ptn="" /&gt;&lt;/excel&gt;&lt;gridRng&gt;&lt;sect id="TITLE_AREA" rngprop="1:1:4:1" /&gt;&lt;sect id="ROWHEADERS_AREA" rngprop="5:1:22:1" /&gt;&lt;sect id="COLUMNHEADERS_AREA" rngprop="1:2:4:12" /&gt;&lt;sect id="DATA_AREA" rngprop="5:2:22:12" /&gt;&lt;/gridRng&gt;&lt;shapes /&gt;&lt;/bl&gt;&lt;/bls&gt;&lt;/pg&gt;&lt;/pgs&gt;&lt;/rptloc&gt;&lt;/mi&gt;</t>
  </si>
  <si>
    <t>01/09/2019</t>
  </si>
  <si>
    <t>02/09/2019</t>
  </si>
  <si>
    <t>03/09/2019</t>
  </si>
  <si>
    <t>04/09/2019</t>
  </si>
  <si>
    <t>05/09/2019</t>
  </si>
  <si>
    <t>06/09/2019</t>
  </si>
  <si>
    <t>07/09/2019</t>
  </si>
  <si>
    <t>08/09/2019</t>
  </si>
  <si>
    <t>09/09/2019</t>
  </si>
  <si>
    <t>10/09/2019</t>
  </si>
  <si>
    <t>11/09/2019</t>
  </si>
  <si>
    <t>12/09/2019</t>
  </si>
  <si>
    <t>13/09/2019</t>
  </si>
  <si>
    <t>14/09/2019</t>
  </si>
  <si>
    <t>15/09/2019</t>
  </si>
  <si>
    <t>16/09/2019</t>
  </si>
  <si>
    <t>17/09/2019</t>
  </si>
  <si>
    <t>18/09/2019</t>
  </si>
  <si>
    <t>19/09/2019</t>
  </si>
  <si>
    <t>20/09/2019</t>
  </si>
  <si>
    <t>21/09/2019</t>
  </si>
  <si>
    <t>22/09/2019</t>
  </si>
  <si>
    <t>23/09/2019</t>
  </si>
  <si>
    <t>24/09/2019</t>
  </si>
  <si>
    <t>25/09/2019</t>
  </si>
  <si>
    <t>26/09/2019</t>
  </si>
  <si>
    <t>27/09/2019</t>
  </si>
  <si>
    <t>28/09/2019</t>
  </si>
  <si>
    <t>29/09/2019</t>
  </si>
  <si>
    <t>30/09/2019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</si>
  <si>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ut="10/09/2019 11:28:42" si="2.00000001171d51ce4e988528e73a00eefa36cf8ddba82c70f37600de74124ca77c7a8f30bd07d73256022b37d39437809929eca070fa33eb87091b08b91015e14a5393ef42f440a7ca2bda269b1e0aa7a45898bbde245b8f5cf916cb76309d3aff4997bc9129c5e214f66fb3e7dce1db93dd228360757be05b6f8196fb03b88d9f79.3082.0.1.Europe/Madrid.upriv*_1*_pidn2*_8*_session*-lat*_1.000000016d21c4f7bc77b126ec6865f8601f6982b5ee3e7292502a937f12a4d0df43a887f23cfc08de43045a2fd79b7ca8be21da717a6a81.0000000136cda643a665717c1941c0e7915b60eab5ee3e7286630d37eff1057ac41db537503fd6574d62bab49f99237940c4bca2e2a8abeb.0.1.1.SIOSbi.A04572404A6ABF2446090B938515E87E.0-3082.1.1_-0.1.0_-3082.1.1_5.5.0.*0.00000001868ba01e50a09483fb1a673de081dcfbc911585a8a8748b84121e128a71e09deb243de81.0.10*.25*.15*.214.23.10*.4*.0400*.0074J.e.000000017088f105a5e3e0cc5374db98b2a0f1f2c911585a2b2cc8e9261d12b3376ae35fe3520564.0" msgID="E720D00611E9EA87C4490080EF056519"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rows="399" cols="5" /&gt;&lt;esdo ews="" ece="" ptn="" /&gt;&lt;/excel&gt;&lt;pgs&gt;&lt;pg rows="395" cols="4" nrr="13494" nrc="144"&gt;&lt;pg /&gt;&lt;bls&gt;&lt;bl sr="1" sc="1" rfetch="395" cfetch="4" posid="1" darows="0" dacols="1"&gt;&lt;excel&gt;&lt;epo ews="Dat_02" ece="A1" enr="MSTR.Promedio_capacidad_intercambio_FRA_y_POR" ptn="" qtn="" rows="399" cols="5" /&gt;&lt;esdo ews="" ece="" ptn="" /&gt;&lt;/excel&gt;&lt;gridRng&gt;&lt;sect id="TITLE_AREA" rngprop="1:1:4:1" /&gt;&lt;sect id="ROWHEADERS_AREA" rngprop="5:1:395:1" /&gt;&lt;sect id="COLUMNHEADERS_AREA" rngprop="1:2:4:4" /&gt;&lt;sect id="DATA_AREA" rngprop="5:2:395:4" /&gt;&lt;/gridRng&gt;&lt;shapes /&gt;&lt;/bl&gt;&lt;/bls&gt;&lt;/pg&gt;&lt;/pgs&gt;&lt;/rptloc&gt;&lt;/mi&gt;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</si>
  <si>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ut="10/09/2019 11:28:49" si="2.00000001635b88f32b68e9664a41f73eb418a27b7640d0b6d35512127d6a3d66173794b4553f9a8fdda9d132a71c9843ccac25f75e51b48478267e1781f23069bcb2f348d42919e2dc4af618523519085eb71228e0900485b5eed3b56ea4d25e9c5354d6d9a84770da4504b30cc15de4c521626d0d49cb9ff1275935f3748946dd85.3082.0.1.Europe/Madrid.upriv*_1*_pidn2*_8*_session*-lat*_1.0000000132b957044eedf22d87598761c4cd11afb5ee3e72a2d1cdbb92d5a8b5162c1de5ee20250d88d09ffcbc41703dbd4e24abdf346827.00000001fb613f5b6248ce0d582cd02123f147bdb5ee3e720e0a30db8f6cd40e10ae73652d77e162f3c82de18f7f24235827fd6feea70252.0.1.1.BDEbi.D066E1C611E6257C10D00080EF253B44.0-3082.1.1_-0.1.0_-3082.1.1_5.5.0.*0.0000000105a4d93c73ef7a218f5f4b95f1540abbc911585a1c9d470a1d61083af91e6b8fbfb054d2.0.10*.25*.15*.214.23.10*.4*.0400*.0074J.e.00000001df4a1995cba37e882aec35f3c72b8b37c911585aaad48da2e959a5eb35b5f1e3402d5feb.0" msgID="ED1C283F11E9EA87742C0080EFD5E346"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nrr="48"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</si>
  <si>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ut="10/09/2019 11:28:51" si="2.00000001171d51ce4e988528e73a00eefa36cf8ddba82c70f37600de74124ca77c7a8f30bd07d73256022b37d39437809929eca070fa33eb87091b08b91015e14a5393ef42f440a7ca2bda269b1e0aa7a45898bbde245b8f5cf916cb76309d3aff4997bc9129c5e214f66fb3e7dce1db93dd228360757be05b6f8196fb03b88d9f79.3082.0.1.Europe/Madrid.upriv*_1*_pidn2*_8*_session*-lat*_1.000000016d21c4f7bc77b126ec6865f8601f6982b5ee3e7292502a937f12a4d0df43a887f23cfc08de43045a2fd79b7ca8be21da717a6a81.0000000136cda643a665717c1941c0e7915b60eab5ee3e7286630d37eff1057ac41db537503fd6574d62bab49f99237940c4bca2e2a8abeb.0.1.1.SIOSbi.A04572404A6ABF2446090B938515E87E.0-3082.1.1_-0.1.0_-3082.1.1_5.5.0.*0.00000001868ba01e50a09483fb1a673de081dcfbc911585a8a8748b84121e128a71e09deb243de81.0.10*.25*.15*.214.23.10*.4*.0400*.0074J.e.000000017088f105a5e3e0cc5374db98b2a0f1f2c911585a2b2cc8e9261d12b3376ae35fe3520564.0" msgID="E75B6C8511E9EA87C4490080EF75451A"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nrr="444" nrc="108"&gt;&lt;pg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</si>
  <si>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ut="10/09/2019 11:28:55" si="2.00000001171d51ce4e988528e73a00eefa36cf8ddba82c70f37600de74124ca77c7a8f30bd07d73256022b37d39437809929eca070fa33eb87091b08b91015e14a5393ef42f440a7ca2bda269b1e0aa7a45898bbde245b8f5cf916cb76309d3aff4997bc9129c5e214f66fb3e7dce1db93dd228360757be05b6f8196fb03b88d9f79.3082.0.1.Europe/Madrid.upriv*_1*_pidn2*_8*_session*-lat*_1.000000016d21c4f7bc77b126ec6865f8601f6982b5ee3e7292502a937f12a4d0df43a887f23cfc08de43045a2fd79b7ca8be21da717a6a81.0000000136cda643a665717c1941c0e7915b60eab5ee3e7286630d37eff1057ac41db537503fd6574d62bab49f99237940c4bca2e2a8abeb.0.1.1.SIOSbi.A04572404A6ABF2446090B938515E87E.0-3082.1.1_-0.1.0_-3082.1.1_5.5.0.*0.00000001868ba01e50a09483fb1a673de081dcfbc911585a8a8748b84121e128a71e09deb243de81.0.10*.25*.15*.214.23.10*.4*.0400*.0074J.e.000000017088f105a5e3e0cc5374db98b2a0f1f2c911585a2b2cc8e9261d12b3376ae35fe3520564.0" msgID="E749B71511E9EA87C4490080EF85651A"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nrr="444" nrc="108"&gt;&lt;pg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</si>
  <si>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a91f36ed7c8f4854ad91a81d34c5c097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</si>
  <si>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ut="10/09/2019 11:29:40" si="2.00000001171d51ce4e988528e73a00eefa36cf8ddba82c70f37600de74124ca77c7a8f30bd07d73256022b37d39437809929eca070fa33eb87091b08b91015e14a5393ef42f440a7ca2bda269b1e0aa7a45898bbde245b8f5cf916cb76309d3aff4997bc9129c5e214f66fb3e7dce1db93dd228360757be05b6f8196fb03b88d9f79.3082.0.1.Europe/Madrid.upriv*_1*_pidn2*_8*_session*-lat*_1.000000016d21c4f7bc77b126ec6865f8601f6982b5ee3e7292502a937f12a4d0df43a887f23cfc08de43045a2fd79b7ca8be21da717a6a81.0000000136cda643a665717c1941c0e7915b60eab5ee3e7286630d37eff1057ac41db537503fd6574d62bab49f99237940c4bca2e2a8abeb.0.1.1.SIOSbi.A04572404A6ABF2446090B938515E87E.0-3082.1.1_-0.1.0_-3082.1.1_5.5.0.*0.00000001868ba01e50a09483fb1a673de081dcfbc911585a8a8748b84121e128a71e09deb243de81.0.10*.25*.15*.214.23.10*.4*.0400*.0074J.e.000000017088f105a5e3e0cc5374db98b2a0f1f2c911585a2b2cc8e9261d12b3376ae35fe3520564.0" msgID="E70FA7D711E9EA87C4490080EF05661B"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rows="399" cols="5" /&gt;&lt;esdo ews="" ece="" ptn="" /&gt;&lt;/excel&gt;&lt;pgs&gt;&lt;pg rows="395" cols="4" nrr="14673" nrc="156"&gt;&lt;pg /&gt;&lt;bls&gt;&lt;bl sr="1" sc="1" rfetch="395" cfetch="4" posid="1" darows="0" dacols="1"&gt;&lt;excel&gt;&lt;epo ews="Dat_02" ece="I1" enr="MSTR.Promedio_saldo_intercambio_FRA_y_POR" ptn="" qtn="" rows="399" cols="5" /&gt;&lt;esdo ews="" ece="" ptn="" /&gt;&lt;/excel&gt;&lt;gridRng&gt;&lt;sect id="TITLE_AREA" rngprop="1:1:4:1" /&gt;&lt;sect id="ROWHEADERS_AREA" rngprop="5:1:395:1" /&gt;&lt;sect id="COLUMNHEADERS_AREA" rngprop="1:2:4:4" /&gt;&lt;sect id="DATA_AREA" rngprop="5:2:395:4"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</si>
</sst>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5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  <font>
      <sz val="8"/>
      <color rgb="FFFFFFFF"/>
      <name val="Arial"/>
      <family val="2"/>
    </font>
    <font>
      <sz val="8"/>
      <color rgb="FFF7FD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9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8" fontId="29" fillId="4" borderId="6" xfId="22" quotePrefix="1" applyAlignment="1">
      <alignment horizontal="righ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7" fontId="16" fillId="2" borderId="0" xfId="0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65" fontId="16" fillId="2" borderId="15" xfId="0" quotePrefix="1" applyNumberFormat="1" applyFont="1" applyFill="1" applyBorder="1" applyAlignment="1">
      <alignment horizontal="righ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4" fontId="33" fillId="2" borderId="0" xfId="3" applyNumberFormat="1" applyFont="1" applyFill="1" applyAlignment="1">
      <alignment horizontal="right"/>
    </xf>
    <xf numFmtId="3" fontId="33" fillId="2" borderId="0" xfId="3" applyNumberFormat="1" applyFont="1" applyFill="1" applyAlignment="1">
      <alignment horizontal="right"/>
    </xf>
    <xf numFmtId="14" fontId="34" fillId="2" borderId="0" xfId="3" applyNumberFormat="1" applyFont="1" applyFill="1" applyAlignment="1">
      <alignment horizontal="right"/>
    </xf>
    <xf numFmtId="3" fontId="34" fillId="2" borderId="0" xfId="3" applyNumberFormat="1" applyFont="1" applyFill="1" applyAlignment="1">
      <alignment horizontal="right"/>
    </xf>
    <xf numFmtId="164" fontId="24" fillId="5" borderId="6" xfId="12" applyAlignment="1">
      <alignment vertical="center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7FDFF"/>
      <color rgb="FFFFFFFF"/>
      <color rgb="FFF5F5F5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-3.3386100000000001</c:v>
                </c:pt>
                <c:pt idx="1">
                  <c:v>-26.446169999999999</c:v>
                </c:pt>
                <c:pt idx="2">
                  <c:v>-30.55284</c:v>
                </c:pt>
                <c:pt idx="3">
                  <c:v>-24.684899999999999</c:v>
                </c:pt>
                <c:pt idx="4">
                  <c:v>-26.71735</c:v>
                </c:pt>
                <c:pt idx="5">
                  <c:v>-15.973369999999999</c:v>
                </c:pt>
                <c:pt idx="6">
                  <c:v>-32.372369999999997</c:v>
                </c:pt>
                <c:pt idx="7">
                  <c:v>-13.97992</c:v>
                </c:pt>
                <c:pt idx="8">
                  <c:v>-12.7171</c:v>
                </c:pt>
                <c:pt idx="9">
                  <c:v>-8.2994900000000005</c:v>
                </c:pt>
                <c:pt idx="10">
                  <c:v>-1.4877800000000001</c:v>
                </c:pt>
                <c:pt idx="11">
                  <c:v>-16.74484</c:v>
                </c:pt>
                <c:pt idx="12">
                  <c:v>-21.8157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1270.1097990000001</c:v>
                </c:pt>
                <c:pt idx="1">
                  <c:v>240.09911299999999</c:v>
                </c:pt>
                <c:pt idx="2">
                  <c:v>-129.24826300000001</c:v>
                </c:pt>
                <c:pt idx="3">
                  <c:v>915.88502100000005</c:v>
                </c:pt>
                <c:pt idx="4">
                  <c:v>310.51113199999998</c:v>
                </c:pt>
                <c:pt idx="5">
                  <c:v>1550.7227559999999</c:v>
                </c:pt>
                <c:pt idx="6">
                  <c:v>2000.9802689999999</c:v>
                </c:pt>
                <c:pt idx="7">
                  <c:v>1308.2711919999999</c:v>
                </c:pt>
                <c:pt idx="8">
                  <c:v>1093.205013</c:v>
                </c:pt>
                <c:pt idx="9">
                  <c:v>804.225323</c:v>
                </c:pt>
                <c:pt idx="10">
                  <c:v>777.14876700000002</c:v>
                </c:pt>
                <c:pt idx="11">
                  <c:v>974.06609000000003</c:v>
                </c:pt>
                <c:pt idx="12">
                  <c:v>812.20323199999996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-251.75810000000001</c:v>
                </c:pt>
                <c:pt idx="1">
                  <c:v>-243.37190000000001</c:v>
                </c:pt>
                <c:pt idx="2">
                  <c:v>-36.3872</c:v>
                </c:pt>
                <c:pt idx="3">
                  <c:v>32.03152</c:v>
                </c:pt>
                <c:pt idx="4">
                  <c:v>121.8759</c:v>
                </c:pt>
                <c:pt idx="5">
                  <c:v>179.3038</c:v>
                </c:pt>
                <c:pt idx="6">
                  <c:v>212.16523000000001</c:v>
                </c:pt>
                <c:pt idx="7">
                  <c:v>106.52152</c:v>
                </c:pt>
                <c:pt idx="8">
                  <c:v>77.107399999999998</c:v>
                </c:pt>
                <c:pt idx="9">
                  <c:v>59.959899999999998</c:v>
                </c:pt>
                <c:pt idx="10">
                  <c:v>40.928800000000003</c:v>
                </c:pt>
                <c:pt idx="11">
                  <c:v>-21.389399999999998</c:v>
                </c:pt>
                <c:pt idx="12">
                  <c:v>-79.308490000000006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109.449062</c:v>
                </c:pt>
                <c:pt idx="1">
                  <c:v>-152.74960300000001</c:v>
                </c:pt>
                <c:pt idx="2">
                  <c:v>240.867707</c:v>
                </c:pt>
                <c:pt idx="3">
                  <c:v>15.954357</c:v>
                </c:pt>
                <c:pt idx="4">
                  <c:v>-159.316236</c:v>
                </c:pt>
                <c:pt idx="5">
                  <c:v>-702.27803800000004</c:v>
                </c:pt>
                <c:pt idx="6">
                  <c:v>-788.59443999999996</c:v>
                </c:pt>
                <c:pt idx="7">
                  <c:v>-309.69311399999998</c:v>
                </c:pt>
                <c:pt idx="8">
                  <c:v>-409.79477600000001</c:v>
                </c:pt>
                <c:pt idx="9">
                  <c:v>-319.01128</c:v>
                </c:pt>
                <c:pt idx="10">
                  <c:v>-159.48772500000001</c:v>
                </c:pt>
                <c:pt idx="11">
                  <c:v>-587.13015099999996</c:v>
                </c:pt>
                <c:pt idx="12">
                  <c:v>-613.11443299999996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1124.4621509999999</c:v>
                </c:pt>
                <c:pt idx="1">
                  <c:v>-182.46856000000002</c:v>
                </c:pt>
                <c:pt idx="2">
                  <c:v>44.679403999999977</c:v>
                </c:pt>
                <c:pt idx="3">
                  <c:v>939.18599800000004</c:v>
                </c:pt>
                <c:pt idx="4">
                  <c:v>246.35344599999996</c:v>
                </c:pt>
                <c:pt idx="5">
                  <c:v>1011.7751479999998</c:v>
                </c:pt>
                <c:pt idx="6">
                  <c:v>1392.1786889999998</c:v>
                </c:pt>
                <c:pt idx="7">
                  <c:v>1091.119678</c:v>
                </c:pt>
                <c:pt idx="8">
                  <c:v>747.80053700000008</c:v>
                </c:pt>
                <c:pt idx="9">
                  <c:v>536.8744529999999</c:v>
                </c:pt>
                <c:pt idx="10">
                  <c:v>657.10206199999993</c:v>
                </c:pt>
                <c:pt idx="11">
                  <c:v>348.8016990000001</c:v>
                </c:pt>
                <c:pt idx="12">
                  <c:v>97.964608999999996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15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5">
                  <c:v>M</c:v>
                </c:pt>
                <c:pt idx="226">
                  <c:v>A</c:v>
                </c:pt>
                <c:pt idx="256">
                  <c:v>M</c:v>
                </c:pt>
                <c:pt idx="287">
                  <c:v>J</c:v>
                </c:pt>
                <c:pt idx="317">
                  <c:v>J</c:v>
                </c:pt>
                <c:pt idx="348">
                  <c:v>A</c:v>
                </c:pt>
                <c:pt idx="379">
                  <c:v>S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5"/>
                <c:pt idx="0">
                  <c:v>2323.0666666665998</c:v>
                </c:pt>
                <c:pt idx="1">
                  <c:v>2042.1291666666998</c:v>
                </c:pt>
                <c:pt idx="2">
                  <c:v>1661.8652173912999</c:v>
                </c:pt>
                <c:pt idx="3">
                  <c:v>1531.3369047618999</c:v>
                </c:pt>
                <c:pt idx="4">
                  <c:v>1091.680952381</c:v>
                </c:pt>
                <c:pt idx="5">
                  <c:v>1309.5425</c:v>
                </c:pt>
                <c:pt idx="6">
                  <c:v>1918.6878542510001</c:v>
                </c:pt>
                <c:pt idx="7">
                  <c:v>2111.0208333332998</c:v>
                </c:pt>
                <c:pt idx="8">
                  <c:v>1807.2458333333</c:v>
                </c:pt>
                <c:pt idx="9">
                  <c:v>1413.2444444444</c:v>
                </c:pt>
                <c:pt idx="10">
                  <c:v>1515.2829545454997</c:v>
                </c:pt>
                <c:pt idx="11">
                  <c:v>1895.3931818182</c:v>
                </c:pt>
                <c:pt idx="12">
                  <c:v>440.50555555559981</c:v>
                </c:pt>
                <c:pt idx="13">
                  <c:v>1669.9286956521998</c:v>
                </c:pt>
                <c:pt idx="14">
                  <c:v>1918.5624999999998</c:v>
                </c:pt>
                <c:pt idx="15">
                  <c:v>1302.8583333333002</c:v>
                </c:pt>
                <c:pt idx="16">
                  <c:v>1320.8110047846999</c:v>
                </c:pt>
                <c:pt idx="17">
                  <c:v>1832.5632575758</c:v>
                </c:pt>
                <c:pt idx="18">
                  <c:v>2023.6916666666998</c:v>
                </c:pt>
                <c:pt idx="19">
                  <c:v>868.42380952379995</c:v>
                </c:pt>
                <c:pt idx="20">
                  <c:v>2016.2170454544998</c:v>
                </c:pt>
                <c:pt idx="21">
                  <c:v>1652.9557971014999</c:v>
                </c:pt>
                <c:pt idx="22">
                  <c:v>1581.5625</c:v>
                </c:pt>
                <c:pt idx="23">
                  <c:v>-271.27569444439996</c:v>
                </c:pt>
                <c:pt idx="24">
                  <c:v>927.92421052630016</c:v>
                </c:pt>
                <c:pt idx="25">
                  <c:v>654.03684210529991</c:v>
                </c:pt>
                <c:pt idx="26">
                  <c:v>1159.1518796992</c:v>
                </c:pt>
                <c:pt idx="27">
                  <c:v>2163.9499999999998</c:v>
                </c:pt>
                <c:pt idx="28">
                  <c:v>2486.0597222222</c:v>
                </c:pt>
                <c:pt idx="29">
                  <c:v>1720.9115942029002</c:v>
                </c:pt>
                <c:pt idx="30">
                  <c:v>716.51249999999982</c:v>
                </c:pt>
                <c:pt idx="31">
                  <c:v>890.68431372550003</c:v>
                </c:pt>
                <c:pt idx="32">
                  <c:v>-17.448351648300104</c:v>
                </c:pt>
                <c:pt idx="33">
                  <c:v>369.18541666670012</c:v>
                </c:pt>
                <c:pt idx="34">
                  <c:v>1519.5033333332999</c:v>
                </c:pt>
                <c:pt idx="35">
                  <c:v>1171.5933333333001</c:v>
                </c:pt>
                <c:pt idx="36">
                  <c:v>1239.72</c:v>
                </c:pt>
                <c:pt idx="37">
                  <c:v>653.88541666669994</c:v>
                </c:pt>
                <c:pt idx="38">
                  <c:v>237.25333333330013</c:v>
                </c:pt>
                <c:pt idx="39">
                  <c:v>387.20170454539993</c:v>
                </c:pt>
                <c:pt idx="40">
                  <c:v>529.96222222220013</c:v>
                </c:pt>
                <c:pt idx="41">
                  <c:v>148.26397058819998</c:v>
                </c:pt>
                <c:pt idx="42">
                  <c:v>1308.2684210525999</c:v>
                </c:pt>
                <c:pt idx="43">
                  <c:v>421.86666666669998</c:v>
                </c:pt>
                <c:pt idx="44">
                  <c:v>-175.47777777769988</c:v>
                </c:pt>
                <c:pt idx="45">
                  <c:v>674.51875000000018</c:v>
                </c:pt>
                <c:pt idx="46">
                  <c:v>-19.553846153799896</c:v>
                </c:pt>
                <c:pt idx="47">
                  <c:v>247.25064102559986</c:v>
                </c:pt>
                <c:pt idx="48">
                  <c:v>213.68472222219998</c:v>
                </c:pt>
                <c:pt idx="49">
                  <c:v>432.89930555560011</c:v>
                </c:pt>
                <c:pt idx="50">
                  <c:v>1159.23</c:v>
                </c:pt>
                <c:pt idx="51">
                  <c:v>142.81111111109999</c:v>
                </c:pt>
                <c:pt idx="52">
                  <c:v>1051.3869047619</c:v>
                </c:pt>
                <c:pt idx="53">
                  <c:v>381.16285714289984</c:v>
                </c:pt>
                <c:pt idx="54">
                  <c:v>58.372027972000069</c:v>
                </c:pt>
                <c:pt idx="55">
                  <c:v>276.41428571430015</c:v>
                </c:pt>
                <c:pt idx="56">
                  <c:v>-365.42222222219993</c:v>
                </c:pt>
                <c:pt idx="57">
                  <c:v>501.74666666669998</c:v>
                </c:pt>
                <c:pt idx="58">
                  <c:v>-489.53361344529981</c:v>
                </c:pt>
                <c:pt idx="59">
                  <c:v>-359.36086956520012</c:v>
                </c:pt>
                <c:pt idx="60">
                  <c:v>458.53999999999996</c:v>
                </c:pt>
                <c:pt idx="61">
                  <c:v>1845.2166666666999</c:v>
                </c:pt>
                <c:pt idx="62">
                  <c:v>-177.76000000000022</c:v>
                </c:pt>
                <c:pt idx="63">
                  <c:v>1001.4047619048001</c:v>
                </c:pt>
                <c:pt idx="64">
                  <c:v>1219.1761904761997</c:v>
                </c:pt>
                <c:pt idx="65">
                  <c:v>-945.76285714289997</c:v>
                </c:pt>
                <c:pt idx="66">
                  <c:v>-232.18655462180004</c:v>
                </c:pt>
                <c:pt idx="67">
                  <c:v>598.07857142859984</c:v>
                </c:pt>
                <c:pt idx="68">
                  <c:v>163.13000000000011</c:v>
                </c:pt>
                <c:pt idx="69">
                  <c:v>-321.92222222229975</c:v>
                </c:pt>
                <c:pt idx="70">
                  <c:v>43.37222222219998</c:v>
                </c:pt>
                <c:pt idx="71">
                  <c:v>2505.8999999999996</c:v>
                </c:pt>
                <c:pt idx="72">
                  <c:v>1435.9415686274001</c:v>
                </c:pt>
                <c:pt idx="73">
                  <c:v>638.77222222220007</c:v>
                </c:pt>
                <c:pt idx="74">
                  <c:v>382.10892857140004</c:v>
                </c:pt>
                <c:pt idx="75">
                  <c:v>445.74500000000012</c:v>
                </c:pt>
                <c:pt idx="76">
                  <c:v>-295.31928571430012</c:v>
                </c:pt>
                <c:pt idx="77">
                  <c:v>354.40000000009991</c:v>
                </c:pt>
                <c:pt idx="78">
                  <c:v>715.3691176471001</c:v>
                </c:pt>
                <c:pt idx="79">
                  <c:v>-414.930952381</c:v>
                </c:pt>
                <c:pt idx="80">
                  <c:v>-1727.1708333332999</c:v>
                </c:pt>
                <c:pt idx="81">
                  <c:v>-1901.05</c:v>
                </c:pt>
                <c:pt idx="82">
                  <c:v>-1921.2916666667002</c:v>
                </c:pt>
                <c:pt idx="83">
                  <c:v>-1296.8275000000001</c:v>
                </c:pt>
                <c:pt idx="84">
                  <c:v>-1429.1041666666999</c:v>
                </c:pt>
                <c:pt idx="85">
                  <c:v>-1174.9564102564</c:v>
                </c:pt>
                <c:pt idx="86">
                  <c:v>-1799.3291666667001</c:v>
                </c:pt>
                <c:pt idx="87">
                  <c:v>-695.03977272730003</c:v>
                </c:pt>
                <c:pt idx="88">
                  <c:v>112.07117647059999</c:v>
                </c:pt>
                <c:pt idx="89">
                  <c:v>-410.77725752509991</c:v>
                </c:pt>
                <c:pt idx="90">
                  <c:v>197.25833333330002</c:v>
                </c:pt>
                <c:pt idx="91">
                  <c:v>1191.0861111110999</c:v>
                </c:pt>
                <c:pt idx="92">
                  <c:v>1996.7967105262996</c:v>
                </c:pt>
                <c:pt idx="93">
                  <c:v>2028.3866666666997</c:v>
                </c:pt>
                <c:pt idx="94">
                  <c:v>673.99545454550002</c:v>
                </c:pt>
                <c:pt idx="95">
                  <c:v>476.20497076020001</c:v>
                </c:pt>
                <c:pt idx="96">
                  <c:v>812.51944444440005</c:v>
                </c:pt>
                <c:pt idx="97">
                  <c:v>2658.6075757576</c:v>
                </c:pt>
                <c:pt idx="98">
                  <c:v>1184.8166666667</c:v>
                </c:pt>
                <c:pt idx="99">
                  <c:v>1023.6</c:v>
                </c:pt>
                <c:pt idx="100">
                  <c:v>2389.8068181817998</c:v>
                </c:pt>
                <c:pt idx="101">
                  <c:v>1291.8676470587998</c:v>
                </c:pt>
                <c:pt idx="102">
                  <c:v>25.822727272700149</c:v>
                </c:pt>
                <c:pt idx="103">
                  <c:v>-1576.0571428571</c:v>
                </c:pt>
                <c:pt idx="104">
                  <c:v>-2080.9</c:v>
                </c:pt>
                <c:pt idx="105">
                  <c:v>-436.04940476189995</c:v>
                </c:pt>
                <c:pt idx="106">
                  <c:v>-442.09583333339992</c:v>
                </c:pt>
                <c:pt idx="107">
                  <c:v>-883.70160427799999</c:v>
                </c:pt>
                <c:pt idx="108">
                  <c:v>63.761250000000018</c:v>
                </c:pt>
                <c:pt idx="109">
                  <c:v>-114.17368421049991</c:v>
                </c:pt>
                <c:pt idx="110">
                  <c:v>1460.8141666667002</c:v>
                </c:pt>
                <c:pt idx="111">
                  <c:v>3008.9125000000004</c:v>
                </c:pt>
                <c:pt idx="112">
                  <c:v>2547.4166666665997</c:v>
                </c:pt>
                <c:pt idx="113">
                  <c:v>2343.75</c:v>
                </c:pt>
                <c:pt idx="114">
                  <c:v>2694.9791666667002</c:v>
                </c:pt>
                <c:pt idx="115">
                  <c:v>1945.43</c:v>
                </c:pt>
                <c:pt idx="116">
                  <c:v>2374.6541666666999</c:v>
                </c:pt>
                <c:pt idx="117">
                  <c:v>2092.3045454546</c:v>
                </c:pt>
                <c:pt idx="118">
                  <c:v>1734.5935714285997</c:v>
                </c:pt>
                <c:pt idx="119">
                  <c:v>2520.1866666667001</c:v>
                </c:pt>
                <c:pt idx="120">
                  <c:v>2313.9111111111001</c:v>
                </c:pt>
                <c:pt idx="121">
                  <c:v>2536.1625000000004</c:v>
                </c:pt>
                <c:pt idx="122">
                  <c:v>1988.2</c:v>
                </c:pt>
                <c:pt idx="123">
                  <c:v>2265.0270833333002</c:v>
                </c:pt>
                <c:pt idx="124">
                  <c:v>481.44584980230002</c:v>
                </c:pt>
                <c:pt idx="125">
                  <c:v>166.32139037439993</c:v>
                </c:pt>
                <c:pt idx="126">
                  <c:v>1397.4738636364</c:v>
                </c:pt>
                <c:pt idx="127">
                  <c:v>1861.7954545455</c:v>
                </c:pt>
                <c:pt idx="128">
                  <c:v>228.36282894739998</c:v>
                </c:pt>
                <c:pt idx="129">
                  <c:v>1543.3753205129001</c:v>
                </c:pt>
                <c:pt idx="130">
                  <c:v>1436.7695238095</c:v>
                </c:pt>
                <c:pt idx="131">
                  <c:v>-1250.2476190476</c:v>
                </c:pt>
                <c:pt idx="132">
                  <c:v>-815.68571428569999</c:v>
                </c:pt>
                <c:pt idx="133">
                  <c:v>2211.7883333333002</c:v>
                </c:pt>
                <c:pt idx="134">
                  <c:v>1969.443452381</c:v>
                </c:pt>
                <c:pt idx="135">
                  <c:v>1627.2374741200997</c:v>
                </c:pt>
                <c:pt idx="136">
                  <c:v>1669.1916666666998</c:v>
                </c:pt>
                <c:pt idx="137">
                  <c:v>1953.8858333332998</c:v>
                </c:pt>
                <c:pt idx="138">
                  <c:v>1681.3619047619</c:v>
                </c:pt>
                <c:pt idx="139">
                  <c:v>-27.547101449300044</c:v>
                </c:pt>
                <c:pt idx="140">
                  <c:v>483.59363636360001</c:v>
                </c:pt>
                <c:pt idx="141">
                  <c:v>-662.72976190470001</c:v>
                </c:pt>
                <c:pt idx="142">
                  <c:v>-984.33210702340011</c:v>
                </c:pt>
                <c:pt idx="143">
                  <c:v>-1001.495</c:v>
                </c:pt>
                <c:pt idx="144">
                  <c:v>-2046.0166666667001</c:v>
                </c:pt>
                <c:pt idx="145">
                  <c:v>-2329.0833333332998</c:v>
                </c:pt>
                <c:pt idx="146">
                  <c:v>-1138.1642857143001</c:v>
                </c:pt>
                <c:pt idx="147">
                  <c:v>2414.2916666666997</c:v>
                </c:pt>
                <c:pt idx="148">
                  <c:v>1241.773433584</c:v>
                </c:pt>
                <c:pt idx="149">
                  <c:v>-327.1385714285999</c:v>
                </c:pt>
                <c:pt idx="150">
                  <c:v>-224.59521739130014</c:v>
                </c:pt>
                <c:pt idx="151">
                  <c:v>-796.23836317129997</c:v>
                </c:pt>
                <c:pt idx="152">
                  <c:v>-1555.4666666666999</c:v>
                </c:pt>
                <c:pt idx="153">
                  <c:v>-1905.7583333333002</c:v>
                </c:pt>
                <c:pt idx="154">
                  <c:v>-1739.3035714286</c:v>
                </c:pt>
                <c:pt idx="155">
                  <c:v>393.3452380952001</c:v>
                </c:pt>
                <c:pt idx="156">
                  <c:v>1816.019367589</c:v>
                </c:pt>
                <c:pt idx="157">
                  <c:v>1327.9482142857</c:v>
                </c:pt>
                <c:pt idx="158">
                  <c:v>2800.3733974359002</c:v>
                </c:pt>
                <c:pt idx="159">
                  <c:v>2815.7923076922998</c:v>
                </c:pt>
                <c:pt idx="160">
                  <c:v>2987.5</c:v>
                </c:pt>
                <c:pt idx="161">
                  <c:v>2877.2727272727002</c:v>
                </c:pt>
                <c:pt idx="162">
                  <c:v>1756.6777777777002</c:v>
                </c:pt>
                <c:pt idx="163">
                  <c:v>2726.0708333333</c:v>
                </c:pt>
                <c:pt idx="164">
                  <c:v>2539.4690476189999</c:v>
                </c:pt>
                <c:pt idx="165">
                  <c:v>2120.3183333333</c:v>
                </c:pt>
                <c:pt idx="166">
                  <c:v>1697.1565217390998</c:v>
                </c:pt>
                <c:pt idx="167">
                  <c:v>2714.0816666667001</c:v>
                </c:pt>
                <c:pt idx="168">
                  <c:v>2753.2416666667</c:v>
                </c:pt>
                <c:pt idx="169">
                  <c:v>2388.5440476190001</c:v>
                </c:pt>
                <c:pt idx="170">
                  <c:v>2592.7833333332997</c:v>
                </c:pt>
                <c:pt idx="171">
                  <c:v>2858.3333333332998</c:v>
                </c:pt>
                <c:pt idx="172">
                  <c:v>2840.0266666667003</c:v>
                </c:pt>
                <c:pt idx="173">
                  <c:v>2624.4466666667004</c:v>
                </c:pt>
                <c:pt idx="174">
                  <c:v>2566.1374999999998</c:v>
                </c:pt>
                <c:pt idx="175">
                  <c:v>2711.1227272727001</c:v>
                </c:pt>
                <c:pt idx="176">
                  <c:v>2360.41</c:v>
                </c:pt>
                <c:pt idx="177">
                  <c:v>2885.5291666667003</c:v>
                </c:pt>
                <c:pt idx="178">
                  <c:v>2860.6757575758002</c:v>
                </c:pt>
                <c:pt idx="179">
                  <c:v>3010.7249999999999</c:v>
                </c:pt>
                <c:pt idx="180">
                  <c:v>2871.2121212122001</c:v>
                </c:pt>
                <c:pt idx="181">
                  <c:v>2904.6291666667003</c:v>
                </c:pt>
                <c:pt idx="182">
                  <c:v>2671.2090909090998</c:v>
                </c:pt>
                <c:pt idx="183">
                  <c:v>2237.7483333332998</c:v>
                </c:pt>
                <c:pt idx="184">
                  <c:v>2528.5904411765</c:v>
                </c:pt>
                <c:pt idx="185">
                  <c:v>2467.2666666666996</c:v>
                </c:pt>
                <c:pt idx="186">
                  <c:v>1339.9537267081</c:v>
                </c:pt>
                <c:pt idx="187">
                  <c:v>2804.6729166667001</c:v>
                </c:pt>
                <c:pt idx="188">
                  <c:v>2794.45</c:v>
                </c:pt>
                <c:pt idx="189">
                  <c:v>2310</c:v>
                </c:pt>
                <c:pt idx="190">
                  <c:v>1838.1</c:v>
                </c:pt>
                <c:pt idx="191">
                  <c:v>2719.8863636363999</c:v>
                </c:pt>
                <c:pt idx="192">
                  <c:v>2745</c:v>
                </c:pt>
                <c:pt idx="193">
                  <c:v>2718.75</c:v>
                </c:pt>
                <c:pt idx="194">
                  <c:v>2551.5625</c:v>
                </c:pt>
                <c:pt idx="195">
                  <c:v>2606.2520833333001</c:v>
                </c:pt>
                <c:pt idx="196">
                  <c:v>2783.5611111111002</c:v>
                </c:pt>
                <c:pt idx="197">
                  <c:v>2169.8000000000002</c:v>
                </c:pt>
                <c:pt idx="198">
                  <c:v>2695.5319444444003</c:v>
                </c:pt>
                <c:pt idx="199">
                  <c:v>2352.6833333332997</c:v>
                </c:pt>
                <c:pt idx="200">
                  <c:v>3065.6541666666999</c:v>
                </c:pt>
                <c:pt idx="201">
                  <c:v>1950.9</c:v>
                </c:pt>
                <c:pt idx="202">
                  <c:v>3083.3333333332998</c:v>
                </c:pt>
                <c:pt idx="203">
                  <c:v>2837.8125</c:v>
                </c:pt>
                <c:pt idx="204">
                  <c:v>2797.7538461538002</c:v>
                </c:pt>
                <c:pt idx="205">
                  <c:v>2614.5875000000001</c:v>
                </c:pt>
                <c:pt idx="206">
                  <c:v>2227.1333333334001</c:v>
                </c:pt>
                <c:pt idx="207">
                  <c:v>2783.3333333332998</c:v>
                </c:pt>
                <c:pt idx="208">
                  <c:v>1973.0568627450998</c:v>
                </c:pt>
                <c:pt idx="209">
                  <c:v>2165.3985507245998</c:v>
                </c:pt>
                <c:pt idx="210">
                  <c:v>2750.2976190476002</c:v>
                </c:pt>
                <c:pt idx="211">
                  <c:v>2317.3913043477996</c:v>
                </c:pt>
                <c:pt idx="212">
                  <c:v>1900</c:v>
                </c:pt>
                <c:pt idx="213">
                  <c:v>2262.5</c:v>
                </c:pt>
                <c:pt idx="214">
                  <c:v>1661.4331140351001</c:v>
                </c:pt>
                <c:pt idx="215">
                  <c:v>567</c:v>
                </c:pt>
                <c:pt idx="216">
                  <c:v>1759.6824561403998</c:v>
                </c:pt>
                <c:pt idx="217">
                  <c:v>1720.7452898549998</c:v>
                </c:pt>
                <c:pt idx="218">
                  <c:v>1494.9833333332999</c:v>
                </c:pt>
                <c:pt idx="219">
                  <c:v>1423.8824675325</c:v>
                </c:pt>
                <c:pt idx="220">
                  <c:v>1178.7666666667001</c:v>
                </c:pt>
                <c:pt idx="221">
                  <c:v>1544.8041666667</c:v>
                </c:pt>
                <c:pt idx="222">
                  <c:v>1464.4833333332999</c:v>
                </c:pt>
                <c:pt idx="223">
                  <c:v>907.58695652170002</c:v>
                </c:pt>
                <c:pt idx="224">
                  <c:v>1800</c:v>
                </c:pt>
                <c:pt idx="225">
                  <c:v>2254.4499999999998</c:v>
                </c:pt>
                <c:pt idx="226">
                  <c:v>1850.3229813664998</c:v>
                </c:pt>
                <c:pt idx="227">
                  <c:v>2077.0833333332998</c:v>
                </c:pt>
                <c:pt idx="228">
                  <c:v>1477.0925000000002</c:v>
                </c:pt>
                <c:pt idx="229">
                  <c:v>2033.5142857143001</c:v>
                </c:pt>
                <c:pt idx="230">
                  <c:v>954.93666666670003</c:v>
                </c:pt>
                <c:pt idx="231">
                  <c:v>851.51493506499992</c:v>
                </c:pt>
                <c:pt idx="232">
                  <c:v>2390.0833333332998</c:v>
                </c:pt>
                <c:pt idx="233">
                  <c:v>2077.6062499999998</c:v>
                </c:pt>
                <c:pt idx="234">
                  <c:v>2088.44</c:v>
                </c:pt>
                <c:pt idx="235">
                  <c:v>1943.2948717948002</c:v>
                </c:pt>
                <c:pt idx="236">
                  <c:v>969.77583732059986</c:v>
                </c:pt>
                <c:pt idx="237">
                  <c:v>1319.0790513833999</c:v>
                </c:pt>
                <c:pt idx="238">
                  <c:v>1285.5533333333001</c:v>
                </c:pt>
                <c:pt idx="239">
                  <c:v>1524.1</c:v>
                </c:pt>
                <c:pt idx="240">
                  <c:v>1948.05</c:v>
                </c:pt>
                <c:pt idx="241">
                  <c:v>1521.2</c:v>
                </c:pt>
                <c:pt idx="242">
                  <c:v>2056.25</c:v>
                </c:pt>
                <c:pt idx="243">
                  <c:v>1936.3583333332999</c:v>
                </c:pt>
                <c:pt idx="244">
                  <c:v>1942.4625000000001</c:v>
                </c:pt>
                <c:pt idx="245">
                  <c:v>1779.3172619047</c:v>
                </c:pt>
                <c:pt idx="246">
                  <c:v>1241.2954545455</c:v>
                </c:pt>
                <c:pt idx="247">
                  <c:v>1682.6608333334</c:v>
                </c:pt>
                <c:pt idx="248">
                  <c:v>811.47333333330016</c:v>
                </c:pt>
                <c:pt idx="249">
                  <c:v>689.22916666669994</c:v>
                </c:pt>
                <c:pt idx="250">
                  <c:v>1901.9005952380999</c:v>
                </c:pt>
                <c:pt idx="251">
                  <c:v>1163.2075098813998</c:v>
                </c:pt>
                <c:pt idx="252">
                  <c:v>1121.5291666666999</c:v>
                </c:pt>
                <c:pt idx="253">
                  <c:v>1366.6979166666999</c:v>
                </c:pt>
                <c:pt idx="254">
                  <c:v>964.15625</c:v>
                </c:pt>
                <c:pt idx="255">
                  <c:v>1050</c:v>
                </c:pt>
                <c:pt idx="256">
                  <c:v>1030</c:v>
                </c:pt>
                <c:pt idx="257">
                  <c:v>826.32499999999993</c:v>
                </c:pt>
                <c:pt idx="258">
                  <c:v>331.95026315789994</c:v>
                </c:pt>
                <c:pt idx="259">
                  <c:v>953.27499999999998</c:v>
                </c:pt>
                <c:pt idx="260">
                  <c:v>972.99749999999995</c:v>
                </c:pt>
                <c:pt idx="261">
                  <c:v>745.19434782609994</c:v>
                </c:pt>
                <c:pt idx="262">
                  <c:v>1543.0958333333001</c:v>
                </c:pt>
                <c:pt idx="263">
                  <c:v>1900</c:v>
                </c:pt>
                <c:pt idx="264">
                  <c:v>1654.25</c:v>
                </c:pt>
                <c:pt idx="265">
                  <c:v>1649.3513888888999</c:v>
                </c:pt>
                <c:pt idx="266">
                  <c:v>1549.1891666667</c:v>
                </c:pt>
                <c:pt idx="267">
                  <c:v>1392.8015151515001</c:v>
                </c:pt>
                <c:pt idx="268">
                  <c:v>1612.8803030303</c:v>
                </c:pt>
                <c:pt idx="269">
                  <c:v>1579.7566666666999</c:v>
                </c:pt>
                <c:pt idx="270">
                  <c:v>1647.2208333333999</c:v>
                </c:pt>
                <c:pt idx="271">
                  <c:v>1700</c:v>
                </c:pt>
                <c:pt idx="272">
                  <c:v>1394.45</c:v>
                </c:pt>
                <c:pt idx="273">
                  <c:v>1487.5</c:v>
                </c:pt>
                <c:pt idx="274">
                  <c:v>1337.5</c:v>
                </c:pt>
                <c:pt idx="275">
                  <c:v>1076.0666666667</c:v>
                </c:pt>
                <c:pt idx="276">
                  <c:v>966.66666666670005</c:v>
                </c:pt>
                <c:pt idx="277">
                  <c:v>658.70833333329995</c:v>
                </c:pt>
                <c:pt idx="278">
                  <c:v>498.17583333329998</c:v>
                </c:pt>
                <c:pt idx="279">
                  <c:v>658.33333333330006</c:v>
                </c:pt>
                <c:pt idx="280">
                  <c:v>927.5</c:v>
                </c:pt>
                <c:pt idx="281">
                  <c:v>1081.8555555555999</c:v>
                </c:pt>
                <c:pt idx="282">
                  <c:v>1025</c:v>
                </c:pt>
                <c:pt idx="283">
                  <c:v>256.21709401710007</c:v>
                </c:pt>
                <c:pt idx="284">
                  <c:v>422.51166666669997</c:v>
                </c:pt>
                <c:pt idx="285">
                  <c:v>1333.3333333333001</c:v>
                </c:pt>
                <c:pt idx="286">
                  <c:v>1107.666025641</c:v>
                </c:pt>
                <c:pt idx="287">
                  <c:v>985</c:v>
                </c:pt>
                <c:pt idx="288">
                  <c:v>1275</c:v>
                </c:pt>
                <c:pt idx="289">
                  <c:v>791.66666666669994</c:v>
                </c:pt>
                <c:pt idx="290">
                  <c:v>496.64214046820001</c:v>
                </c:pt>
                <c:pt idx="291">
                  <c:v>908.33333333330006</c:v>
                </c:pt>
                <c:pt idx="292">
                  <c:v>866.43333333330008</c:v>
                </c:pt>
                <c:pt idx="293">
                  <c:v>973.66666666669994</c:v>
                </c:pt>
                <c:pt idx="294">
                  <c:v>1303.2076923077</c:v>
                </c:pt>
                <c:pt idx="295">
                  <c:v>1181.1066666667</c:v>
                </c:pt>
                <c:pt idx="296">
                  <c:v>1004.5125</c:v>
                </c:pt>
                <c:pt idx="297">
                  <c:v>1199.0476190476002</c:v>
                </c:pt>
                <c:pt idx="298">
                  <c:v>974.10333333330004</c:v>
                </c:pt>
                <c:pt idx="299">
                  <c:v>1304.7619047619</c:v>
                </c:pt>
                <c:pt idx="300">
                  <c:v>1283.3333333333001</c:v>
                </c:pt>
                <c:pt idx="301">
                  <c:v>1091.95</c:v>
                </c:pt>
                <c:pt idx="302">
                  <c:v>1175</c:v>
                </c:pt>
                <c:pt idx="303">
                  <c:v>388.65</c:v>
                </c:pt>
                <c:pt idx="304">
                  <c:v>806.25</c:v>
                </c:pt>
                <c:pt idx="305">
                  <c:v>200</c:v>
                </c:pt>
                <c:pt idx="306">
                  <c:v>252.08333333329995</c:v>
                </c:pt>
                <c:pt idx="307">
                  <c:v>594.45000000000005</c:v>
                </c:pt>
                <c:pt idx="308">
                  <c:v>1112.5</c:v>
                </c:pt>
                <c:pt idx="309">
                  <c:v>909.25555555560004</c:v>
                </c:pt>
                <c:pt idx="310">
                  <c:v>1018.05</c:v>
                </c:pt>
                <c:pt idx="311">
                  <c:v>1219.1266666667</c:v>
                </c:pt>
                <c:pt idx="312">
                  <c:v>1366.6666666666999</c:v>
                </c:pt>
                <c:pt idx="313">
                  <c:v>833.47777777779993</c:v>
                </c:pt>
                <c:pt idx="314">
                  <c:v>1285.0666666667</c:v>
                </c:pt>
                <c:pt idx="315">
                  <c:v>1231.25</c:v>
                </c:pt>
                <c:pt idx="316">
                  <c:v>1055.9000000000001</c:v>
                </c:pt>
                <c:pt idx="317">
                  <c:v>1043.3333333333001</c:v>
                </c:pt>
                <c:pt idx="318">
                  <c:v>1233.3333333333001</c:v>
                </c:pt>
                <c:pt idx="319">
                  <c:v>1178.6375</c:v>
                </c:pt>
                <c:pt idx="320">
                  <c:v>1233.3333333333001</c:v>
                </c:pt>
                <c:pt idx="321">
                  <c:v>1233.3333333333001</c:v>
                </c:pt>
                <c:pt idx="322">
                  <c:v>1033.3333333333001</c:v>
                </c:pt>
                <c:pt idx="323">
                  <c:v>1200</c:v>
                </c:pt>
                <c:pt idx="324">
                  <c:v>915.66666666669994</c:v>
                </c:pt>
                <c:pt idx="325">
                  <c:v>-381.47462121219996</c:v>
                </c:pt>
                <c:pt idx="326">
                  <c:v>-5.3041666666999845</c:v>
                </c:pt>
                <c:pt idx="327">
                  <c:v>-309.25171624720008</c:v>
                </c:pt>
                <c:pt idx="328">
                  <c:v>345.68414322249987</c:v>
                </c:pt>
                <c:pt idx="329">
                  <c:v>360.41666666669994</c:v>
                </c:pt>
                <c:pt idx="330">
                  <c:v>1209.2261904762001</c:v>
                </c:pt>
                <c:pt idx="331">
                  <c:v>928.74583333329997</c:v>
                </c:pt>
                <c:pt idx="332">
                  <c:v>1200</c:v>
                </c:pt>
                <c:pt idx="333">
                  <c:v>929.625</c:v>
                </c:pt>
                <c:pt idx="334">
                  <c:v>781.19166666670003</c:v>
                </c:pt>
                <c:pt idx="335">
                  <c:v>950</c:v>
                </c:pt>
                <c:pt idx="336">
                  <c:v>1225</c:v>
                </c:pt>
                <c:pt idx="337">
                  <c:v>816.6</c:v>
                </c:pt>
                <c:pt idx="338">
                  <c:v>1097.9333333333</c:v>
                </c:pt>
                <c:pt idx="339">
                  <c:v>1233.3333333333001</c:v>
                </c:pt>
                <c:pt idx="340">
                  <c:v>1233.3333333333001</c:v>
                </c:pt>
                <c:pt idx="341">
                  <c:v>711.03333333330011</c:v>
                </c:pt>
                <c:pt idx="342">
                  <c:v>985.99333333330003</c:v>
                </c:pt>
                <c:pt idx="343">
                  <c:v>1325</c:v>
                </c:pt>
                <c:pt idx="344">
                  <c:v>1425</c:v>
                </c:pt>
                <c:pt idx="345">
                  <c:v>1533.3333333333001</c:v>
                </c:pt>
                <c:pt idx="346">
                  <c:v>1533.3333333333001</c:v>
                </c:pt>
                <c:pt idx="347">
                  <c:v>1533.3333333333001</c:v>
                </c:pt>
                <c:pt idx="348">
                  <c:v>1425</c:v>
                </c:pt>
                <c:pt idx="349">
                  <c:v>1533.3333333333001</c:v>
                </c:pt>
                <c:pt idx="350">
                  <c:v>1452.85</c:v>
                </c:pt>
                <c:pt idx="351">
                  <c:v>1275</c:v>
                </c:pt>
                <c:pt idx="352">
                  <c:v>1566.6666666666999</c:v>
                </c:pt>
                <c:pt idx="353">
                  <c:v>1447.1583333332999</c:v>
                </c:pt>
                <c:pt idx="354">
                  <c:v>1450.8766666667</c:v>
                </c:pt>
                <c:pt idx="355">
                  <c:v>1417.0041666667</c:v>
                </c:pt>
                <c:pt idx="356">
                  <c:v>1227.4466666666999</c:v>
                </c:pt>
                <c:pt idx="357">
                  <c:v>1556.7</c:v>
                </c:pt>
                <c:pt idx="358">
                  <c:v>955.47857142859993</c:v>
                </c:pt>
                <c:pt idx="359">
                  <c:v>190.42538461539993</c:v>
                </c:pt>
                <c:pt idx="360">
                  <c:v>-386.58596491219987</c:v>
                </c:pt>
                <c:pt idx="361">
                  <c:v>86.090277777700067</c:v>
                </c:pt>
                <c:pt idx="362">
                  <c:v>709.22510822510014</c:v>
                </c:pt>
                <c:pt idx="363">
                  <c:v>766.4916666667001</c:v>
                </c:pt>
                <c:pt idx="364">
                  <c:v>2400</c:v>
                </c:pt>
                <c:pt idx="365">
                  <c:v>2259.4291666667</c:v>
                </c:pt>
                <c:pt idx="366">
                  <c:v>751.68749999999989</c:v>
                </c:pt>
                <c:pt idx="367">
                  <c:v>1820.1291666666</c:v>
                </c:pt>
                <c:pt idx="368">
                  <c:v>1233.2125000000001</c:v>
                </c:pt>
                <c:pt idx="369">
                  <c:v>2319.5791666666996</c:v>
                </c:pt>
                <c:pt idx="370">
                  <c:v>1774.2471153846</c:v>
                </c:pt>
                <c:pt idx="371">
                  <c:v>831.71461538459994</c:v>
                </c:pt>
                <c:pt idx="372">
                  <c:v>2030.25</c:v>
                </c:pt>
                <c:pt idx="373">
                  <c:v>212.04689440999994</c:v>
                </c:pt>
                <c:pt idx="374">
                  <c:v>1.3243421053000475</c:v>
                </c:pt>
                <c:pt idx="375">
                  <c:v>972.24210526310014</c:v>
                </c:pt>
                <c:pt idx="376">
                  <c:v>1037.8953781512</c:v>
                </c:pt>
                <c:pt idx="377">
                  <c:v>775.31764705889998</c:v>
                </c:pt>
                <c:pt idx="378">
                  <c:v>1423.8416666666001</c:v>
                </c:pt>
                <c:pt idx="379">
                  <c:v>1889.2374999999997</c:v>
                </c:pt>
                <c:pt idx="380">
                  <c:v>266.36000000000013</c:v>
                </c:pt>
                <c:pt idx="381">
                  <c:v>860.74710144930009</c:v>
                </c:pt>
                <c:pt idx="382">
                  <c:v>1080.9333333333</c:v>
                </c:pt>
                <c:pt idx="383">
                  <c:v>405.59300699310006</c:v>
                </c:pt>
                <c:pt idx="384">
                  <c:v>613.41309523810003</c:v>
                </c:pt>
                <c:pt idx="385">
                  <c:v>1089.7041666666998</c:v>
                </c:pt>
                <c:pt idx="386">
                  <c:v>1152.0444444443999</c:v>
                </c:pt>
                <c:pt idx="387">
                  <c:v>-91.794047619000025</c:v>
                </c:pt>
                <c:pt idx="388">
                  <c:v>-833.31578947369997</c:v>
                </c:pt>
                <c:pt idx="389">
                  <c:v>293.42189542489996</c:v>
                </c:pt>
                <c:pt idx="390">
                  <c:v>902.19464285710001</c:v>
                </c:pt>
                <c:pt idx="391">
                  <c:v>1078.7083333333001</c:v>
                </c:pt>
                <c:pt idx="392">
                  <c:v>1487.5</c:v>
                </c:pt>
                <c:pt idx="393">
                  <c:v>1337.5</c:v>
                </c:pt>
                <c:pt idx="394">
                  <c:v>66.12916666670003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5"/>
                <c:pt idx="0">
                  <c:v>2962.5</c:v>
                </c:pt>
                <c:pt idx="1">
                  <c:v>2512.5</c:v>
                </c:pt>
                <c:pt idx="2">
                  <c:v>2308.3333333332998</c:v>
                </c:pt>
                <c:pt idx="3">
                  <c:v>2187.5</c:v>
                </c:pt>
                <c:pt idx="4">
                  <c:v>2170.8333333332998</c:v>
                </c:pt>
                <c:pt idx="5">
                  <c:v>2558.3333333332998</c:v>
                </c:pt>
                <c:pt idx="6">
                  <c:v>2416.6666666667002</c:v>
                </c:pt>
                <c:pt idx="7">
                  <c:v>2266.6666666667002</c:v>
                </c:pt>
                <c:pt idx="8">
                  <c:v>2208.3333333332998</c:v>
                </c:pt>
                <c:pt idx="9">
                  <c:v>2300</c:v>
                </c:pt>
                <c:pt idx="10">
                  <c:v>2275</c:v>
                </c:pt>
                <c:pt idx="11">
                  <c:v>2241.6666666667002</c:v>
                </c:pt>
                <c:pt idx="12">
                  <c:v>2333.3333333332998</c:v>
                </c:pt>
                <c:pt idx="13">
                  <c:v>2333.3333333332998</c:v>
                </c:pt>
                <c:pt idx="14">
                  <c:v>2212.5</c:v>
                </c:pt>
                <c:pt idx="15">
                  <c:v>1464.5833333333001</c:v>
                </c:pt>
                <c:pt idx="16">
                  <c:v>2350</c:v>
                </c:pt>
                <c:pt idx="17">
                  <c:v>2358.3333333332998</c:v>
                </c:pt>
                <c:pt idx="18">
                  <c:v>2425</c:v>
                </c:pt>
                <c:pt idx="19">
                  <c:v>2433.3333333332998</c:v>
                </c:pt>
                <c:pt idx="20">
                  <c:v>2354.1666666667002</c:v>
                </c:pt>
                <c:pt idx="21">
                  <c:v>2279.1666666667002</c:v>
                </c:pt>
                <c:pt idx="22">
                  <c:v>1662.5</c:v>
                </c:pt>
                <c:pt idx="23">
                  <c:v>2366.6666666667002</c:v>
                </c:pt>
                <c:pt idx="24">
                  <c:v>2366.6666666667002</c:v>
                </c:pt>
                <c:pt idx="25">
                  <c:v>2366.6666666667002</c:v>
                </c:pt>
                <c:pt idx="26">
                  <c:v>2366.6666666667002</c:v>
                </c:pt>
                <c:pt idx="27">
                  <c:v>2508.3333333332998</c:v>
                </c:pt>
                <c:pt idx="28">
                  <c:v>2900</c:v>
                </c:pt>
                <c:pt idx="29">
                  <c:v>2620.8333333332998</c:v>
                </c:pt>
                <c:pt idx="30">
                  <c:v>3033.3333333332998</c:v>
                </c:pt>
                <c:pt idx="31">
                  <c:v>3033.3333333332998</c:v>
                </c:pt>
                <c:pt idx="32">
                  <c:v>2950</c:v>
                </c:pt>
                <c:pt idx="33">
                  <c:v>2950</c:v>
                </c:pt>
                <c:pt idx="34">
                  <c:v>2735.4166666667002</c:v>
                </c:pt>
                <c:pt idx="35">
                  <c:v>2525</c:v>
                </c:pt>
                <c:pt idx="36">
                  <c:v>2332.6666666667002</c:v>
                </c:pt>
                <c:pt idx="37">
                  <c:v>2437.5</c:v>
                </c:pt>
                <c:pt idx="38">
                  <c:v>2366.6666666667002</c:v>
                </c:pt>
                <c:pt idx="39">
                  <c:v>2241.6666666667002</c:v>
                </c:pt>
                <c:pt idx="40">
                  <c:v>2366.6666666667002</c:v>
                </c:pt>
                <c:pt idx="41">
                  <c:v>2108.3333333332998</c:v>
                </c:pt>
                <c:pt idx="42">
                  <c:v>2039.5833333333001</c:v>
                </c:pt>
                <c:pt idx="43">
                  <c:v>2264.5833333332998</c:v>
                </c:pt>
                <c:pt idx="44">
                  <c:v>2383.3333333332998</c:v>
                </c:pt>
                <c:pt idx="45">
                  <c:v>2383.3333333332998</c:v>
                </c:pt>
                <c:pt idx="46">
                  <c:v>2383.3333333332998</c:v>
                </c:pt>
                <c:pt idx="47">
                  <c:v>2383.3333333332998</c:v>
                </c:pt>
                <c:pt idx="48">
                  <c:v>2383.3333333332998</c:v>
                </c:pt>
                <c:pt idx="49">
                  <c:v>2275</c:v>
                </c:pt>
                <c:pt idx="50">
                  <c:v>1918.75</c:v>
                </c:pt>
                <c:pt idx="51">
                  <c:v>2225</c:v>
                </c:pt>
                <c:pt idx="52">
                  <c:v>2138.4166666667002</c:v>
                </c:pt>
                <c:pt idx="53">
                  <c:v>2120.8333333332998</c:v>
                </c:pt>
                <c:pt idx="54">
                  <c:v>2120.8333333332998</c:v>
                </c:pt>
                <c:pt idx="55">
                  <c:v>2120.8333333332998</c:v>
                </c:pt>
                <c:pt idx="56">
                  <c:v>2137.5</c:v>
                </c:pt>
                <c:pt idx="57">
                  <c:v>2020</c:v>
                </c:pt>
                <c:pt idx="58">
                  <c:v>2137.5</c:v>
                </c:pt>
                <c:pt idx="59">
                  <c:v>2137.5</c:v>
                </c:pt>
                <c:pt idx="60">
                  <c:v>2170.8333333332998</c:v>
                </c:pt>
                <c:pt idx="61">
                  <c:v>2022.9166666666999</c:v>
                </c:pt>
                <c:pt idx="62">
                  <c:v>2287.5</c:v>
                </c:pt>
                <c:pt idx="63">
                  <c:v>2445.8333333332998</c:v>
                </c:pt>
                <c:pt idx="64">
                  <c:v>2481.25</c:v>
                </c:pt>
                <c:pt idx="65">
                  <c:v>2547.9166666667002</c:v>
                </c:pt>
                <c:pt idx="66">
                  <c:v>2500</c:v>
                </c:pt>
                <c:pt idx="67">
                  <c:v>2500</c:v>
                </c:pt>
                <c:pt idx="68">
                  <c:v>2500</c:v>
                </c:pt>
                <c:pt idx="69">
                  <c:v>2520.8333333332998</c:v>
                </c:pt>
                <c:pt idx="70">
                  <c:v>3218.75</c:v>
                </c:pt>
                <c:pt idx="71">
                  <c:v>3120.8333333332998</c:v>
                </c:pt>
                <c:pt idx="72">
                  <c:v>2966.6666666667002</c:v>
                </c:pt>
                <c:pt idx="73">
                  <c:v>3041.6666666667002</c:v>
                </c:pt>
                <c:pt idx="74">
                  <c:v>2862.5</c:v>
                </c:pt>
                <c:pt idx="75">
                  <c:v>2933.3333333332998</c:v>
                </c:pt>
                <c:pt idx="76">
                  <c:v>3050</c:v>
                </c:pt>
                <c:pt idx="77">
                  <c:v>2875</c:v>
                </c:pt>
                <c:pt idx="78">
                  <c:v>2500</c:v>
                </c:pt>
                <c:pt idx="79">
                  <c:v>2804.1666666667002</c:v>
                </c:pt>
                <c:pt idx="80">
                  <c:v>2791.6666666667002</c:v>
                </c:pt>
                <c:pt idx="81">
                  <c:v>2791.6666666667002</c:v>
                </c:pt>
                <c:pt idx="82">
                  <c:v>2716.6666666667002</c:v>
                </c:pt>
                <c:pt idx="83">
                  <c:v>2529.1666666667002</c:v>
                </c:pt>
                <c:pt idx="84">
                  <c:v>2162.5</c:v>
                </c:pt>
                <c:pt idx="85">
                  <c:v>1872.9166666666999</c:v>
                </c:pt>
                <c:pt idx="86">
                  <c:v>1897.9166666666999</c:v>
                </c:pt>
                <c:pt idx="87">
                  <c:v>1825</c:v>
                </c:pt>
                <c:pt idx="88">
                  <c:v>2383.3333333332998</c:v>
                </c:pt>
                <c:pt idx="89">
                  <c:v>2418.75</c:v>
                </c:pt>
                <c:pt idx="90">
                  <c:v>2558.3333333332998</c:v>
                </c:pt>
                <c:pt idx="91">
                  <c:v>2425</c:v>
                </c:pt>
                <c:pt idx="92">
                  <c:v>2470.8333333332998</c:v>
                </c:pt>
                <c:pt idx="93">
                  <c:v>2425</c:v>
                </c:pt>
                <c:pt idx="94">
                  <c:v>2400</c:v>
                </c:pt>
                <c:pt idx="95">
                  <c:v>2495.8333333332998</c:v>
                </c:pt>
                <c:pt idx="96">
                  <c:v>2497.9166666667002</c:v>
                </c:pt>
                <c:pt idx="97">
                  <c:v>2882.9166666667002</c:v>
                </c:pt>
                <c:pt idx="98">
                  <c:v>1685.4166666666999</c:v>
                </c:pt>
                <c:pt idx="99">
                  <c:v>1712.5</c:v>
                </c:pt>
                <c:pt idx="100">
                  <c:v>3104.1666666667002</c:v>
                </c:pt>
                <c:pt idx="101">
                  <c:v>3104.1666666667002</c:v>
                </c:pt>
                <c:pt idx="102">
                  <c:v>3104.1666666667002</c:v>
                </c:pt>
                <c:pt idx="103">
                  <c:v>3104.1666666667002</c:v>
                </c:pt>
                <c:pt idx="104">
                  <c:v>3104.1666666667002</c:v>
                </c:pt>
                <c:pt idx="105">
                  <c:v>3306.25</c:v>
                </c:pt>
                <c:pt idx="106">
                  <c:v>2981.25</c:v>
                </c:pt>
                <c:pt idx="107">
                  <c:v>3333.3333333332998</c:v>
                </c:pt>
                <c:pt idx="108">
                  <c:v>3333.3333333332998</c:v>
                </c:pt>
                <c:pt idx="109">
                  <c:v>3333.3333333332998</c:v>
                </c:pt>
                <c:pt idx="110">
                  <c:v>3333.3333333332998</c:v>
                </c:pt>
                <c:pt idx="111">
                  <c:v>3333.3333333332998</c:v>
                </c:pt>
                <c:pt idx="112">
                  <c:v>2904.1666666667002</c:v>
                </c:pt>
                <c:pt idx="113">
                  <c:v>2343.75</c:v>
                </c:pt>
                <c:pt idx="114">
                  <c:v>2966.6666666667002</c:v>
                </c:pt>
                <c:pt idx="115">
                  <c:v>2343.75</c:v>
                </c:pt>
                <c:pt idx="116">
                  <c:v>2966.6666666667002</c:v>
                </c:pt>
                <c:pt idx="117">
                  <c:v>2966.6666666667002</c:v>
                </c:pt>
                <c:pt idx="118">
                  <c:v>2966.6666666667002</c:v>
                </c:pt>
                <c:pt idx="119">
                  <c:v>3025</c:v>
                </c:pt>
                <c:pt idx="120">
                  <c:v>2525</c:v>
                </c:pt>
                <c:pt idx="121">
                  <c:v>3066.6666666667002</c:v>
                </c:pt>
                <c:pt idx="122">
                  <c:v>2525</c:v>
                </c:pt>
                <c:pt idx="123">
                  <c:v>3066.6666666667002</c:v>
                </c:pt>
                <c:pt idx="124">
                  <c:v>3066.6666666667002</c:v>
                </c:pt>
                <c:pt idx="125">
                  <c:v>3066.6666666667002</c:v>
                </c:pt>
                <c:pt idx="126">
                  <c:v>2800</c:v>
                </c:pt>
                <c:pt idx="127">
                  <c:v>2177.0833333332998</c:v>
                </c:pt>
                <c:pt idx="128">
                  <c:v>2837.5</c:v>
                </c:pt>
                <c:pt idx="129">
                  <c:v>2820.8333333332998</c:v>
                </c:pt>
                <c:pt idx="130">
                  <c:v>2837.5</c:v>
                </c:pt>
                <c:pt idx="131">
                  <c:v>2758.3333333332998</c:v>
                </c:pt>
                <c:pt idx="132">
                  <c:v>2675</c:v>
                </c:pt>
                <c:pt idx="133">
                  <c:v>2641.6666666667002</c:v>
                </c:pt>
                <c:pt idx="134">
                  <c:v>2156.25</c:v>
                </c:pt>
                <c:pt idx="135">
                  <c:v>2450</c:v>
                </c:pt>
                <c:pt idx="136">
                  <c:v>2616.6666666667002</c:v>
                </c:pt>
                <c:pt idx="137">
                  <c:v>2637.5</c:v>
                </c:pt>
                <c:pt idx="138">
                  <c:v>2658.3333333332998</c:v>
                </c:pt>
                <c:pt idx="139">
                  <c:v>2683.3333333332998</c:v>
                </c:pt>
                <c:pt idx="140">
                  <c:v>2450</c:v>
                </c:pt>
                <c:pt idx="141">
                  <c:v>2231.25</c:v>
                </c:pt>
                <c:pt idx="142">
                  <c:v>2866.6666666667002</c:v>
                </c:pt>
                <c:pt idx="143">
                  <c:v>2866.6666666667002</c:v>
                </c:pt>
                <c:pt idx="144">
                  <c:v>2866.6666666667002</c:v>
                </c:pt>
                <c:pt idx="145">
                  <c:v>2866.6666666667002</c:v>
                </c:pt>
                <c:pt idx="146">
                  <c:v>2854.1666666667002</c:v>
                </c:pt>
                <c:pt idx="147">
                  <c:v>2825</c:v>
                </c:pt>
                <c:pt idx="148">
                  <c:v>2504.1666666667002</c:v>
                </c:pt>
                <c:pt idx="149">
                  <c:v>2875</c:v>
                </c:pt>
                <c:pt idx="150">
                  <c:v>2875</c:v>
                </c:pt>
                <c:pt idx="151">
                  <c:v>2875</c:v>
                </c:pt>
                <c:pt idx="152">
                  <c:v>2875</c:v>
                </c:pt>
                <c:pt idx="153">
                  <c:v>2875</c:v>
                </c:pt>
                <c:pt idx="154">
                  <c:v>2975</c:v>
                </c:pt>
                <c:pt idx="155">
                  <c:v>2802.0833333332998</c:v>
                </c:pt>
                <c:pt idx="156">
                  <c:v>2987.5</c:v>
                </c:pt>
                <c:pt idx="157">
                  <c:v>2987.5</c:v>
                </c:pt>
                <c:pt idx="158">
                  <c:v>2987.5</c:v>
                </c:pt>
                <c:pt idx="159">
                  <c:v>2893.75</c:v>
                </c:pt>
                <c:pt idx="160">
                  <c:v>2987.5</c:v>
                </c:pt>
                <c:pt idx="161">
                  <c:v>2995.8333333332998</c:v>
                </c:pt>
                <c:pt idx="162">
                  <c:v>2781.25</c:v>
                </c:pt>
                <c:pt idx="163">
                  <c:v>2993.75</c:v>
                </c:pt>
                <c:pt idx="164">
                  <c:v>2679.1666666667002</c:v>
                </c:pt>
                <c:pt idx="165">
                  <c:v>2450</c:v>
                </c:pt>
                <c:pt idx="166">
                  <c:v>2645.8333333332998</c:v>
                </c:pt>
                <c:pt idx="167">
                  <c:v>3120.8333333332998</c:v>
                </c:pt>
                <c:pt idx="168">
                  <c:v>2958.3333333332998</c:v>
                </c:pt>
                <c:pt idx="169">
                  <c:v>2681.25</c:v>
                </c:pt>
                <c:pt idx="170">
                  <c:v>2768.75</c:v>
                </c:pt>
                <c:pt idx="171">
                  <c:v>3016.6666666667002</c:v>
                </c:pt>
                <c:pt idx="172">
                  <c:v>2966.6666666667002</c:v>
                </c:pt>
                <c:pt idx="173">
                  <c:v>2966.6666666667002</c:v>
                </c:pt>
                <c:pt idx="174">
                  <c:v>2991.6666666667002</c:v>
                </c:pt>
                <c:pt idx="175">
                  <c:v>2952.0833333332998</c:v>
                </c:pt>
                <c:pt idx="176">
                  <c:v>2697.9166666667002</c:v>
                </c:pt>
                <c:pt idx="177">
                  <c:v>3108.3333333332998</c:v>
                </c:pt>
                <c:pt idx="178">
                  <c:v>3100</c:v>
                </c:pt>
                <c:pt idx="179">
                  <c:v>3166.6666666667002</c:v>
                </c:pt>
                <c:pt idx="180">
                  <c:v>3025</c:v>
                </c:pt>
                <c:pt idx="181">
                  <c:v>3083.3333333332998</c:v>
                </c:pt>
                <c:pt idx="182">
                  <c:v>2708.3333333332998</c:v>
                </c:pt>
                <c:pt idx="183">
                  <c:v>2570.8333333332998</c:v>
                </c:pt>
                <c:pt idx="184">
                  <c:v>2833.3333333332998</c:v>
                </c:pt>
                <c:pt idx="185">
                  <c:v>3133.3333333332998</c:v>
                </c:pt>
                <c:pt idx="186">
                  <c:v>2900</c:v>
                </c:pt>
                <c:pt idx="187">
                  <c:v>2904.1666666667002</c:v>
                </c:pt>
                <c:pt idx="188">
                  <c:v>2966.6666666667002</c:v>
                </c:pt>
                <c:pt idx="189">
                  <c:v>2587.5</c:v>
                </c:pt>
                <c:pt idx="190">
                  <c:v>2266.6666666667002</c:v>
                </c:pt>
                <c:pt idx="191">
                  <c:v>2845.8333333332998</c:v>
                </c:pt>
                <c:pt idx="192">
                  <c:v>3033.3333333332998</c:v>
                </c:pt>
                <c:pt idx="193">
                  <c:v>2845.8333333332998</c:v>
                </c:pt>
                <c:pt idx="194">
                  <c:v>2725</c:v>
                </c:pt>
                <c:pt idx="195">
                  <c:v>2783.3333333332998</c:v>
                </c:pt>
                <c:pt idx="196">
                  <c:v>2943.75</c:v>
                </c:pt>
                <c:pt idx="197">
                  <c:v>2545.8333333332998</c:v>
                </c:pt>
                <c:pt idx="198">
                  <c:v>3266.6666666667002</c:v>
                </c:pt>
                <c:pt idx="199">
                  <c:v>3137.5</c:v>
                </c:pt>
                <c:pt idx="200">
                  <c:v>3158.3333333332998</c:v>
                </c:pt>
                <c:pt idx="201">
                  <c:v>3200</c:v>
                </c:pt>
                <c:pt idx="202">
                  <c:v>3208.3333333332998</c:v>
                </c:pt>
                <c:pt idx="203">
                  <c:v>3025</c:v>
                </c:pt>
                <c:pt idx="204">
                  <c:v>2943.75</c:v>
                </c:pt>
                <c:pt idx="205">
                  <c:v>2835.4166666667002</c:v>
                </c:pt>
                <c:pt idx="206">
                  <c:v>2741.6666666667002</c:v>
                </c:pt>
                <c:pt idx="207">
                  <c:v>3033.3333333332998</c:v>
                </c:pt>
                <c:pt idx="208">
                  <c:v>2262.5</c:v>
                </c:pt>
                <c:pt idx="209">
                  <c:v>2245.8333333332998</c:v>
                </c:pt>
                <c:pt idx="210">
                  <c:v>2797.9166666667002</c:v>
                </c:pt>
                <c:pt idx="211">
                  <c:v>2295.6521739129998</c:v>
                </c:pt>
                <c:pt idx="212">
                  <c:v>2200</c:v>
                </c:pt>
                <c:pt idx="213">
                  <c:v>2262.5</c:v>
                </c:pt>
                <c:pt idx="214">
                  <c:v>2500</c:v>
                </c:pt>
                <c:pt idx="215">
                  <c:v>2458.3333333332998</c:v>
                </c:pt>
                <c:pt idx="216">
                  <c:v>2341.6666666667002</c:v>
                </c:pt>
                <c:pt idx="217">
                  <c:v>2162.5</c:v>
                </c:pt>
                <c:pt idx="218">
                  <c:v>1712.5</c:v>
                </c:pt>
                <c:pt idx="219">
                  <c:v>2043.75</c:v>
                </c:pt>
                <c:pt idx="220">
                  <c:v>1629.1666666666999</c:v>
                </c:pt>
                <c:pt idx="221">
                  <c:v>1600</c:v>
                </c:pt>
                <c:pt idx="222">
                  <c:v>1600</c:v>
                </c:pt>
                <c:pt idx="223">
                  <c:v>1600</c:v>
                </c:pt>
                <c:pt idx="224">
                  <c:v>2300</c:v>
                </c:pt>
                <c:pt idx="225">
                  <c:v>2300</c:v>
                </c:pt>
                <c:pt idx="226">
                  <c:v>2300</c:v>
                </c:pt>
                <c:pt idx="227">
                  <c:v>2300</c:v>
                </c:pt>
                <c:pt idx="228">
                  <c:v>2300</c:v>
                </c:pt>
                <c:pt idx="229">
                  <c:v>2225</c:v>
                </c:pt>
                <c:pt idx="230">
                  <c:v>1896.0833333333001</c:v>
                </c:pt>
                <c:pt idx="231">
                  <c:v>2287.5</c:v>
                </c:pt>
                <c:pt idx="232">
                  <c:v>2400</c:v>
                </c:pt>
                <c:pt idx="233">
                  <c:v>2266.6666666667002</c:v>
                </c:pt>
                <c:pt idx="234">
                  <c:v>2400</c:v>
                </c:pt>
                <c:pt idx="235">
                  <c:v>2400</c:v>
                </c:pt>
                <c:pt idx="236">
                  <c:v>2400</c:v>
                </c:pt>
                <c:pt idx="237">
                  <c:v>2100</c:v>
                </c:pt>
                <c:pt idx="238">
                  <c:v>1512.5</c:v>
                </c:pt>
                <c:pt idx="239">
                  <c:v>1575</c:v>
                </c:pt>
                <c:pt idx="240">
                  <c:v>1975</c:v>
                </c:pt>
                <c:pt idx="241">
                  <c:v>2008.3333333333001</c:v>
                </c:pt>
                <c:pt idx="242">
                  <c:v>2056.25</c:v>
                </c:pt>
                <c:pt idx="243">
                  <c:v>2400</c:v>
                </c:pt>
                <c:pt idx="244">
                  <c:v>2300</c:v>
                </c:pt>
                <c:pt idx="245">
                  <c:v>2266.6666666667002</c:v>
                </c:pt>
                <c:pt idx="246">
                  <c:v>2400</c:v>
                </c:pt>
                <c:pt idx="247">
                  <c:v>2487.5</c:v>
                </c:pt>
                <c:pt idx="248">
                  <c:v>2904.1666666667002</c:v>
                </c:pt>
                <c:pt idx="249">
                  <c:v>2512.5</c:v>
                </c:pt>
                <c:pt idx="250">
                  <c:v>2541.6666666667002</c:v>
                </c:pt>
                <c:pt idx="251">
                  <c:v>1884.3916666667001</c:v>
                </c:pt>
                <c:pt idx="252">
                  <c:v>1133.3333333333001</c:v>
                </c:pt>
                <c:pt idx="253">
                  <c:v>1520.875</c:v>
                </c:pt>
                <c:pt idx="254">
                  <c:v>1166.6666666666999</c:v>
                </c:pt>
                <c:pt idx="255">
                  <c:v>1183.3333333333001</c:v>
                </c:pt>
                <c:pt idx="256">
                  <c:v>1158.3333333333001</c:v>
                </c:pt>
                <c:pt idx="257">
                  <c:v>1200</c:v>
                </c:pt>
                <c:pt idx="258">
                  <c:v>1200</c:v>
                </c:pt>
                <c:pt idx="259">
                  <c:v>1304.5833333333001</c:v>
                </c:pt>
                <c:pt idx="260">
                  <c:v>1145.4166666666999</c:v>
                </c:pt>
                <c:pt idx="261">
                  <c:v>1629.1666666666999</c:v>
                </c:pt>
                <c:pt idx="262">
                  <c:v>1750</c:v>
                </c:pt>
                <c:pt idx="263">
                  <c:v>1900</c:v>
                </c:pt>
                <c:pt idx="264">
                  <c:v>1879.1666666666999</c:v>
                </c:pt>
                <c:pt idx="265">
                  <c:v>1820.8333333333001</c:v>
                </c:pt>
                <c:pt idx="266">
                  <c:v>1616.6666666666999</c:v>
                </c:pt>
                <c:pt idx="267">
                  <c:v>1420.8333333333001</c:v>
                </c:pt>
                <c:pt idx="268">
                  <c:v>1633.3333333333001</c:v>
                </c:pt>
                <c:pt idx="269">
                  <c:v>1625</c:v>
                </c:pt>
                <c:pt idx="270">
                  <c:v>1637.5</c:v>
                </c:pt>
                <c:pt idx="271">
                  <c:v>1700</c:v>
                </c:pt>
                <c:pt idx="272">
                  <c:v>1620.8333333333001</c:v>
                </c:pt>
                <c:pt idx="273">
                  <c:v>1487.5</c:v>
                </c:pt>
                <c:pt idx="274">
                  <c:v>1337.5</c:v>
                </c:pt>
                <c:pt idx="275">
                  <c:v>1083.3333333333001</c:v>
                </c:pt>
                <c:pt idx="276">
                  <c:v>966.66666666670005</c:v>
                </c:pt>
                <c:pt idx="277">
                  <c:v>966.66666666670005</c:v>
                </c:pt>
                <c:pt idx="278">
                  <c:v>966.66666666670005</c:v>
                </c:pt>
                <c:pt idx="279">
                  <c:v>1083.3333333333001</c:v>
                </c:pt>
                <c:pt idx="280">
                  <c:v>1225</c:v>
                </c:pt>
                <c:pt idx="281">
                  <c:v>1175</c:v>
                </c:pt>
                <c:pt idx="282">
                  <c:v>1166.6666666666999</c:v>
                </c:pt>
                <c:pt idx="283">
                  <c:v>1333.3333333333001</c:v>
                </c:pt>
                <c:pt idx="284">
                  <c:v>1333.3333333333001</c:v>
                </c:pt>
                <c:pt idx="285">
                  <c:v>1333.3333333333001</c:v>
                </c:pt>
                <c:pt idx="286">
                  <c:v>1254.1666666666999</c:v>
                </c:pt>
                <c:pt idx="287">
                  <c:v>1133.3333333333001</c:v>
                </c:pt>
                <c:pt idx="288">
                  <c:v>1275</c:v>
                </c:pt>
                <c:pt idx="289">
                  <c:v>1029.1666666666999</c:v>
                </c:pt>
                <c:pt idx="290">
                  <c:v>850</c:v>
                </c:pt>
                <c:pt idx="291">
                  <c:v>1008.3333333332999</c:v>
                </c:pt>
                <c:pt idx="292">
                  <c:v>991.66666666670005</c:v>
                </c:pt>
                <c:pt idx="293">
                  <c:v>1150</c:v>
                </c:pt>
                <c:pt idx="294">
                  <c:v>1400</c:v>
                </c:pt>
                <c:pt idx="295">
                  <c:v>1262.5</c:v>
                </c:pt>
                <c:pt idx="296">
                  <c:v>995.83333333329995</c:v>
                </c:pt>
                <c:pt idx="297">
                  <c:v>1445.8333333333001</c:v>
                </c:pt>
                <c:pt idx="298">
                  <c:v>1458.3333333333001</c:v>
                </c:pt>
                <c:pt idx="299">
                  <c:v>1483.3333333333001</c:v>
                </c:pt>
                <c:pt idx="300">
                  <c:v>1533.3333333333001</c:v>
                </c:pt>
                <c:pt idx="301">
                  <c:v>1450</c:v>
                </c:pt>
                <c:pt idx="302">
                  <c:v>1175</c:v>
                </c:pt>
                <c:pt idx="303">
                  <c:v>912.5</c:v>
                </c:pt>
                <c:pt idx="304">
                  <c:v>806.25</c:v>
                </c:pt>
                <c:pt idx="305">
                  <c:v>700</c:v>
                </c:pt>
                <c:pt idx="306">
                  <c:v>756.25</c:v>
                </c:pt>
                <c:pt idx="307">
                  <c:v>783.33333333329995</c:v>
                </c:pt>
                <c:pt idx="308">
                  <c:v>1270.8333333333001</c:v>
                </c:pt>
                <c:pt idx="309">
                  <c:v>1066.6666666666999</c:v>
                </c:pt>
                <c:pt idx="310">
                  <c:v>1345.8333333333001</c:v>
                </c:pt>
                <c:pt idx="311">
                  <c:v>1341.6666666666999</c:v>
                </c:pt>
                <c:pt idx="312">
                  <c:v>1366.6666666666999</c:v>
                </c:pt>
                <c:pt idx="313">
                  <c:v>1366.6666666666999</c:v>
                </c:pt>
                <c:pt idx="314">
                  <c:v>1366.6666666666999</c:v>
                </c:pt>
                <c:pt idx="315">
                  <c:v>1231.25</c:v>
                </c:pt>
                <c:pt idx="316">
                  <c:v>1181.25</c:v>
                </c:pt>
                <c:pt idx="317">
                  <c:v>1200</c:v>
                </c:pt>
                <c:pt idx="318">
                  <c:v>1233.3333333333001</c:v>
                </c:pt>
                <c:pt idx="319">
                  <c:v>1233.3333333333001</c:v>
                </c:pt>
                <c:pt idx="320">
                  <c:v>1233.3333333333001</c:v>
                </c:pt>
                <c:pt idx="321">
                  <c:v>1233.3333333333001</c:v>
                </c:pt>
                <c:pt idx="322">
                  <c:v>1175</c:v>
                </c:pt>
                <c:pt idx="323">
                  <c:v>1200</c:v>
                </c:pt>
                <c:pt idx="324">
                  <c:v>1200</c:v>
                </c:pt>
                <c:pt idx="325">
                  <c:v>1200</c:v>
                </c:pt>
                <c:pt idx="326">
                  <c:v>987.5</c:v>
                </c:pt>
                <c:pt idx="327">
                  <c:v>1200</c:v>
                </c:pt>
                <c:pt idx="328">
                  <c:v>1529.1666666666999</c:v>
                </c:pt>
                <c:pt idx="329">
                  <c:v>1427.0833333333001</c:v>
                </c:pt>
                <c:pt idx="330">
                  <c:v>1331.25</c:v>
                </c:pt>
                <c:pt idx="331">
                  <c:v>1456.25</c:v>
                </c:pt>
                <c:pt idx="332">
                  <c:v>1200</c:v>
                </c:pt>
                <c:pt idx="333">
                  <c:v>1200</c:v>
                </c:pt>
                <c:pt idx="334">
                  <c:v>1200</c:v>
                </c:pt>
                <c:pt idx="335">
                  <c:v>1200</c:v>
                </c:pt>
                <c:pt idx="336">
                  <c:v>1225</c:v>
                </c:pt>
                <c:pt idx="337">
                  <c:v>1125</c:v>
                </c:pt>
                <c:pt idx="338">
                  <c:v>1233.3333333333001</c:v>
                </c:pt>
                <c:pt idx="339">
                  <c:v>1233.3333333333001</c:v>
                </c:pt>
                <c:pt idx="340">
                  <c:v>1233.3333333333001</c:v>
                </c:pt>
                <c:pt idx="341">
                  <c:v>1233.3333333333001</c:v>
                </c:pt>
                <c:pt idx="342">
                  <c:v>1233.3333333333001</c:v>
                </c:pt>
                <c:pt idx="343">
                  <c:v>1525</c:v>
                </c:pt>
                <c:pt idx="344">
                  <c:v>1425</c:v>
                </c:pt>
                <c:pt idx="345">
                  <c:v>1533.3333333333001</c:v>
                </c:pt>
                <c:pt idx="346">
                  <c:v>1533.3333333333001</c:v>
                </c:pt>
                <c:pt idx="347">
                  <c:v>1533.3333333333001</c:v>
                </c:pt>
                <c:pt idx="348">
                  <c:v>1425</c:v>
                </c:pt>
                <c:pt idx="349">
                  <c:v>1533.3333333333001</c:v>
                </c:pt>
                <c:pt idx="350">
                  <c:v>1562.5</c:v>
                </c:pt>
                <c:pt idx="351">
                  <c:v>1454.1666666666999</c:v>
                </c:pt>
                <c:pt idx="352">
                  <c:v>1566.6666666666999</c:v>
                </c:pt>
                <c:pt idx="353">
                  <c:v>1566.6666666666999</c:v>
                </c:pt>
                <c:pt idx="354">
                  <c:v>1566.6666666666999</c:v>
                </c:pt>
                <c:pt idx="355">
                  <c:v>1566.6666666666999</c:v>
                </c:pt>
                <c:pt idx="356">
                  <c:v>1566.6666666666999</c:v>
                </c:pt>
                <c:pt idx="357">
                  <c:v>1587.5</c:v>
                </c:pt>
                <c:pt idx="358">
                  <c:v>1418.75</c:v>
                </c:pt>
                <c:pt idx="359">
                  <c:v>1595.8333333333001</c:v>
                </c:pt>
                <c:pt idx="360">
                  <c:v>1595.8333333333001</c:v>
                </c:pt>
                <c:pt idx="361">
                  <c:v>1595.8333333333001</c:v>
                </c:pt>
                <c:pt idx="362">
                  <c:v>1595.8333333333001</c:v>
                </c:pt>
                <c:pt idx="363">
                  <c:v>1618.75</c:v>
                </c:pt>
                <c:pt idx="364">
                  <c:v>2400</c:v>
                </c:pt>
                <c:pt idx="365">
                  <c:v>2375</c:v>
                </c:pt>
                <c:pt idx="366">
                  <c:v>2400</c:v>
                </c:pt>
                <c:pt idx="367">
                  <c:v>2400</c:v>
                </c:pt>
                <c:pt idx="368">
                  <c:v>2400</c:v>
                </c:pt>
                <c:pt idx="369">
                  <c:v>2400</c:v>
                </c:pt>
                <c:pt idx="370">
                  <c:v>2400</c:v>
                </c:pt>
                <c:pt idx="371">
                  <c:v>2387.5</c:v>
                </c:pt>
                <c:pt idx="372">
                  <c:v>2364.5833333332998</c:v>
                </c:pt>
                <c:pt idx="373">
                  <c:v>2364.5833333332998</c:v>
                </c:pt>
                <c:pt idx="374">
                  <c:v>2360.4166666667002</c:v>
                </c:pt>
                <c:pt idx="375">
                  <c:v>2358.3333333332998</c:v>
                </c:pt>
                <c:pt idx="376">
                  <c:v>2387.5</c:v>
                </c:pt>
                <c:pt idx="377">
                  <c:v>2387.5</c:v>
                </c:pt>
                <c:pt idx="378">
                  <c:v>2362.5</c:v>
                </c:pt>
                <c:pt idx="379">
                  <c:v>2335.4166666667002</c:v>
                </c:pt>
                <c:pt idx="380">
                  <c:v>2181.25</c:v>
                </c:pt>
                <c:pt idx="381">
                  <c:v>1408.3333333333001</c:v>
                </c:pt>
                <c:pt idx="382">
                  <c:v>1395.8333333333001</c:v>
                </c:pt>
                <c:pt idx="383">
                  <c:v>1433.3333333333001</c:v>
                </c:pt>
                <c:pt idx="384">
                  <c:v>1345.8333333333001</c:v>
                </c:pt>
                <c:pt idx="385">
                  <c:v>1400</c:v>
                </c:pt>
                <c:pt idx="386">
                  <c:v>1341.6666666666999</c:v>
                </c:pt>
                <c:pt idx="387">
                  <c:v>1383.3333333333001</c:v>
                </c:pt>
                <c:pt idx="388">
                  <c:v>1400</c:v>
                </c:pt>
                <c:pt idx="389">
                  <c:v>1400</c:v>
                </c:pt>
                <c:pt idx="390">
                  <c:v>1400</c:v>
                </c:pt>
                <c:pt idx="391">
                  <c:v>1400</c:v>
                </c:pt>
                <c:pt idx="392">
                  <c:v>1487.5</c:v>
                </c:pt>
                <c:pt idx="393">
                  <c:v>1337.5</c:v>
                </c:pt>
                <c:pt idx="394">
                  <c:v>1500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5"/>
                <c:pt idx="0">
                  <c:v>-2341.6666666667002</c:v>
                </c:pt>
                <c:pt idx="1">
                  <c:v>-2920.8333333332998</c:v>
                </c:pt>
                <c:pt idx="2">
                  <c:v>-1650</c:v>
                </c:pt>
                <c:pt idx="3">
                  <c:v>-1262.5</c:v>
                </c:pt>
                <c:pt idx="4">
                  <c:v>-1262.5</c:v>
                </c:pt>
                <c:pt idx="5">
                  <c:v>-1352.0833333333001</c:v>
                </c:pt>
                <c:pt idx="6">
                  <c:v>-1731.25</c:v>
                </c:pt>
                <c:pt idx="7">
                  <c:v>-2175</c:v>
                </c:pt>
                <c:pt idx="8">
                  <c:v>-2956.25</c:v>
                </c:pt>
                <c:pt idx="9">
                  <c:v>-2268.75</c:v>
                </c:pt>
                <c:pt idx="10">
                  <c:v>-2266.6666666667002</c:v>
                </c:pt>
                <c:pt idx="11">
                  <c:v>-2266.6666666667002</c:v>
                </c:pt>
                <c:pt idx="12">
                  <c:v>-2266.6666666667002</c:v>
                </c:pt>
                <c:pt idx="13">
                  <c:v>-2270.8333333332998</c:v>
                </c:pt>
                <c:pt idx="14">
                  <c:v>-2581.25</c:v>
                </c:pt>
                <c:pt idx="15">
                  <c:v>-2725</c:v>
                </c:pt>
                <c:pt idx="16">
                  <c:v>-2250</c:v>
                </c:pt>
                <c:pt idx="17">
                  <c:v>-2218.75</c:v>
                </c:pt>
                <c:pt idx="18">
                  <c:v>-2218.75</c:v>
                </c:pt>
                <c:pt idx="19">
                  <c:v>-2218.75</c:v>
                </c:pt>
                <c:pt idx="20">
                  <c:v>-2368.75</c:v>
                </c:pt>
                <c:pt idx="21">
                  <c:v>-2575</c:v>
                </c:pt>
                <c:pt idx="22">
                  <c:v>-3079.1666666667002</c:v>
                </c:pt>
                <c:pt idx="23">
                  <c:v>-2522.9166666667002</c:v>
                </c:pt>
                <c:pt idx="24">
                  <c:v>-2527.0833333332998</c:v>
                </c:pt>
                <c:pt idx="25">
                  <c:v>-2527.0833333332998</c:v>
                </c:pt>
                <c:pt idx="26">
                  <c:v>-2527.0833333332998</c:v>
                </c:pt>
                <c:pt idx="27">
                  <c:v>-2527.0833333332998</c:v>
                </c:pt>
                <c:pt idx="28">
                  <c:v>-2477.0833333332998</c:v>
                </c:pt>
                <c:pt idx="29">
                  <c:v>-3004.1666666667002</c:v>
                </c:pt>
                <c:pt idx="30">
                  <c:v>-2443.75</c:v>
                </c:pt>
                <c:pt idx="31">
                  <c:v>-2443.75</c:v>
                </c:pt>
                <c:pt idx="32">
                  <c:v>-2443.75</c:v>
                </c:pt>
                <c:pt idx="33">
                  <c:v>-2410.4166666667002</c:v>
                </c:pt>
                <c:pt idx="34">
                  <c:v>-2081.25</c:v>
                </c:pt>
                <c:pt idx="35">
                  <c:v>-2075</c:v>
                </c:pt>
                <c:pt idx="36">
                  <c:v>-2579.1666666667002</c:v>
                </c:pt>
                <c:pt idx="37">
                  <c:v>-1537.5</c:v>
                </c:pt>
                <c:pt idx="38">
                  <c:v>-1262.5</c:v>
                </c:pt>
                <c:pt idx="39">
                  <c:v>-1287.5</c:v>
                </c:pt>
                <c:pt idx="40">
                  <c:v>-1287.5</c:v>
                </c:pt>
                <c:pt idx="41">
                  <c:v>-1814.5833333333001</c:v>
                </c:pt>
                <c:pt idx="42">
                  <c:v>-1625</c:v>
                </c:pt>
                <c:pt idx="43">
                  <c:v>-1762.5</c:v>
                </c:pt>
                <c:pt idx="44">
                  <c:v>-1625</c:v>
                </c:pt>
                <c:pt idx="45">
                  <c:v>-1650</c:v>
                </c:pt>
                <c:pt idx="46">
                  <c:v>-1629.1666666666999</c:v>
                </c:pt>
                <c:pt idx="47">
                  <c:v>-1650</c:v>
                </c:pt>
                <c:pt idx="48">
                  <c:v>-1650</c:v>
                </c:pt>
                <c:pt idx="49">
                  <c:v>-1625</c:v>
                </c:pt>
                <c:pt idx="50">
                  <c:v>-2037.5</c:v>
                </c:pt>
                <c:pt idx="51">
                  <c:v>-1625</c:v>
                </c:pt>
                <c:pt idx="52">
                  <c:v>-1625</c:v>
                </c:pt>
                <c:pt idx="53">
                  <c:v>-1625</c:v>
                </c:pt>
                <c:pt idx="54">
                  <c:v>-1625</c:v>
                </c:pt>
                <c:pt idx="55">
                  <c:v>-1625</c:v>
                </c:pt>
                <c:pt idx="56">
                  <c:v>-1975</c:v>
                </c:pt>
                <c:pt idx="57">
                  <c:v>-2116</c:v>
                </c:pt>
                <c:pt idx="58">
                  <c:v>-1841.6666666666999</c:v>
                </c:pt>
                <c:pt idx="59">
                  <c:v>-1825</c:v>
                </c:pt>
                <c:pt idx="60">
                  <c:v>-1825</c:v>
                </c:pt>
                <c:pt idx="61">
                  <c:v>-2054.1666666667002</c:v>
                </c:pt>
                <c:pt idx="62">
                  <c:v>-2000</c:v>
                </c:pt>
                <c:pt idx="63">
                  <c:v>-2731.25</c:v>
                </c:pt>
                <c:pt idx="64">
                  <c:v>-3254.1666666667002</c:v>
                </c:pt>
                <c:pt idx="65">
                  <c:v>-2662.5</c:v>
                </c:pt>
                <c:pt idx="66">
                  <c:v>-2616.6666666667002</c:v>
                </c:pt>
                <c:pt idx="67">
                  <c:v>-2616.6666666667002</c:v>
                </c:pt>
                <c:pt idx="68">
                  <c:v>-2616.6666666667002</c:v>
                </c:pt>
                <c:pt idx="69">
                  <c:v>-2620.8333333332998</c:v>
                </c:pt>
                <c:pt idx="70">
                  <c:v>-2393.75</c:v>
                </c:pt>
                <c:pt idx="71">
                  <c:v>-2885.4166666667002</c:v>
                </c:pt>
                <c:pt idx="72">
                  <c:v>-2295.8333333332998</c:v>
                </c:pt>
                <c:pt idx="73">
                  <c:v>-2281.25</c:v>
                </c:pt>
                <c:pt idx="74">
                  <c:v>-1822.9166666666999</c:v>
                </c:pt>
                <c:pt idx="75">
                  <c:v>-1914.5833333333001</c:v>
                </c:pt>
                <c:pt idx="76">
                  <c:v>-2281.25</c:v>
                </c:pt>
                <c:pt idx="77">
                  <c:v>-2112.5</c:v>
                </c:pt>
                <c:pt idx="78">
                  <c:v>-2410.4166666667002</c:v>
                </c:pt>
                <c:pt idx="79">
                  <c:v>-2112.5</c:v>
                </c:pt>
                <c:pt idx="80">
                  <c:v>-2125</c:v>
                </c:pt>
                <c:pt idx="81">
                  <c:v>-2083.3333333332998</c:v>
                </c:pt>
                <c:pt idx="82">
                  <c:v>-2031.25</c:v>
                </c:pt>
                <c:pt idx="83">
                  <c:v>-1727.0833333333001</c:v>
                </c:pt>
                <c:pt idx="84">
                  <c:v>-2085.4166666667002</c:v>
                </c:pt>
                <c:pt idx="85">
                  <c:v>-2385.4166666667002</c:v>
                </c:pt>
                <c:pt idx="86">
                  <c:v>-2095.8333333332998</c:v>
                </c:pt>
                <c:pt idx="87">
                  <c:v>-2002.0833333333001</c:v>
                </c:pt>
                <c:pt idx="88">
                  <c:v>-2325</c:v>
                </c:pt>
                <c:pt idx="89">
                  <c:v>-2145.8333333332998</c:v>
                </c:pt>
                <c:pt idx="90">
                  <c:v>-2145.8333333332998</c:v>
                </c:pt>
                <c:pt idx="91">
                  <c:v>-1925</c:v>
                </c:pt>
                <c:pt idx="92">
                  <c:v>-2300</c:v>
                </c:pt>
                <c:pt idx="93">
                  <c:v>-1808.3333333333001</c:v>
                </c:pt>
                <c:pt idx="94">
                  <c:v>-1785.4166666666999</c:v>
                </c:pt>
                <c:pt idx="95">
                  <c:v>-1795.8333333333001</c:v>
                </c:pt>
                <c:pt idx="96">
                  <c:v>-1789.5833333333001</c:v>
                </c:pt>
                <c:pt idx="97">
                  <c:v>-1912.5</c:v>
                </c:pt>
                <c:pt idx="98">
                  <c:v>-1368.75</c:v>
                </c:pt>
                <c:pt idx="99">
                  <c:v>-968.75</c:v>
                </c:pt>
                <c:pt idx="100">
                  <c:v>-2100</c:v>
                </c:pt>
                <c:pt idx="101">
                  <c:v>-2100</c:v>
                </c:pt>
                <c:pt idx="102">
                  <c:v>-2075</c:v>
                </c:pt>
                <c:pt idx="103">
                  <c:v>-2100</c:v>
                </c:pt>
                <c:pt idx="104">
                  <c:v>-2100</c:v>
                </c:pt>
                <c:pt idx="105">
                  <c:v>-2237.5</c:v>
                </c:pt>
                <c:pt idx="106">
                  <c:v>-2520.8333333332998</c:v>
                </c:pt>
                <c:pt idx="107">
                  <c:v>-2189.5833333332998</c:v>
                </c:pt>
                <c:pt idx="108">
                  <c:v>-1964.5833333333001</c:v>
                </c:pt>
                <c:pt idx="109">
                  <c:v>-2212.5</c:v>
                </c:pt>
                <c:pt idx="110">
                  <c:v>-2212.5</c:v>
                </c:pt>
                <c:pt idx="111">
                  <c:v>-2212.5</c:v>
                </c:pt>
                <c:pt idx="112">
                  <c:v>-2625</c:v>
                </c:pt>
                <c:pt idx="113">
                  <c:v>-3068.75</c:v>
                </c:pt>
                <c:pt idx="114">
                  <c:v>-2589.5833333332998</c:v>
                </c:pt>
                <c:pt idx="115">
                  <c:v>-3068.75</c:v>
                </c:pt>
                <c:pt idx="116">
                  <c:v>-2589.5833333332998</c:v>
                </c:pt>
                <c:pt idx="117">
                  <c:v>-2589.5833333332998</c:v>
                </c:pt>
                <c:pt idx="118">
                  <c:v>-2589.5833333332998</c:v>
                </c:pt>
                <c:pt idx="119">
                  <c:v>-2385.4166666667002</c:v>
                </c:pt>
                <c:pt idx="120">
                  <c:v>-3075</c:v>
                </c:pt>
                <c:pt idx="121">
                  <c:v>-2320.8333333332998</c:v>
                </c:pt>
                <c:pt idx="122">
                  <c:v>-3075</c:v>
                </c:pt>
                <c:pt idx="123">
                  <c:v>-2320.8333333332998</c:v>
                </c:pt>
                <c:pt idx="124">
                  <c:v>-2320.8333333332998</c:v>
                </c:pt>
                <c:pt idx="125">
                  <c:v>-2320.8333333332998</c:v>
                </c:pt>
                <c:pt idx="126">
                  <c:v>-2622.9166666667002</c:v>
                </c:pt>
                <c:pt idx="127">
                  <c:v>-3197.9166666667002</c:v>
                </c:pt>
                <c:pt idx="128">
                  <c:v>-2568.75</c:v>
                </c:pt>
                <c:pt idx="129">
                  <c:v>-2568.75</c:v>
                </c:pt>
                <c:pt idx="130">
                  <c:v>-2568.75</c:v>
                </c:pt>
                <c:pt idx="131">
                  <c:v>-2568.75</c:v>
                </c:pt>
                <c:pt idx="132">
                  <c:v>-2568.75</c:v>
                </c:pt>
                <c:pt idx="133">
                  <c:v>-2233.3333333332998</c:v>
                </c:pt>
                <c:pt idx="134">
                  <c:v>-2418.75</c:v>
                </c:pt>
                <c:pt idx="135">
                  <c:v>-2181.25</c:v>
                </c:pt>
                <c:pt idx="136">
                  <c:v>-2179.1666666667002</c:v>
                </c:pt>
                <c:pt idx="137">
                  <c:v>-2187.5</c:v>
                </c:pt>
                <c:pt idx="138">
                  <c:v>-2216.6666666667002</c:v>
                </c:pt>
                <c:pt idx="139">
                  <c:v>-2216.6666666667002</c:v>
                </c:pt>
                <c:pt idx="140">
                  <c:v>-2362.5</c:v>
                </c:pt>
                <c:pt idx="141">
                  <c:v>-2658.3333333332998</c:v>
                </c:pt>
                <c:pt idx="142">
                  <c:v>-2372.9166666667002</c:v>
                </c:pt>
                <c:pt idx="143">
                  <c:v>-2372.9166666667002</c:v>
                </c:pt>
                <c:pt idx="144">
                  <c:v>-2372.9166666667002</c:v>
                </c:pt>
                <c:pt idx="145">
                  <c:v>-2339.5833333332998</c:v>
                </c:pt>
                <c:pt idx="146">
                  <c:v>-2352.0833333332998</c:v>
                </c:pt>
                <c:pt idx="147">
                  <c:v>-2368.75</c:v>
                </c:pt>
                <c:pt idx="148">
                  <c:v>-2991.6666666667002</c:v>
                </c:pt>
                <c:pt idx="149">
                  <c:v>-2314.5833333332998</c:v>
                </c:pt>
                <c:pt idx="150">
                  <c:v>-2314.5833333332998</c:v>
                </c:pt>
                <c:pt idx="151">
                  <c:v>-2314.5833333332998</c:v>
                </c:pt>
                <c:pt idx="152">
                  <c:v>-2231.25</c:v>
                </c:pt>
                <c:pt idx="153">
                  <c:v>-2314.5833333332998</c:v>
                </c:pt>
                <c:pt idx="154">
                  <c:v>-2462.5</c:v>
                </c:pt>
                <c:pt idx="155">
                  <c:v>-2741.6666666667002</c:v>
                </c:pt>
                <c:pt idx="156">
                  <c:v>-2433.3333333332998</c:v>
                </c:pt>
                <c:pt idx="157">
                  <c:v>-2433.3333333332998</c:v>
                </c:pt>
                <c:pt idx="158">
                  <c:v>-2433.3333333332998</c:v>
                </c:pt>
                <c:pt idx="159">
                  <c:v>-2433.3333333332998</c:v>
                </c:pt>
                <c:pt idx="160">
                  <c:v>-2433.3333333332998</c:v>
                </c:pt>
                <c:pt idx="161">
                  <c:v>-2437.5</c:v>
                </c:pt>
                <c:pt idx="162">
                  <c:v>-2670.8333333332998</c:v>
                </c:pt>
                <c:pt idx="163">
                  <c:v>-2412.5</c:v>
                </c:pt>
                <c:pt idx="164">
                  <c:v>-2412.5</c:v>
                </c:pt>
                <c:pt idx="165">
                  <c:v>-2412.5</c:v>
                </c:pt>
                <c:pt idx="166">
                  <c:v>-2412.5</c:v>
                </c:pt>
                <c:pt idx="167">
                  <c:v>-2412.5</c:v>
                </c:pt>
                <c:pt idx="168">
                  <c:v>-2495.8333333332998</c:v>
                </c:pt>
                <c:pt idx="169">
                  <c:v>-2802.0833333332998</c:v>
                </c:pt>
                <c:pt idx="170">
                  <c:v>-2439.5833333332998</c:v>
                </c:pt>
                <c:pt idx="171">
                  <c:v>-2456.25</c:v>
                </c:pt>
                <c:pt idx="172">
                  <c:v>-2454.1666666667002</c:v>
                </c:pt>
                <c:pt idx="173">
                  <c:v>-2452.0833333332998</c:v>
                </c:pt>
                <c:pt idx="174">
                  <c:v>-2454.1666666667002</c:v>
                </c:pt>
                <c:pt idx="175">
                  <c:v>-2670.8333333332998</c:v>
                </c:pt>
                <c:pt idx="176">
                  <c:v>-3016.6666666667002</c:v>
                </c:pt>
                <c:pt idx="177">
                  <c:v>-2631.25</c:v>
                </c:pt>
                <c:pt idx="178">
                  <c:v>-2637.5</c:v>
                </c:pt>
                <c:pt idx="179">
                  <c:v>-2637.5</c:v>
                </c:pt>
                <c:pt idx="180">
                  <c:v>-2604.1666666667002</c:v>
                </c:pt>
                <c:pt idx="181">
                  <c:v>-2589.5833333332998</c:v>
                </c:pt>
                <c:pt idx="182">
                  <c:v>-2743.75</c:v>
                </c:pt>
                <c:pt idx="183">
                  <c:v>-2979.1666666667002</c:v>
                </c:pt>
                <c:pt idx="184">
                  <c:v>-2716.6666666667002</c:v>
                </c:pt>
                <c:pt idx="185">
                  <c:v>-2716.6666666667002</c:v>
                </c:pt>
                <c:pt idx="186">
                  <c:v>-2710.4166666667002</c:v>
                </c:pt>
                <c:pt idx="187">
                  <c:v>-2689.5833333332998</c:v>
                </c:pt>
                <c:pt idx="188">
                  <c:v>-2654.1666666667002</c:v>
                </c:pt>
                <c:pt idx="189">
                  <c:v>-2462.5</c:v>
                </c:pt>
                <c:pt idx="190">
                  <c:v>-2977.0833333332998</c:v>
                </c:pt>
                <c:pt idx="191">
                  <c:v>-2416.6666666667002</c:v>
                </c:pt>
                <c:pt idx="192">
                  <c:v>-2429.1666666667002</c:v>
                </c:pt>
                <c:pt idx="193">
                  <c:v>-2441.6666666667002</c:v>
                </c:pt>
                <c:pt idx="194">
                  <c:v>-2441.6666666667002</c:v>
                </c:pt>
                <c:pt idx="195">
                  <c:v>-2441.6666666667002</c:v>
                </c:pt>
                <c:pt idx="196">
                  <c:v>-2529.1666666667002</c:v>
                </c:pt>
                <c:pt idx="197">
                  <c:v>-2975</c:v>
                </c:pt>
                <c:pt idx="198">
                  <c:v>-2410.4166666667002</c:v>
                </c:pt>
                <c:pt idx="199">
                  <c:v>-1379.1666666666999</c:v>
                </c:pt>
                <c:pt idx="200">
                  <c:v>-1654.1666666666999</c:v>
                </c:pt>
                <c:pt idx="201">
                  <c:v>-2454.1666666667002</c:v>
                </c:pt>
                <c:pt idx="202">
                  <c:v>-2456.25</c:v>
                </c:pt>
                <c:pt idx="203">
                  <c:v>-3112.5</c:v>
                </c:pt>
                <c:pt idx="204">
                  <c:v>-3418.75</c:v>
                </c:pt>
                <c:pt idx="205">
                  <c:v>-2900</c:v>
                </c:pt>
                <c:pt idx="206">
                  <c:v>-2729.1666666667002</c:v>
                </c:pt>
                <c:pt idx="207">
                  <c:v>-2729.1666666667002</c:v>
                </c:pt>
                <c:pt idx="208">
                  <c:v>-2487.5</c:v>
                </c:pt>
                <c:pt idx="209">
                  <c:v>-2262.5</c:v>
                </c:pt>
                <c:pt idx="210">
                  <c:v>-2500</c:v>
                </c:pt>
                <c:pt idx="211">
                  <c:v>-2797.8260869565001</c:v>
                </c:pt>
                <c:pt idx="212">
                  <c:v>-2350</c:v>
                </c:pt>
                <c:pt idx="213">
                  <c:v>-2481.25</c:v>
                </c:pt>
                <c:pt idx="214">
                  <c:v>-2491.6666666667002</c:v>
                </c:pt>
                <c:pt idx="215">
                  <c:v>-2529.1666666667002</c:v>
                </c:pt>
                <c:pt idx="216">
                  <c:v>-2512.5</c:v>
                </c:pt>
                <c:pt idx="217">
                  <c:v>-2331.25</c:v>
                </c:pt>
                <c:pt idx="218">
                  <c:v>-2525</c:v>
                </c:pt>
                <c:pt idx="219">
                  <c:v>-1885.4166666666999</c:v>
                </c:pt>
                <c:pt idx="220">
                  <c:v>-1687.5</c:v>
                </c:pt>
                <c:pt idx="221">
                  <c:v>-1500</c:v>
                </c:pt>
                <c:pt idx="222">
                  <c:v>-1500</c:v>
                </c:pt>
                <c:pt idx="223">
                  <c:v>-1500</c:v>
                </c:pt>
                <c:pt idx="224">
                  <c:v>-1937.5</c:v>
                </c:pt>
                <c:pt idx="225">
                  <c:v>-2281.25</c:v>
                </c:pt>
                <c:pt idx="226">
                  <c:v>-1920.8333333333001</c:v>
                </c:pt>
                <c:pt idx="227">
                  <c:v>-1920.8333333333001</c:v>
                </c:pt>
                <c:pt idx="228">
                  <c:v>-1920.8333333333001</c:v>
                </c:pt>
                <c:pt idx="229">
                  <c:v>-1920.8333333333001</c:v>
                </c:pt>
                <c:pt idx="230">
                  <c:v>-1898.1666666666999</c:v>
                </c:pt>
                <c:pt idx="231">
                  <c:v>-1837.5</c:v>
                </c:pt>
                <c:pt idx="232">
                  <c:v>-2181.25</c:v>
                </c:pt>
                <c:pt idx="233">
                  <c:v>-1837.5</c:v>
                </c:pt>
                <c:pt idx="234">
                  <c:v>-1841.6666666666999</c:v>
                </c:pt>
                <c:pt idx="235">
                  <c:v>-1841.6666666666999</c:v>
                </c:pt>
                <c:pt idx="236">
                  <c:v>-1841.6666666666999</c:v>
                </c:pt>
                <c:pt idx="237">
                  <c:v>-1737.5</c:v>
                </c:pt>
                <c:pt idx="238">
                  <c:v>-1612.5</c:v>
                </c:pt>
                <c:pt idx="239">
                  <c:v>-1675</c:v>
                </c:pt>
                <c:pt idx="240">
                  <c:v>-1737.5</c:v>
                </c:pt>
                <c:pt idx="241">
                  <c:v>-1560.4166666666999</c:v>
                </c:pt>
                <c:pt idx="242">
                  <c:v>-2133.3333333332998</c:v>
                </c:pt>
                <c:pt idx="243">
                  <c:v>-1570.8333333333001</c:v>
                </c:pt>
                <c:pt idx="244">
                  <c:v>-1570.8333333333001</c:v>
                </c:pt>
                <c:pt idx="245">
                  <c:v>-2031.25</c:v>
                </c:pt>
                <c:pt idx="246">
                  <c:v>-2225</c:v>
                </c:pt>
                <c:pt idx="247">
                  <c:v>-2010.4166666666999</c:v>
                </c:pt>
                <c:pt idx="248">
                  <c:v>-2016.6666666666999</c:v>
                </c:pt>
                <c:pt idx="249">
                  <c:v>-2250</c:v>
                </c:pt>
                <c:pt idx="250">
                  <c:v>-2000</c:v>
                </c:pt>
                <c:pt idx="251">
                  <c:v>-1900</c:v>
                </c:pt>
                <c:pt idx="252">
                  <c:v>-1900</c:v>
                </c:pt>
                <c:pt idx="253">
                  <c:v>-1900</c:v>
                </c:pt>
                <c:pt idx="254">
                  <c:v>-1758.3333333333001</c:v>
                </c:pt>
                <c:pt idx="255">
                  <c:v>-1700</c:v>
                </c:pt>
                <c:pt idx="256">
                  <c:v>-1700</c:v>
                </c:pt>
                <c:pt idx="257">
                  <c:v>-1700</c:v>
                </c:pt>
                <c:pt idx="258">
                  <c:v>-1700</c:v>
                </c:pt>
                <c:pt idx="259">
                  <c:v>-1887.5</c:v>
                </c:pt>
                <c:pt idx="260">
                  <c:v>-2139.5833333332998</c:v>
                </c:pt>
                <c:pt idx="261">
                  <c:v>-1875</c:v>
                </c:pt>
                <c:pt idx="262">
                  <c:v>-1987.5</c:v>
                </c:pt>
                <c:pt idx="263">
                  <c:v>-2058.3333333332998</c:v>
                </c:pt>
                <c:pt idx="264">
                  <c:v>-2050</c:v>
                </c:pt>
                <c:pt idx="265">
                  <c:v>-2156.25</c:v>
                </c:pt>
                <c:pt idx="266">
                  <c:v>-1912.5</c:v>
                </c:pt>
                <c:pt idx="267">
                  <c:v>-2027.0833333333001</c:v>
                </c:pt>
                <c:pt idx="268">
                  <c:v>-1812.5</c:v>
                </c:pt>
                <c:pt idx="269">
                  <c:v>-1791.6666666666999</c:v>
                </c:pt>
                <c:pt idx="270">
                  <c:v>-1791.6666666666999</c:v>
                </c:pt>
                <c:pt idx="271">
                  <c:v>-1800</c:v>
                </c:pt>
                <c:pt idx="272">
                  <c:v>-1868.75</c:v>
                </c:pt>
                <c:pt idx="273">
                  <c:v>-1937.5</c:v>
                </c:pt>
                <c:pt idx="274">
                  <c:v>-2464.5833333332998</c:v>
                </c:pt>
                <c:pt idx="275">
                  <c:v>-1610.4166666666999</c:v>
                </c:pt>
                <c:pt idx="276">
                  <c:v>-1258.3333333333001</c:v>
                </c:pt>
                <c:pt idx="277">
                  <c:v>-1258.3333333333001</c:v>
                </c:pt>
                <c:pt idx="278">
                  <c:v>-1258.3333333333001</c:v>
                </c:pt>
                <c:pt idx="279">
                  <c:v>-1258.3333333333001</c:v>
                </c:pt>
                <c:pt idx="280">
                  <c:v>-1375</c:v>
                </c:pt>
                <c:pt idx="281">
                  <c:v>-1875</c:v>
                </c:pt>
                <c:pt idx="282">
                  <c:v>-1875</c:v>
                </c:pt>
                <c:pt idx="283">
                  <c:v>-1475</c:v>
                </c:pt>
                <c:pt idx="284">
                  <c:v>-1425</c:v>
                </c:pt>
                <c:pt idx="285">
                  <c:v>-1383.3333333333001</c:v>
                </c:pt>
                <c:pt idx="286">
                  <c:v>-1577.0833333333001</c:v>
                </c:pt>
                <c:pt idx="287">
                  <c:v>-2725</c:v>
                </c:pt>
                <c:pt idx="288">
                  <c:v>-3081.25</c:v>
                </c:pt>
                <c:pt idx="289">
                  <c:v>-2189.5833333332998</c:v>
                </c:pt>
                <c:pt idx="290">
                  <c:v>-1641.6666666666999</c:v>
                </c:pt>
                <c:pt idx="291">
                  <c:v>-1683.3333333333001</c:v>
                </c:pt>
                <c:pt idx="292">
                  <c:v>-1916.6666666666999</c:v>
                </c:pt>
                <c:pt idx="293">
                  <c:v>-2114.5833333332998</c:v>
                </c:pt>
                <c:pt idx="294">
                  <c:v>-2612.5</c:v>
                </c:pt>
                <c:pt idx="295">
                  <c:v>-2058.3333333332998</c:v>
                </c:pt>
                <c:pt idx="296">
                  <c:v>-2600</c:v>
                </c:pt>
                <c:pt idx="297">
                  <c:v>-2600</c:v>
                </c:pt>
                <c:pt idx="298">
                  <c:v>-2600</c:v>
                </c:pt>
                <c:pt idx="299">
                  <c:v>-2600</c:v>
                </c:pt>
                <c:pt idx="300">
                  <c:v>-2600</c:v>
                </c:pt>
                <c:pt idx="301">
                  <c:v>-2012.5</c:v>
                </c:pt>
                <c:pt idx="302">
                  <c:v>-2566.6666666667002</c:v>
                </c:pt>
                <c:pt idx="303">
                  <c:v>-1762.5</c:v>
                </c:pt>
                <c:pt idx="304">
                  <c:v>-1841.6666666666999</c:v>
                </c:pt>
                <c:pt idx="305">
                  <c:v>-1520.8333333333001</c:v>
                </c:pt>
                <c:pt idx="306">
                  <c:v>-1710.4166666666999</c:v>
                </c:pt>
                <c:pt idx="307">
                  <c:v>-2239.5833333332998</c:v>
                </c:pt>
                <c:pt idx="308">
                  <c:v>-2112.5</c:v>
                </c:pt>
                <c:pt idx="309">
                  <c:v>-2410.4166666667002</c:v>
                </c:pt>
                <c:pt idx="310">
                  <c:v>-2104.1666666667002</c:v>
                </c:pt>
                <c:pt idx="311">
                  <c:v>-2104.1666666667002</c:v>
                </c:pt>
                <c:pt idx="312">
                  <c:v>-2104.1666666667002</c:v>
                </c:pt>
                <c:pt idx="313">
                  <c:v>-2104.1666666667002</c:v>
                </c:pt>
                <c:pt idx="314">
                  <c:v>-2104.1666666667002</c:v>
                </c:pt>
                <c:pt idx="315">
                  <c:v>-2275</c:v>
                </c:pt>
                <c:pt idx="316">
                  <c:v>-2504.1666666667002</c:v>
                </c:pt>
                <c:pt idx="317">
                  <c:v>-2275</c:v>
                </c:pt>
                <c:pt idx="318">
                  <c:v>-2275</c:v>
                </c:pt>
                <c:pt idx="319">
                  <c:v>-2275</c:v>
                </c:pt>
                <c:pt idx="320">
                  <c:v>-2275</c:v>
                </c:pt>
                <c:pt idx="321">
                  <c:v>-2275</c:v>
                </c:pt>
                <c:pt idx="322">
                  <c:v>-1987.5</c:v>
                </c:pt>
                <c:pt idx="323">
                  <c:v>-2147.9166666667002</c:v>
                </c:pt>
                <c:pt idx="324">
                  <c:v>-1887.5</c:v>
                </c:pt>
                <c:pt idx="325">
                  <c:v>-1850</c:v>
                </c:pt>
                <c:pt idx="326">
                  <c:v>-1850</c:v>
                </c:pt>
                <c:pt idx="327">
                  <c:v>-1831.25</c:v>
                </c:pt>
                <c:pt idx="328">
                  <c:v>-1387.5</c:v>
                </c:pt>
                <c:pt idx="329">
                  <c:v>-1679.1666666666999</c:v>
                </c:pt>
                <c:pt idx="330">
                  <c:v>-2172.9166666667002</c:v>
                </c:pt>
                <c:pt idx="331">
                  <c:v>-1868.75</c:v>
                </c:pt>
                <c:pt idx="332">
                  <c:v>-2060.4166666667002</c:v>
                </c:pt>
                <c:pt idx="333">
                  <c:v>-2029.1666666666999</c:v>
                </c:pt>
                <c:pt idx="334">
                  <c:v>-1868.75</c:v>
                </c:pt>
                <c:pt idx="335">
                  <c:v>-1958.3333333333001</c:v>
                </c:pt>
                <c:pt idx="336">
                  <c:v>-2275</c:v>
                </c:pt>
                <c:pt idx="337">
                  <c:v>-2595.8333333332998</c:v>
                </c:pt>
                <c:pt idx="338">
                  <c:v>-1750</c:v>
                </c:pt>
                <c:pt idx="339">
                  <c:v>-1750</c:v>
                </c:pt>
                <c:pt idx="340">
                  <c:v>-1925</c:v>
                </c:pt>
                <c:pt idx="341">
                  <c:v>-2262.5</c:v>
                </c:pt>
                <c:pt idx="342">
                  <c:v>-2262.5</c:v>
                </c:pt>
                <c:pt idx="343">
                  <c:v>-1925</c:v>
                </c:pt>
                <c:pt idx="344">
                  <c:v>-2520.8333333332998</c:v>
                </c:pt>
                <c:pt idx="345">
                  <c:v>-1920.8333333333001</c:v>
                </c:pt>
                <c:pt idx="346">
                  <c:v>-1908.3333333333001</c:v>
                </c:pt>
                <c:pt idx="347">
                  <c:v>-1920.8333333333001</c:v>
                </c:pt>
                <c:pt idx="348">
                  <c:v>-2520.8333333332998</c:v>
                </c:pt>
                <c:pt idx="349">
                  <c:v>-1920.8333333333001</c:v>
                </c:pt>
                <c:pt idx="350">
                  <c:v>-2412.5</c:v>
                </c:pt>
                <c:pt idx="351">
                  <c:v>-2710.4166666667002</c:v>
                </c:pt>
                <c:pt idx="352">
                  <c:v>-1712.5</c:v>
                </c:pt>
                <c:pt idx="353">
                  <c:v>-1641.6666666666999</c:v>
                </c:pt>
                <c:pt idx="354">
                  <c:v>-1641.6666666666999</c:v>
                </c:pt>
                <c:pt idx="355">
                  <c:v>-1641.6666666666999</c:v>
                </c:pt>
                <c:pt idx="356">
                  <c:v>-1904.1666666666999</c:v>
                </c:pt>
                <c:pt idx="357">
                  <c:v>-2362.5</c:v>
                </c:pt>
                <c:pt idx="358">
                  <c:v>-2827.0833333332998</c:v>
                </c:pt>
                <c:pt idx="359">
                  <c:v>-2297.9166666667002</c:v>
                </c:pt>
                <c:pt idx="360">
                  <c:v>-2193.75</c:v>
                </c:pt>
                <c:pt idx="361">
                  <c:v>-1964.5833333333001</c:v>
                </c:pt>
                <c:pt idx="362">
                  <c:v>-1937.5</c:v>
                </c:pt>
                <c:pt idx="363">
                  <c:v>-2058.3333333332998</c:v>
                </c:pt>
                <c:pt idx="364">
                  <c:v>-2250</c:v>
                </c:pt>
                <c:pt idx="365">
                  <c:v>-2341.6666666667002</c:v>
                </c:pt>
                <c:pt idx="366">
                  <c:v>-2250</c:v>
                </c:pt>
                <c:pt idx="367">
                  <c:v>-2250</c:v>
                </c:pt>
                <c:pt idx="368">
                  <c:v>-2250</c:v>
                </c:pt>
                <c:pt idx="369">
                  <c:v>-2250</c:v>
                </c:pt>
                <c:pt idx="370">
                  <c:v>-2250</c:v>
                </c:pt>
                <c:pt idx="371">
                  <c:v>-1750</c:v>
                </c:pt>
                <c:pt idx="372">
                  <c:v>-2208.3333333332998</c:v>
                </c:pt>
                <c:pt idx="373">
                  <c:v>-1745.8333333333001</c:v>
                </c:pt>
                <c:pt idx="374">
                  <c:v>-1745.8333333333001</c:v>
                </c:pt>
                <c:pt idx="375">
                  <c:v>-1745.8333333333001</c:v>
                </c:pt>
                <c:pt idx="376">
                  <c:v>-1745.8333333333001</c:v>
                </c:pt>
                <c:pt idx="377">
                  <c:v>-1745.8333333333001</c:v>
                </c:pt>
                <c:pt idx="378">
                  <c:v>-2100</c:v>
                </c:pt>
                <c:pt idx="379">
                  <c:v>-2283.3333333332998</c:v>
                </c:pt>
                <c:pt idx="380">
                  <c:v>-2187.5</c:v>
                </c:pt>
                <c:pt idx="381">
                  <c:v>-2456.25</c:v>
                </c:pt>
                <c:pt idx="382">
                  <c:v>-1820.8333333333001</c:v>
                </c:pt>
                <c:pt idx="383">
                  <c:v>-1737.5</c:v>
                </c:pt>
                <c:pt idx="384">
                  <c:v>-2037.5</c:v>
                </c:pt>
                <c:pt idx="385">
                  <c:v>-2400</c:v>
                </c:pt>
                <c:pt idx="386">
                  <c:v>-2400</c:v>
                </c:pt>
                <c:pt idx="387">
                  <c:v>-2345.8333333332998</c:v>
                </c:pt>
                <c:pt idx="388">
                  <c:v>-2087.5</c:v>
                </c:pt>
                <c:pt idx="389">
                  <c:v>-2370.8333333332998</c:v>
                </c:pt>
                <c:pt idx="390">
                  <c:v>-2327.0833333332998</c:v>
                </c:pt>
                <c:pt idx="391">
                  <c:v>-2400</c:v>
                </c:pt>
                <c:pt idx="392">
                  <c:v>-2300</c:v>
                </c:pt>
                <c:pt idx="393">
                  <c:v>-2445.8333333332998</c:v>
                </c:pt>
                <c:pt idx="394">
                  <c:v>-2266.6666666667002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9.1103965702036438E-2"/>
                  <c:y val="-0.172935581495892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20096463022508038"/>
                  <c:y val="0.10376134889753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9.9142550911039684E-2"/>
                  <c:y val="-0.22049286640726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5.4166666667000003</c:v>
                </c:pt>
                <c:pt idx="1">
                  <c:v>63.333333333299997</c:v>
                </c:pt>
                <c:pt idx="2">
                  <c:v>31.25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5">
                  <c:v>M</c:v>
                </c:pt>
                <c:pt idx="226">
                  <c:v>A</c:v>
                </c:pt>
                <c:pt idx="256">
                  <c:v>M</c:v>
                </c:pt>
                <c:pt idx="287">
                  <c:v>J</c:v>
                </c:pt>
                <c:pt idx="317">
                  <c:v>J</c:v>
                </c:pt>
                <c:pt idx="348">
                  <c:v>A</c:v>
                </c:pt>
                <c:pt idx="379">
                  <c:v>S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5"/>
                <c:pt idx="0">
                  <c:v>392.80624999999998</c:v>
                </c:pt>
                <c:pt idx="1">
                  <c:v>-58.003676470599999</c:v>
                </c:pt>
                <c:pt idx="2">
                  <c:v>235.29743589750001</c:v>
                </c:pt>
                <c:pt idx="3">
                  <c:v>159.67051282049999</c:v>
                </c:pt>
                <c:pt idx="4">
                  <c:v>-63.437820512899975</c:v>
                </c:pt>
                <c:pt idx="5">
                  <c:v>-95.496638655499964</c:v>
                </c:pt>
                <c:pt idx="6">
                  <c:v>135.64305555559997</c:v>
                </c:pt>
                <c:pt idx="7">
                  <c:v>554.55809523810001</c:v>
                </c:pt>
                <c:pt idx="8">
                  <c:v>-183.91111111110001</c:v>
                </c:pt>
                <c:pt idx="9">
                  <c:v>324.81142857139997</c:v>
                </c:pt>
                <c:pt idx="10">
                  <c:v>644.88125000000002</c:v>
                </c:pt>
                <c:pt idx="11">
                  <c:v>769.3388888889001</c:v>
                </c:pt>
                <c:pt idx="12">
                  <c:v>680.55874125869991</c:v>
                </c:pt>
                <c:pt idx="13">
                  <c:v>105.05314685319996</c:v>
                </c:pt>
                <c:pt idx="14">
                  <c:v>-166.75555555559998</c:v>
                </c:pt>
                <c:pt idx="15">
                  <c:v>26.099999999999966</c:v>
                </c:pt>
                <c:pt idx="16">
                  <c:v>974.10142857139999</c:v>
                </c:pt>
                <c:pt idx="17">
                  <c:v>711.95238095230002</c:v>
                </c:pt>
                <c:pt idx="18">
                  <c:v>718.06666666670003</c:v>
                </c:pt>
                <c:pt idx="19">
                  <c:v>1195.8150000000001</c:v>
                </c:pt>
                <c:pt idx="20">
                  <c:v>1122.9208333332999</c:v>
                </c:pt>
                <c:pt idx="21">
                  <c:v>94.988571428600039</c:v>
                </c:pt>
                <c:pt idx="22">
                  <c:v>-518.84583333329999</c:v>
                </c:pt>
                <c:pt idx="23">
                  <c:v>-191.26691729329991</c:v>
                </c:pt>
                <c:pt idx="24">
                  <c:v>675.11263736260003</c:v>
                </c:pt>
                <c:pt idx="25">
                  <c:v>591.74117647060007</c:v>
                </c:pt>
                <c:pt idx="26">
                  <c:v>836.78181818179996</c:v>
                </c:pt>
                <c:pt idx="27">
                  <c:v>284.71666666659996</c:v>
                </c:pt>
                <c:pt idx="28">
                  <c:v>-1148.5833333333001</c:v>
                </c:pt>
                <c:pt idx="29">
                  <c:v>30.50476190469999</c:v>
                </c:pt>
                <c:pt idx="30">
                  <c:v>-525.7785714286</c:v>
                </c:pt>
                <c:pt idx="31">
                  <c:v>460.98333333330004</c:v>
                </c:pt>
                <c:pt idx="32">
                  <c:v>373.6064935065001</c:v>
                </c:pt>
                <c:pt idx="33">
                  <c:v>217.28941176469993</c:v>
                </c:pt>
                <c:pt idx="34">
                  <c:v>461.51285714290009</c:v>
                </c:pt>
                <c:pt idx="35">
                  <c:v>-551.19904761900011</c:v>
                </c:pt>
                <c:pt idx="36">
                  <c:v>-1357.4041666667001</c:v>
                </c:pt>
                <c:pt idx="37">
                  <c:v>338.23496503499985</c:v>
                </c:pt>
                <c:pt idx="38">
                  <c:v>-296.38397435900004</c:v>
                </c:pt>
                <c:pt idx="39">
                  <c:v>-179.46153846150003</c:v>
                </c:pt>
                <c:pt idx="40">
                  <c:v>187.93285714290005</c:v>
                </c:pt>
                <c:pt idx="41">
                  <c:v>-709.07142857140002</c:v>
                </c:pt>
                <c:pt idx="42">
                  <c:v>-920.17826086959997</c:v>
                </c:pt>
                <c:pt idx="43">
                  <c:v>-1253.0208333333001</c:v>
                </c:pt>
                <c:pt idx="44">
                  <c:v>113.6436274509</c:v>
                </c:pt>
                <c:pt idx="45">
                  <c:v>-521.74782608700002</c:v>
                </c:pt>
                <c:pt idx="46">
                  <c:v>-24.118749999999977</c:v>
                </c:pt>
                <c:pt idx="47">
                  <c:v>270.40769230770002</c:v>
                </c:pt>
                <c:pt idx="48">
                  <c:v>186.42573529409992</c:v>
                </c:pt>
                <c:pt idx="49">
                  <c:v>-210.48888888889996</c:v>
                </c:pt>
                <c:pt idx="50">
                  <c:v>-415.25555555559998</c:v>
                </c:pt>
                <c:pt idx="51">
                  <c:v>-666.46</c:v>
                </c:pt>
                <c:pt idx="52">
                  <c:v>-259.39375000000007</c:v>
                </c:pt>
                <c:pt idx="53">
                  <c:v>-168.16470588239997</c:v>
                </c:pt>
                <c:pt idx="54">
                  <c:v>-386.81958041960002</c:v>
                </c:pt>
                <c:pt idx="55">
                  <c:v>-43.049999999999955</c:v>
                </c:pt>
                <c:pt idx="56">
                  <c:v>308.11260504199993</c:v>
                </c:pt>
                <c:pt idx="57">
                  <c:v>-375.4027777778</c:v>
                </c:pt>
                <c:pt idx="58">
                  <c:v>108.46666666670001</c:v>
                </c:pt>
                <c:pt idx="59">
                  <c:v>1478.6681818181999</c:v>
                </c:pt>
                <c:pt idx="60">
                  <c:v>871.41011904759989</c:v>
                </c:pt>
                <c:pt idx="61">
                  <c:v>-8.7044871795000063</c:v>
                </c:pt>
                <c:pt idx="62">
                  <c:v>147.45999999999992</c:v>
                </c:pt>
                <c:pt idx="63">
                  <c:v>-682.71956521740003</c:v>
                </c:pt>
                <c:pt idx="64">
                  <c:v>-564.06052631579996</c:v>
                </c:pt>
                <c:pt idx="65">
                  <c:v>988.99555555549989</c:v>
                </c:pt>
                <c:pt idx="66">
                  <c:v>1.3889610388999927</c:v>
                </c:pt>
                <c:pt idx="67">
                  <c:v>-197.58749999999998</c:v>
                </c:pt>
                <c:pt idx="68">
                  <c:v>1084.0358288770001</c:v>
                </c:pt>
                <c:pt idx="69">
                  <c:v>-82.635714285700033</c:v>
                </c:pt>
                <c:pt idx="70">
                  <c:v>676.30073529410004</c:v>
                </c:pt>
                <c:pt idx="71">
                  <c:v>-1093.2026143790999</c:v>
                </c:pt>
                <c:pt idx="72">
                  <c:v>-382.90073529409995</c:v>
                </c:pt>
                <c:pt idx="73">
                  <c:v>573.67792207789989</c:v>
                </c:pt>
                <c:pt idx="74">
                  <c:v>227.51666666669996</c:v>
                </c:pt>
                <c:pt idx="75">
                  <c:v>617.92222222219993</c:v>
                </c:pt>
                <c:pt idx="76">
                  <c:v>644.04000000000008</c:v>
                </c:pt>
                <c:pt idx="77">
                  <c:v>801.48260869570004</c:v>
                </c:pt>
                <c:pt idx="78">
                  <c:v>-149.2915032679</c:v>
                </c:pt>
                <c:pt idx="79">
                  <c:v>113.38124999999991</c:v>
                </c:pt>
                <c:pt idx="80">
                  <c:v>1659.3899999999999</c:v>
                </c:pt>
                <c:pt idx="81">
                  <c:v>1217.7603896104001</c:v>
                </c:pt>
                <c:pt idx="82">
                  <c:v>953.07500000000005</c:v>
                </c:pt>
                <c:pt idx="83">
                  <c:v>813.51904761909998</c:v>
                </c:pt>
                <c:pt idx="84">
                  <c:v>1852.1521739130001</c:v>
                </c:pt>
                <c:pt idx="85">
                  <c:v>-41.818954248400019</c:v>
                </c:pt>
                <c:pt idx="86">
                  <c:v>998.66491228070004</c:v>
                </c:pt>
                <c:pt idx="87">
                  <c:v>46.228506787399965</c:v>
                </c:pt>
                <c:pt idx="88">
                  <c:v>776.34333333330005</c:v>
                </c:pt>
                <c:pt idx="89">
                  <c:v>991.8107142857001</c:v>
                </c:pt>
                <c:pt idx="90">
                  <c:v>-485.83000000000004</c:v>
                </c:pt>
                <c:pt idx="91">
                  <c:v>-537.07738095230013</c:v>
                </c:pt>
                <c:pt idx="92">
                  <c:v>-1536.1085784314</c:v>
                </c:pt>
                <c:pt idx="93">
                  <c:v>-859.24583333329997</c:v>
                </c:pt>
                <c:pt idx="94">
                  <c:v>1094.4708333333001</c:v>
                </c:pt>
                <c:pt idx="95">
                  <c:v>415.03257575760006</c:v>
                </c:pt>
                <c:pt idx="96">
                  <c:v>-387.57499999999993</c:v>
                </c:pt>
                <c:pt idx="97">
                  <c:v>-531.64499999999998</c:v>
                </c:pt>
                <c:pt idx="98">
                  <c:v>-213.59655797100004</c:v>
                </c:pt>
                <c:pt idx="99">
                  <c:v>-1403.6435606059999</c:v>
                </c:pt>
                <c:pt idx="100">
                  <c:v>232.18214285709996</c:v>
                </c:pt>
                <c:pt idx="101">
                  <c:v>260.95984848490002</c:v>
                </c:pt>
                <c:pt idx="102">
                  <c:v>1250.0416666667002</c:v>
                </c:pt>
                <c:pt idx="103">
                  <c:v>1172.1041666667002</c:v>
                </c:pt>
                <c:pt idx="104">
                  <c:v>-408.43636363639996</c:v>
                </c:pt>
                <c:pt idx="105">
                  <c:v>751.35237154159995</c:v>
                </c:pt>
                <c:pt idx="106">
                  <c:v>-312.24886363639996</c:v>
                </c:pt>
                <c:pt idx="107">
                  <c:v>747.99429824569995</c:v>
                </c:pt>
                <c:pt idx="108">
                  <c:v>1490.6869047619002</c:v>
                </c:pt>
                <c:pt idx="109">
                  <c:v>876.21098484850006</c:v>
                </c:pt>
                <c:pt idx="110">
                  <c:v>467.15416666670001</c:v>
                </c:pt>
                <c:pt idx="111">
                  <c:v>-91.647826086999999</c:v>
                </c:pt>
                <c:pt idx="112">
                  <c:v>335.60416666660001</c:v>
                </c:pt>
                <c:pt idx="113">
                  <c:v>762.32210144929991</c:v>
                </c:pt>
                <c:pt idx="114">
                  <c:v>26.256521739200025</c:v>
                </c:pt>
                <c:pt idx="115">
                  <c:v>-165.82416666670008</c:v>
                </c:pt>
                <c:pt idx="116">
                  <c:v>-577.1026960785</c:v>
                </c:pt>
                <c:pt idx="117">
                  <c:v>-431.10181159419994</c:v>
                </c:pt>
                <c:pt idx="118">
                  <c:v>314.7916666667</c:v>
                </c:pt>
                <c:pt idx="119">
                  <c:v>-150.96050724630004</c:v>
                </c:pt>
                <c:pt idx="120">
                  <c:v>362.97463768110003</c:v>
                </c:pt>
                <c:pt idx="121">
                  <c:v>364.85059288529999</c:v>
                </c:pt>
                <c:pt idx="122">
                  <c:v>-869.51956521739987</c:v>
                </c:pt>
                <c:pt idx="123">
                  <c:v>-509.57857142860007</c:v>
                </c:pt>
                <c:pt idx="124">
                  <c:v>1398.5898809523001</c:v>
                </c:pt>
                <c:pt idx="125">
                  <c:v>755.17916666669998</c:v>
                </c:pt>
                <c:pt idx="126">
                  <c:v>176.34999999999997</c:v>
                </c:pt>
                <c:pt idx="127">
                  <c:v>-1620.850245098</c:v>
                </c:pt>
                <c:pt idx="128">
                  <c:v>-76.221590909099973</c:v>
                </c:pt>
                <c:pt idx="129">
                  <c:v>-566.57500000000005</c:v>
                </c:pt>
                <c:pt idx="130">
                  <c:v>-1229.7416666665999</c:v>
                </c:pt>
                <c:pt idx="131">
                  <c:v>961.30984848489993</c:v>
                </c:pt>
                <c:pt idx="132">
                  <c:v>1074.5075757576001</c:v>
                </c:pt>
                <c:pt idx="133">
                  <c:v>-519.20416666669996</c:v>
                </c:pt>
                <c:pt idx="134">
                  <c:v>-1507.3291666666998</c:v>
                </c:pt>
                <c:pt idx="135">
                  <c:v>-1294.1426282052</c:v>
                </c:pt>
                <c:pt idx="136">
                  <c:v>-333.0541666666</c:v>
                </c:pt>
                <c:pt idx="137">
                  <c:v>-714.15999999999985</c:v>
                </c:pt>
                <c:pt idx="138">
                  <c:v>493.61757246369996</c:v>
                </c:pt>
                <c:pt idx="139">
                  <c:v>-0.89166666669996175</c:v>
                </c:pt>
                <c:pt idx="140">
                  <c:v>871.29583333339986</c:v>
                </c:pt>
                <c:pt idx="141">
                  <c:v>436.35398550720004</c:v>
                </c:pt>
                <c:pt idx="142">
                  <c:v>653.36893939399999</c:v>
                </c:pt>
                <c:pt idx="143">
                  <c:v>1024.7208333333999</c:v>
                </c:pt>
                <c:pt idx="144">
                  <c:v>1045.2750000000001</c:v>
                </c:pt>
                <c:pt idx="145">
                  <c:v>202.06136363639996</c:v>
                </c:pt>
                <c:pt idx="146">
                  <c:v>-1063.1840686273999</c:v>
                </c:pt>
                <c:pt idx="147">
                  <c:v>-1426.8930555555</c:v>
                </c:pt>
                <c:pt idx="148">
                  <c:v>-1552.4970238096</c:v>
                </c:pt>
                <c:pt idx="149">
                  <c:v>-749.23630952380017</c:v>
                </c:pt>
                <c:pt idx="150">
                  <c:v>-207.50208333329999</c:v>
                </c:pt>
                <c:pt idx="151">
                  <c:v>8.323284313800059</c:v>
                </c:pt>
                <c:pt idx="152">
                  <c:v>280.45681818180003</c:v>
                </c:pt>
                <c:pt idx="153">
                  <c:v>296.78007246369998</c:v>
                </c:pt>
                <c:pt idx="154">
                  <c:v>-838.50416666670003</c:v>
                </c:pt>
                <c:pt idx="155">
                  <c:v>-1595.6325980392</c:v>
                </c:pt>
                <c:pt idx="156">
                  <c:v>-1631.8575000000001</c:v>
                </c:pt>
                <c:pt idx="157">
                  <c:v>-1163.3595238094999</c:v>
                </c:pt>
                <c:pt idx="158">
                  <c:v>-1531.6025</c:v>
                </c:pt>
                <c:pt idx="159">
                  <c:v>-1472.2208333333001</c:v>
                </c:pt>
                <c:pt idx="160">
                  <c:v>-1754.6975</c:v>
                </c:pt>
                <c:pt idx="161">
                  <c:v>-1578.33125</c:v>
                </c:pt>
                <c:pt idx="162">
                  <c:v>-1578.8600000000001</c:v>
                </c:pt>
                <c:pt idx="163">
                  <c:v>-1045.4575</c:v>
                </c:pt>
                <c:pt idx="164">
                  <c:v>-437.20543478259992</c:v>
                </c:pt>
                <c:pt idx="165">
                  <c:v>-817.25</c:v>
                </c:pt>
                <c:pt idx="166">
                  <c:v>-408.79583333340003</c:v>
                </c:pt>
                <c:pt idx="167">
                  <c:v>-245.42666666670004</c:v>
                </c:pt>
                <c:pt idx="168">
                  <c:v>-1528.1988095238</c:v>
                </c:pt>
                <c:pt idx="169">
                  <c:v>-1560.4335526316002</c:v>
                </c:pt>
                <c:pt idx="170">
                  <c:v>-823.35767543860004</c:v>
                </c:pt>
                <c:pt idx="171">
                  <c:v>-667.71363636360002</c:v>
                </c:pt>
                <c:pt idx="172">
                  <c:v>-917.47500000000002</c:v>
                </c:pt>
                <c:pt idx="173">
                  <c:v>-854.17840909090012</c:v>
                </c:pt>
                <c:pt idx="174">
                  <c:v>-151.18452380960002</c:v>
                </c:pt>
                <c:pt idx="175">
                  <c:v>-1591.925</c:v>
                </c:pt>
                <c:pt idx="176">
                  <c:v>-1553.3416666667001</c:v>
                </c:pt>
                <c:pt idx="177">
                  <c:v>-1060.2891666666999</c:v>
                </c:pt>
                <c:pt idx="178">
                  <c:v>-352.75362318839996</c:v>
                </c:pt>
                <c:pt idx="179">
                  <c:v>-298.57537878780005</c:v>
                </c:pt>
                <c:pt idx="180">
                  <c:v>-580.65000000000009</c:v>
                </c:pt>
                <c:pt idx="181">
                  <c:v>-69.054166666699984</c:v>
                </c:pt>
                <c:pt idx="182">
                  <c:v>-1027.1391666667</c:v>
                </c:pt>
                <c:pt idx="183">
                  <c:v>-1341.6989130435002</c:v>
                </c:pt>
                <c:pt idx="184">
                  <c:v>-1093.7583333333</c:v>
                </c:pt>
                <c:pt idx="185">
                  <c:v>1067.3308333332998</c:v>
                </c:pt>
                <c:pt idx="186">
                  <c:v>-335.13858695650003</c:v>
                </c:pt>
                <c:pt idx="187">
                  <c:v>-632.20219298250004</c:v>
                </c:pt>
                <c:pt idx="188">
                  <c:v>534.43278985500001</c:v>
                </c:pt>
                <c:pt idx="189">
                  <c:v>-691.20119047620005</c:v>
                </c:pt>
                <c:pt idx="190">
                  <c:v>-1361.0440789474001</c:v>
                </c:pt>
                <c:pt idx="191">
                  <c:v>-493.03690476190002</c:v>
                </c:pt>
                <c:pt idx="192">
                  <c:v>-738.83333333329995</c:v>
                </c:pt>
                <c:pt idx="193">
                  <c:v>-418.55340909089995</c:v>
                </c:pt>
                <c:pt idx="194">
                  <c:v>-1274.9287280701001</c:v>
                </c:pt>
                <c:pt idx="195">
                  <c:v>-1326.3458333333999</c:v>
                </c:pt>
                <c:pt idx="196">
                  <c:v>-1387.0541666665999</c:v>
                </c:pt>
                <c:pt idx="197">
                  <c:v>-1862.4410256410001</c:v>
                </c:pt>
                <c:pt idx="198">
                  <c:v>-1203.1421568626999</c:v>
                </c:pt>
                <c:pt idx="199">
                  <c:v>-1349.7905303031</c:v>
                </c:pt>
                <c:pt idx="200">
                  <c:v>-1033.1797619048002</c:v>
                </c:pt>
                <c:pt idx="201">
                  <c:v>-799.54166666669994</c:v>
                </c:pt>
                <c:pt idx="202">
                  <c:v>-1077.6708333332999</c:v>
                </c:pt>
                <c:pt idx="203">
                  <c:v>-893.75416666670003</c:v>
                </c:pt>
                <c:pt idx="204">
                  <c:v>-1890.5708333333</c:v>
                </c:pt>
                <c:pt idx="205">
                  <c:v>-2074.7483333333003</c:v>
                </c:pt>
                <c:pt idx="206">
                  <c:v>-1161.0222222222001</c:v>
                </c:pt>
                <c:pt idx="207">
                  <c:v>-917.5401960785</c:v>
                </c:pt>
                <c:pt idx="208">
                  <c:v>-1489.4647727273</c:v>
                </c:pt>
                <c:pt idx="209">
                  <c:v>-1300.7291666666999</c:v>
                </c:pt>
                <c:pt idx="210">
                  <c:v>-1878.9174019607999</c:v>
                </c:pt>
                <c:pt idx="211">
                  <c:v>-1435.8751207729999</c:v>
                </c:pt>
                <c:pt idx="212">
                  <c:v>419.52916666670001</c:v>
                </c:pt>
                <c:pt idx="213">
                  <c:v>948.81477272730012</c:v>
                </c:pt>
                <c:pt idx="214">
                  <c:v>933.34782608699993</c:v>
                </c:pt>
                <c:pt idx="215">
                  <c:v>500.38750000000016</c:v>
                </c:pt>
                <c:pt idx="216">
                  <c:v>672.82651515149996</c:v>
                </c:pt>
                <c:pt idx="217">
                  <c:v>-610.1518115941999</c:v>
                </c:pt>
                <c:pt idx="218">
                  <c:v>-602.61416666669993</c:v>
                </c:pt>
                <c:pt idx="219">
                  <c:v>767.03928571430004</c:v>
                </c:pt>
                <c:pt idx="220">
                  <c:v>474.53079710149996</c:v>
                </c:pt>
                <c:pt idx="221">
                  <c:v>323.45952380949996</c:v>
                </c:pt>
                <c:pt idx="222">
                  <c:v>-242.8125</c:v>
                </c:pt>
                <c:pt idx="223">
                  <c:v>297.23333333330004</c:v>
                </c:pt>
                <c:pt idx="224">
                  <c:v>150.07916666660003</c:v>
                </c:pt>
                <c:pt idx="225">
                  <c:v>-458.86916666669993</c:v>
                </c:pt>
                <c:pt idx="226">
                  <c:v>44.982142857099916</c:v>
                </c:pt>
                <c:pt idx="227">
                  <c:v>-188.06666666670003</c:v>
                </c:pt>
                <c:pt idx="228">
                  <c:v>-1070.9309210526001</c:v>
                </c:pt>
                <c:pt idx="229">
                  <c:v>-1531.3655303031001</c:v>
                </c:pt>
                <c:pt idx="230">
                  <c:v>-1569.5809523809999</c:v>
                </c:pt>
                <c:pt idx="231">
                  <c:v>-1987.8625000000002</c:v>
                </c:pt>
                <c:pt idx="232">
                  <c:v>-1625.1125</c:v>
                </c:pt>
                <c:pt idx="233">
                  <c:v>-1430.0116666667</c:v>
                </c:pt>
                <c:pt idx="234">
                  <c:v>-1037.8452380952999</c:v>
                </c:pt>
                <c:pt idx="235">
                  <c:v>-1074.175</c:v>
                </c:pt>
                <c:pt idx="236">
                  <c:v>459.20452898550002</c:v>
                </c:pt>
                <c:pt idx="237">
                  <c:v>-538.90119047619987</c:v>
                </c:pt>
                <c:pt idx="238">
                  <c:v>-130.51439393939995</c:v>
                </c:pt>
                <c:pt idx="239">
                  <c:v>-1476.6958333334001</c:v>
                </c:pt>
                <c:pt idx="240">
                  <c:v>-638.3041666667001</c:v>
                </c:pt>
                <c:pt idx="241">
                  <c:v>-225.11666666669998</c:v>
                </c:pt>
                <c:pt idx="242">
                  <c:v>-1657.3958333333001</c:v>
                </c:pt>
                <c:pt idx="243">
                  <c:v>-1829.5587121212</c:v>
                </c:pt>
                <c:pt idx="244">
                  <c:v>-1260.9291666667</c:v>
                </c:pt>
                <c:pt idx="245">
                  <c:v>-2079.3791666666998</c:v>
                </c:pt>
                <c:pt idx="246">
                  <c:v>-1730.8466666667</c:v>
                </c:pt>
                <c:pt idx="247">
                  <c:v>-93.481818181800008</c:v>
                </c:pt>
                <c:pt idx="248">
                  <c:v>-59.737499999999955</c:v>
                </c:pt>
                <c:pt idx="249">
                  <c:v>-1242.6916666666002</c:v>
                </c:pt>
                <c:pt idx="250">
                  <c:v>-1123.0078947367999</c:v>
                </c:pt>
                <c:pt idx="251">
                  <c:v>26.270709382200039</c:v>
                </c:pt>
                <c:pt idx="252">
                  <c:v>-993.37916666669992</c:v>
                </c:pt>
                <c:pt idx="253">
                  <c:v>-1697.1410714285</c:v>
                </c:pt>
                <c:pt idx="254">
                  <c:v>-429.37234848489999</c:v>
                </c:pt>
                <c:pt idx="255">
                  <c:v>1172.0691304347999</c:v>
                </c:pt>
                <c:pt idx="256">
                  <c:v>943.8366666666999</c:v>
                </c:pt>
                <c:pt idx="257">
                  <c:v>1483.6518115941999</c:v>
                </c:pt>
                <c:pt idx="258">
                  <c:v>-846.28623188410006</c:v>
                </c:pt>
                <c:pt idx="259">
                  <c:v>-622.86666666669998</c:v>
                </c:pt>
                <c:pt idx="260">
                  <c:v>-1568.4701754386001</c:v>
                </c:pt>
                <c:pt idx="261">
                  <c:v>1160.8591478696999</c:v>
                </c:pt>
                <c:pt idx="262">
                  <c:v>1246.3541666666001</c:v>
                </c:pt>
                <c:pt idx="263">
                  <c:v>753.55</c:v>
                </c:pt>
                <c:pt idx="264">
                  <c:v>986.85416666660012</c:v>
                </c:pt>
                <c:pt idx="265">
                  <c:v>-481.70416666670002</c:v>
                </c:pt>
                <c:pt idx="266">
                  <c:v>-1825.9791666666999</c:v>
                </c:pt>
                <c:pt idx="267">
                  <c:v>-1368.0056818181999</c:v>
                </c:pt>
                <c:pt idx="268">
                  <c:v>-625.66286231890001</c:v>
                </c:pt>
                <c:pt idx="269">
                  <c:v>-1206.8396739129998</c:v>
                </c:pt>
                <c:pt idx="270">
                  <c:v>-956.30416666659994</c:v>
                </c:pt>
                <c:pt idx="271">
                  <c:v>167.01648550719995</c:v>
                </c:pt>
                <c:pt idx="272">
                  <c:v>246.33043478260004</c:v>
                </c:pt>
                <c:pt idx="273">
                  <c:v>-102.43598484849997</c:v>
                </c:pt>
                <c:pt idx="274">
                  <c:v>-1799.3083333334</c:v>
                </c:pt>
                <c:pt idx="275">
                  <c:v>421.38786231890003</c:v>
                </c:pt>
                <c:pt idx="276">
                  <c:v>-772.8125</c:v>
                </c:pt>
                <c:pt idx="277">
                  <c:v>-1074.3708333334002</c:v>
                </c:pt>
                <c:pt idx="278">
                  <c:v>-610.65833333330011</c:v>
                </c:pt>
                <c:pt idx="279">
                  <c:v>-1348.4666666666999</c:v>
                </c:pt>
                <c:pt idx="280">
                  <c:v>-1445.675</c:v>
                </c:pt>
                <c:pt idx="281">
                  <c:v>-1650.2708333333001</c:v>
                </c:pt>
                <c:pt idx="282">
                  <c:v>-26.309963768099919</c:v>
                </c:pt>
                <c:pt idx="283">
                  <c:v>540.57992424240001</c:v>
                </c:pt>
                <c:pt idx="284">
                  <c:v>661.40833333329999</c:v>
                </c:pt>
                <c:pt idx="285">
                  <c:v>139.43166666669998</c:v>
                </c:pt>
                <c:pt idx="286">
                  <c:v>57.985714285699999</c:v>
                </c:pt>
                <c:pt idx="287">
                  <c:v>-973.44027777780002</c:v>
                </c:pt>
                <c:pt idx="288">
                  <c:v>-886.53666666670006</c:v>
                </c:pt>
                <c:pt idx="289">
                  <c:v>-104.14999999999998</c:v>
                </c:pt>
                <c:pt idx="290">
                  <c:v>-23.382971014500072</c:v>
                </c:pt>
                <c:pt idx="291">
                  <c:v>-22.209848484900022</c:v>
                </c:pt>
                <c:pt idx="292">
                  <c:v>313.96833333329994</c:v>
                </c:pt>
                <c:pt idx="293">
                  <c:v>-334.22960526320003</c:v>
                </c:pt>
                <c:pt idx="294">
                  <c:v>-1262.1980072463</c:v>
                </c:pt>
                <c:pt idx="295">
                  <c:v>-1732.8999999999999</c:v>
                </c:pt>
                <c:pt idx="296">
                  <c:v>-530.4764492754</c:v>
                </c:pt>
                <c:pt idx="297">
                  <c:v>-27.43901515150003</c:v>
                </c:pt>
                <c:pt idx="298">
                  <c:v>-413.79565217389995</c:v>
                </c:pt>
                <c:pt idx="299">
                  <c:v>-436.23333333339997</c:v>
                </c:pt>
                <c:pt idx="300">
                  <c:v>535.8676470588</c:v>
                </c:pt>
                <c:pt idx="301">
                  <c:v>445.97626811589993</c:v>
                </c:pt>
                <c:pt idx="302">
                  <c:v>-300.55166666669999</c:v>
                </c:pt>
                <c:pt idx="303">
                  <c:v>44.581060605999937</c:v>
                </c:pt>
                <c:pt idx="304">
                  <c:v>241.33831168840004</c:v>
                </c:pt>
                <c:pt idx="305">
                  <c:v>451.23273809520003</c:v>
                </c:pt>
                <c:pt idx="306">
                  <c:v>999.68166666670004</c:v>
                </c:pt>
                <c:pt idx="307">
                  <c:v>824.77083333330006</c:v>
                </c:pt>
                <c:pt idx="308">
                  <c:v>268.58614718609999</c:v>
                </c:pt>
                <c:pt idx="309">
                  <c:v>-667.40833333330011</c:v>
                </c:pt>
                <c:pt idx="310">
                  <c:v>-248.10833333330004</c:v>
                </c:pt>
                <c:pt idx="311">
                  <c:v>-202.54761904770004</c:v>
                </c:pt>
                <c:pt idx="312">
                  <c:v>335.78133971290004</c:v>
                </c:pt>
                <c:pt idx="313">
                  <c:v>845.35778985499996</c:v>
                </c:pt>
                <c:pt idx="314">
                  <c:v>992.41250000000002</c:v>
                </c:pt>
                <c:pt idx="315">
                  <c:v>-628.58371212120005</c:v>
                </c:pt>
                <c:pt idx="316">
                  <c:v>-1623.0291666666999</c:v>
                </c:pt>
                <c:pt idx="317">
                  <c:v>-322.11096491219996</c:v>
                </c:pt>
                <c:pt idx="318">
                  <c:v>-5.5650362318999669</c:v>
                </c:pt>
                <c:pt idx="319">
                  <c:v>413.70324675319995</c:v>
                </c:pt>
                <c:pt idx="320">
                  <c:v>437.55666666669993</c:v>
                </c:pt>
                <c:pt idx="321">
                  <c:v>-5.1646739130000014</c:v>
                </c:pt>
                <c:pt idx="322">
                  <c:v>-1091.7077898550001</c:v>
                </c:pt>
                <c:pt idx="323">
                  <c:v>-1423.3909090909001</c:v>
                </c:pt>
                <c:pt idx="324">
                  <c:v>-271.00416666670003</c:v>
                </c:pt>
                <c:pt idx="325">
                  <c:v>747.19275362319991</c:v>
                </c:pt>
                <c:pt idx="326">
                  <c:v>747.53295454549993</c:v>
                </c:pt>
                <c:pt idx="327">
                  <c:v>7.8500000000000227</c:v>
                </c:pt>
                <c:pt idx="328">
                  <c:v>397.4</c:v>
                </c:pt>
                <c:pt idx="329">
                  <c:v>-1887.6875000000002</c:v>
                </c:pt>
                <c:pt idx="330">
                  <c:v>-2091.8107142857002</c:v>
                </c:pt>
                <c:pt idx="331">
                  <c:v>-656.51666666660003</c:v>
                </c:pt>
                <c:pt idx="332">
                  <c:v>-191.34965675060005</c:v>
                </c:pt>
                <c:pt idx="333">
                  <c:v>-1347.2916666665999</c:v>
                </c:pt>
                <c:pt idx="334">
                  <c:v>-641.56785714279999</c:v>
                </c:pt>
                <c:pt idx="335">
                  <c:v>436.59999999999997</c:v>
                </c:pt>
                <c:pt idx="336">
                  <c:v>-709.44583333339995</c:v>
                </c:pt>
                <c:pt idx="337">
                  <c:v>-1183.5595238095</c:v>
                </c:pt>
                <c:pt idx="338">
                  <c:v>353.21467391300001</c:v>
                </c:pt>
                <c:pt idx="339">
                  <c:v>461.70333333329995</c:v>
                </c:pt>
                <c:pt idx="340">
                  <c:v>-235.9166666667</c:v>
                </c:pt>
                <c:pt idx="341">
                  <c:v>-653.55905797100002</c:v>
                </c:pt>
                <c:pt idx="342">
                  <c:v>-1068.3383333332999</c:v>
                </c:pt>
                <c:pt idx="343">
                  <c:v>-910.0625</c:v>
                </c:pt>
                <c:pt idx="344">
                  <c:v>-1068.2033333333</c:v>
                </c:pt>
                <c:pt idx="345">
                  <c:v>-1498.0377192983001</c:v>
                </c:pt>
                <c:pt idx="346">
                  <c:v>-1278.9265151515001</c:v>
                </c:pt>
                <c:pt idx="347">
                  <c:v>-590.79999999999995</c:v>
                </c:pt>
                <c:pt idx="348">
                  <c:v>-1585.8484848485</c:v>
                </c:pt>
                <c:pt idx="349">
                  <c:v>-388.75</c:v>
                </c:pt>
                <c:pt idx="350">
                  <c:v>-1536.7764492754</c:v>
                </c:pt>
                <c:pt idx="351">
                  <c:v>-1299.6416666667001</c:v>
                </c:pt>
                <c:pt idx="352">
                  <c:v>-632.44583333330002</c:v>
                </c:pt>
                <c:pt idx="353">
                  <c:v>-837.2650000000001</c:v>
                </c:pt>
                <c:pt idx="354">
                  <c:v>-1560.6100000000001</c:v>
                </c:pt>
                <c:pt idx="355">
                  <c:v>-1464.2851449276</c:v>
                </c:pt>
                <c:pt idx="356">
                  <c:v>-742.13636363640012</c:v>
                </c:pt>
                <c:pt idx="357">
                  <c:v>-1537.8916666667001</c:v>
                </c:pt>
                <c:pt idx="358">
                  <c:v>-2245.6821969696998</c:v>
                </c:pt>
                <c:pt idx="359">
                  <c:v>-248.52499999999998</c:v>
                </c:pt>
                <c:pt idx="360">
                  <c:v>81.933333333400014</c:v>
                </c:pt>
                <c:pt idx="361">
                  <c:v>-17.045289854999965</c:v>
                </c:pt>
                <c:pt idx="362">
                  <c:v>274.84000000000003</c:v>
                </c:pt>
                <c:pt idx="363">
                  <c:v>-294.31666666669997</c:v>
                </c:pt>
                <c:pt idx="364">
                  <c:v>-919.44583333339983</c:v>
                </c:pt>
                <c:pt idx="365">
                  <c:v>-2230.1041666667002</c:v>
                </c:pt>
                <c:pt idx="366">
                  <c:v>-1388.9087121211999</c:v>
                </c:pt>
                <c:pt idx="367">
                  <c:v>-791.53273809519987</c:v>
                </c:pt>
                <c:pt idx="368">
                  <c:v>-902.79076086959992</c:v>
                </c:pt>
                <c:pt idx="369">
                  <c:v>-742.66286231890001</c:v>
                </c:pt>
                <c:pt idx="370">
                  <c:v>-1591.7850000000001</c:v>
                </c:pt>
                <c:pt idx="371">
                  <c:v>-1058.6828947367999</c:v>
                </c:pt>
                <c:pt idx="372">
                  <c:v>-1793.0166666666998</c:v>
                </c:pt>
                <c:pt idx="373">
                  <c:v>-188.98236714979998</c:v>
                </c:pt>
                <c:pt idx="374">
                  <c:v>-787.79945652169988</c:v>
                </c:pt>
                <c:pt idx="375">
                  <c:v>-1425.2988095237999</c:v>
                </c:pt>
                <c:pt idx="376">
                  <c:v>-413.85</c:v>
                </c:pt>
                <c:pt idx="377">
                  <c:v>-600.79166666660001</c:v>
                </c:pt>
                <c:pt idx="378">
                  <c:v>-1028.2267857142999</c:v>
                </c:pt>
                <c:pt idx="379">
                  <c:v>-2004.2379385965003</c:v>
                </c:pt>
                <c:pt idx="380">
                  <c:v>-56.4375</c:v>
                </c:pt>
                <c:pt idx="381">
                  <c:v>-134.40416666659996</c:v>
                </c:pt>
                <c:pt idx="382">
                  <c:v>20.779166666599963</c:v>
                </c:pt>
                <c:pt idx="383">
                  <c:v>142.62952898550009</c:v>
                </c:pt>
                <c:pt idx="384">
                  <c:v>-873.59166666670012</c:v>
                </c:pt>
                <c:pt idx="385">
                  <c:v>-368.75</c:v>
                </c:pt>
                <c:pt idx="386">
                  <c:v>-2100.7367424241997</c:v>
                </c:pt>
                <c:pt idx="387">
                  <c:v>-330.59293478259997</c:v>
                </c:pt>
                <c:pt idx="388">
                  <c:v>-573.85010351970004</c:v>
                </c:pt>
                <c:pt idx="389">
                  <c:v>-214.90535714290002</c:v>
                </c:pt>
                <c:pt idx="390">
                  <c:v>-188.49345238089995</c:v>
                </c:pt>
                <c:pt idx="391">
                  <c:v>-314.17678571430008</c:v>
                </c:pt>
                <c:pt idx="392">
                  <c:v>-1056.6166666667</c:v>
                </c:pt>
                <c:pt idx="393">
                  <c:v>-1715.2969298246003</c:v>
                </c:pt>
                <c:pt idx="394">
                  <c:v>164.89090909089998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5"/>
                <c:pt idx="0">
                  <c:v>3700</c:v>
                </c:pt>
                <c:pt idx="1">
                  <c:v>3883.3333333332998</c:v>
                </c:pt>
                <c:pt idx="2">
                  <c:v>3600</c:v>
                </c:pt>
                <c:pt idx="3">
                  <c:v>3487.5</c:v>
                </c:pt>
                <c:pt idx="4">
                  <c:v>3487.5</c:v>
                </c:pt>
                <c:pt idx="5">
                  <c:v>3487.5</c:v>
                </c:pt>
                <c:pt idx="6">
                  <c:v>3518.75</c:v>
                </c:pt>
                <c:pt idx="7">
                  <c:v>3612.5</c:v>
                </c:pt>
                <c:pt idx="8">
                  <c:v>3543.75</c:v>
                </c:pt>
                <c:pt idx="9">
                  <c:v>3193.75</c:v>
                </c:pt>
                <c:pt idx="10">
                  <c:v>3060.4166666667002</c:v>
                </c:pt>
                <c:pt idx="11">
                  <c:v>3059.1666666667002</c:v>
                </c:pt>
                <c:pt idx="12">
                  <c:v>3212.5</c:v>
                </c:pt>
                <c:pt idx="13">
                  <c:v>3212.5</c:v>
                </c:pt>
                <c:pt idx="14">
                  <c:v>3175</c:v>
                </c:pt>
                <c:pt idx="15">
                  <c:v>3495.8333333332998</c:v>
                </c:pt>
                <c:pt idx="16">
                  <c:v>3166.6666666667002</c:v>
                </c:pt>
                <c:pt idx="17">
                  <c:v>3454.1666666667002</c:v>
                </c:pt>
                <c:pt idx="18">
                  <c:v>3550</c:v>
                </c:pt>
                <c:pt idx="19">
                  <c:v>3550</c:v>
                </c:pt>
                <c:pt idx="20">
                  <c:v>3550</c:v>
                </c:pt>
                <c:pt idx="21">
                  <c:v>3525</c:v>
                </c:pt>
                <c:pt idx="22">
                  <c:v>3754.1666666667002</c:v>
                </c:pt>
                <c:pt idx="23">
                  <c:v>3525</c:v>
                </c:pt>
                <c:pt idx="24">
                  <c:v>3525</c:v>
                </c:pt>
                <c:pt idx="25">
                  <c:v>3525</c:v>
                </c:pt>
                <c:pt idx="26">
                  <c:v>3135</c:v>
                </c:pt>
                <c:pt idx="27">
                  <c:v>3175</c:v>
                </c:pt>
                <c:pt idx="28">
                  <c:v>3666.6666666667002</c:v>
                </c:pt>
                <c:pt idx="29">
                  <c:v>3558.3333333332998</c:v>
                </c:pt>
                <c:pt idx="30">
                  <c:v>3658.3333333332998</c:v>
                </c:pt>
                <c:pt idx="31">
                  <c:v>3650</c:v>
                </c:pt>
                <c:pt idx="32">
                  <c:v>3412.5</c:v>
                </c:pt>
                <c:pt idx="33">
                  <c:v>3475</c:v>
                </c:pt>
                <c:pt idx="34">
                  <c:v>3650</c:v>
                </c:pt>
                <c:pt idx="35">
                  <c:v>3450</c:v>
                </c:pt>
                <c:pt idx="36">
                  <c:v>3633.3333333332998</c:v>
                </c:pt>
                <c:pt idx="37">
                  <c:v>3450</c:v>
                </c:pt>
                <c:pt idx="38">
                  <c:v>3450</c:v>
                </c:pt>
                <c:pt idx="39">
                  <c:v>3450</c:v>
                </c:pt>
                <c:pt idx="40">
                  <c:v>3210.4166666667002</c:v>
                </c:pt>
                <c:pt idx="41">
                  <c:v>3577.0833333332998</c:v>
                </c:pt>
                <c:pt idx="42">
                  <c:v>2937.5</c:v>
                </c:pt>
                <c:pt idx="43">
                  <c:v>2985.4166666667002</c:v>
                </c:pt>
                <c:pt idx="44">
                  <c:v>2162.5</c:v>
                </c:pt>
                <c:pt idx="45">
                  <c:v>2087.5</c:v>
                </c:pt>
                <c:pt idx="46">
                  <c:v>2087.5</c:v>
                </c:pt>
                <c:pt idx="47">
                  <c:v>2295.8333333332998</c:v>
                </c:pt>
                <c:pt idx="48">
                  <c:v>3025</c:v>
                </c:pt>
                <c:pt idx="49">
                  <c:v>3395.8333333332998</c:v>
                </c:pt>
                <c:pt idx="50">
                  <c:v>3781.25</c:v>
                </c:pt>
                <c:pt idx="51">
                  <c:v>2170.8333333332998</c:v>
                </c:pt>
                <c:pt idx="52">
                  <c:v>1837.5</c:v>
                </c:pt>
                <c:pt idx="53">
                  <c:v>1837.5</c:v>
                </c:pt>
                <c:pt idx="54">
                  <c:v>1837.5</c:v>
                </c:pt>
                <c:pt idx="55">
                  <c:v>1837.5</c:v>
                </c:pt>
                <c:pt idx="56">
                  <c:v>3433.3333333332998</c:v>
                </c:pt>
                <c:pt idx="57">
                  <c:v>3776</c:v>
                </c:pt>
                <c:pt idx="58">
                  <c:v>3433.3333333332998</c:v>
                </c:pt>
                <c:pt idx="59">
                  <c:v>3433.3333333332998</c:v>
                </c:pt>
                <c:pt idx="60">
                  <c:v>2829.1666666667002</c:v>
                </c:pt>
                <c:pt idx="61">
                  <c:v>3766.6666666667002</c:v>
                </c:pt>
                <c:pt idx="62">
                  <c:v>3433.3333333332998</c:v>
                </c:pt>
                <c:pt idx="63">
                  <c:v>3562.5</c:v>
                </c:pt>
                <c:pt idx="64">
                  <c:v>3754.1666666667002</c:v>
                </c:pt>
                <c:pt idx="65">
                  <c:v>3064.5833333332998</c:v>
                </c:pt>
                <c:pt idx="66">
                  <c:v>2833.3333333332998</c:v>
                </c:pt>
                <c:pt idx="67">
                  <c:v>2391.6666666667002</c:v>
                </c:pt>
                <c:pt idx="68">
                  <c:v>2833.3333333332998</c:v>
                </c:pt>
                <c:pt idx="69">
                  <c:v>2833.3333333332998</c:v>
                </c:pt>
                <c:pt idx="70">
                  <c:v>3900</c:v>
                </c:pt>
                <c:pt idx="71">
                  <c:v>3787.5</c:v>
                </c:pt>
                <c:pt idx="72">
                  <c:v>3900</c:v>
                </c:pt>
                <c:pt idx="73">
                  <c:v>3900</c:v>
                </c:pt>
                <c:pt idx="74">
                  <c:v>3900</c:v>
                </c:pt>
                <c:pt idx="75">
                  <c:v>3668.75</c:v>
                </c:pt>
                <c:pt idx="76">
                  <c:v>3900</c:v>
                </c:pt>
                <c:pt idx="77">
                  <c:v>3304.1666666667002</c:v>
                </c:pt>
                <c:pt idx="78">
                  <c:v>3595.8333333332998</c:v>
                </c:pt>
                <c:pt idx="79">
                  <c:v>3304.1666666667002</c:v>
                </c:pt>
                <c:pt idx="80">
                  <c:v>3304.1666666667002</c:v>
                </c:pt>
                <c:pt idx="81">
                  <c:v>3304.1666666667002</c:v>
                </c:pt>
                <c:pt idx="82">
                  <c:v>3304.1666666667002</c:v>
                </c:pt>
                <c:pt idx="83">
                  <c:v>3304.1666666667002</c:v>
                </c:pt>
                <c:pt idx="84">
                  <c:v>3600</c:v>
                </c:pt>
                <c:pt idx="85">
                  <c:v>3712.5</c:v>
                </c:pt>
                <c:pt idx="86">
                  <c:v>3600</c:v>
                </c:pt>
                <c:pt idx="87">
                  <c:v>3600</c:v>
                </c:pt>
                <c:pt idx="88">
                  <c:v>3600</c:v>
                </c:pt>
                <c:pt idx="89">
                  <c:v>3600</c:v>
                </c:pt>
                <c:pt idx="90">
                  <c:v>3600</c:v>
                </c:pt>
                <c:pt idx="91">
                  <c:v>3475</c:v>
                </c:pt>
                <c:pt idx="92">
                  <c:v>3475</c:v>
                </c:pt>
                <c:pt idx="93">
                  <c:v>3700</c:v>
                </c:pt>
                <c:pt idx="94">
                  <c:v>3700</c:v>
                </c:pt>
                <c:pt idx="95">
                  <c:v>3700</c:v>
                </c:pt>
                <c:pt idx="96">
                  <c:v>3700</c:v>
                </c:pt>
                <c:pt idx="97">
                  <c:v>3700</c:v>
                </c:pt>
                <c:pt idx="98">
                  <c:v>3329.1666666667002</c:v>
                </c:pt>
                <c:pt idx="99">
                  <c:v>3329.1666666667002</c:v>
                </c:pt>
                <c:pt idx="100">
                  <c:v>3366.6666666667002</c:v>
                </c:pt>
                <c:pt idx="101">
                  <c:v>3141.6666666667002</c:v>
                </c:pt>
                <c:pt idx="102">
                  <c:v>3058.3333333332998</c:v>
                </c:pt>
                <c:pt idx="103">
                  <c:v>3366.6666666667002</c:v>
                </c:pt>
                <c:pt idx="104">
                  <c:v>3366.6666666667002</c:v>
                </c:pt>
                <c:pt idx="105">
                  <c:v>3725</c:v>
                </c:pt>
                <c:pt idx="106">
                  <c:v>3883.3333333332998</c:v>
                </c:pt>
                <c:pt idx="107">
                  <c:v>3631.25</c:v>
                </c:pt>
                <c:pt idx="108">
                  <c:v>3435.4166666667002</c:v>
                </c:pt>
                <c:pt idx="109">
                  <c:v>3495.8333333332998</c:v>
                </c:pt>
                <c:pt idx="110">
                  <c:v>3416.6666666667002</c:v>
                </c:pt>
                <c:pt idx="111">
                  <c:v>3725</c:v>
                </c:pt>
                <c:pt idx="112">
                  <c:v>3266.6666666667002</c:v>
                </c:pt>
                <c:pt idx="113">
                  <c:v>2912.5</c:v>
                </c:pt>
                <c:pt idx="114">
                  <c:v>3266.6666666667002</c:v>
                </c:pt>
                <c:pt idx="115">
                  <c:v>3116.6666666667002</c:v>
                </c:pt>
                <c:pt idx="116">
                  <c:v>3266.6666666667002</c:v>
                </c:pt>
                <c:pt idx="117">
                  <c:v>3266.6666666667002</c:v>
                </c:pt>
                <c:pt idx="118">
                  <c:v>3266.6666666667002</c:v>
                </c:pt>
                <c:pt idx="119">
                  <c:v>3400</c:v>
                </c:pt>
                <c:pt idx="120">
                  <c:v>3175</c:v>
                </c:pt>
                <c:pt idx="121">
                  <c:v>3400</c:v>
                </c:pt>
                <c:pt idx="122">
                  <c:v>3175</c:v>
                </c:pt>
                <c:pt idx="123">
                  <c:v>3400</c:v>
                </c:pt>
                <c:pt idx="124">
                  <c:v>3047.9166666667002</c:v>
                </c:pt>
                <c:pt idx="125">
                  <c:v>3200</c:v>
                </c:pt>
                <c:pt idx="126">
                  <c:v>3754.1666666667002</c:v>
                </c:pt>
                <c:pt idx="127">
                  <c:v>3581.25</c:v>
                </c:pt>
                <c:pt idx="128">
                  <c:v>3566.6666666667002</c:v>
                </c:pt>
                <c:pt idx="129">
                  <c:v>3554.1666666667002</c:v>
                </c:pt>
                <c:pt idx="130">
                  <c:v>3554.1666666667002</c:v>
                </c:pt>
                <c:pt idx="131">
                  <c:v>3525</c:v>
                </c:pt>
                <c:pt idx="132">
                  <c:v>3629.1666666667002</c:v>
                </c:pt>
                <c:pt idx="133">
                  <c:v>3200</c:v>
                </c:pt>
                <c:pt idx="134">
                  <c:v>3200</c:v>
                </c:pt>
                <c:pt idx="135">
                  <c:v>3200</c:v>
                </c:pt>
                <c:pt idx="136">
                  <c:v>3031.25</c:v>
                </c:pt>
                <c:pt idx="137">
                  <c:v>3200</c:v>
                </c:pt>
                <c:pt idx="138">
                  <c:v>3162.5</c:v>
                </c:pt>
                <c:pt idx="139">
                  <c:v>3083.3333333332998</c:v>
                </c:pt>
                <c:pt idx="140">
                  <c:v>3175</c:v>
                </c:pt>
                <c:pt idx="141">
                  <c:v>3608.3333333332998</c:v>
                </c:pt>
                <c:pt idx="142">
                  <c:v>3016.6666666667002</c:v>
                </c:pt>
                <c:pt idx="143">
                  <c:v>3175</c:v>
                </c:pt>
                <c:pt idx="144">
                  <c:v>3175</c:v>
                </c:pt>
                <c:pt idx="145">
                  <c:v>3175</c:v>
                </c:pt>
                <c:pt idx="146">
                  <c:v>3175</c:v>
                </c:pt>
                <c:pt idx="147">
                  <c:v>4100</c:v>
                </c:pt>
                <c:pt idx="148">
                  <c:v>3987.5</c:v>
                </c:pt>
                <c:pt idx="149">
                  <c:v>3864.5833333332998</c:v>
                </c:pt>
                <c:pt idx="150">
                  <c:v>3733.3333333332998</c:v>
                </c:pt>
                <c:pt idx="151">
                  <c:v>3733.3333333332998</c:v>
                </c:pt>
                <c:pt idx="152">
                  <c:v>3733.3333333332998</c:v>
                </c:pt>
                <c:pt idx="153">
                  <c:v>3952.0833333332998</c:v>
                </c:pt>
                <c:pt idx="154">
                  <c:v>3362.5</c:v>
                </c:pt>
                <c:pt idx="155">
                  <c:v>3752.0833333332998</c:v>
                </c:pt>
                <c:pt idx="156">
                  <c:v>3362.5</c:v>
                </c:pt>
                <c:pt idx="157">
                  <c:v>3362.5</c:v>
                </c:pt>
                <c:pt idx="158">
                  <c:v>3362.5</c:v>
                </c:pt>
                <c:pt idx="159">
                  <c:v>3362.5</c:v>
                </c:pt>
                <c:pt idx="160">
                  <c:v>3362.5</c:v>
                </c:pt>
                <c:pt idx="161">
                  <c:v>4000</c:v>
                </c:pt>
                <c:pt idx="162">
                  <c:v>4000</c:v>
                </c:pt>
                <c:pt idx="163">
                  <c:v>4000</c:v>
                </c:pt>
                <c:pt idx="164">
                  <c:v>4000</c:v>
                </c:pt>
                <c:pt idx="165">
                  <c:v>4000</c:v>
                </c:pt>
                <c:pt idx="166">
                  <c:v>4000</c:v>
                </c:pt>
                <c:pt idx="167">
                  <c:v>4000</c:v>
                </c:pt>
                <c:pt idx="168">
                  <c:v>3829.1666666667002</c:v>
                </c:pt>
                <c:pt idx="169">
                  <c:v>3870.8333333332998</c:v>
                </c:pt>
                <c:pt idx="170">
                  <c:v>3829.1666666667002</c:v>
                </c:pt>
                <c:pt idx="171">
                  <c:v>3829.1666666667002</c:v>
                </c:pt>
                <c:pt idx="172">
                  <c:v>3829.1666666667002</c:v>
                </c:pt>
                <c:pt idx="173">
                  <c:v>3829.1666666667002</c:v>
                </c:pt>
                <c:pt idx="174">
                  <c:v>3829.1666666667002</c:v>
                </c:pt>
                <c:pt idx="175">
                  <c:v>4133.3333333333003</c:v>
                </c:pt>
                <c:pt idx="176">
                  <c:v>3945.8333333332998</c:v>
                </c:pt>
                <c:pt idx="177">
                  <c:v>4133.3333333333003</c:v>
                </c:pt>
                <c:pt idx="178">
                  <c:v>4133.3333333333003</c:v>
                </c:pt>
                <c:pt idx="179">
                  <c:v>3716.6666666667002</c:v>
                </c:pt>
                <c:pt idx="180">
                  <c:v>3658.3333333332998</c:v>
                </c:pt>
                <c:pt idx="181">
                  <c:v>4133.3333333333003</c:v>
                </c:pt>
                <c:pt idx="182">
                  <c:v>3700</c:v>
                </c:pt>
                <c:pt idx="183">
                  <c:v>3700</c:v>
                </c:pt>
                <c:pt idx="184">
                  <c:v>3283.3333333332998</c:v>
                </c:pt>
                <c:pt idx="185">
                  <c:v>3700</c:v>
                </c:pt>
                <c:pt idx="186">
                  <c:v>3700</c:v>
                </c:pt>
                <c:pt idx="187">
                  <c:v>3700</c:v>
                </c:pt>
                <c:pt idx="188">
                  <c:v>3700</c:v>
                </c:pt>
                <c:pt idx="189">
                  <c:v>3600</c:v>
                </c:pt>
                <c:pt idx="190">
                  <c:v>3375</c:v>
                </c:pt>
                <c:pt idx="191">
                  <c:v>3270.8333333332998</c:v>
                </c:pt>
                <c:pt idx="192">
                  <c:v>3600</c:v>
                </c:pt>
                <c:pt idx="193">
                  <c:v>3600</c:v>
                </c:pt>
                <c:pt idx="194">
                  <c:v>3600</c:v>
                </c:pt>
                <c:pt idx="195">
                  <c:v>3600</c:v>
                </c:pt>
                <c:pt idx="196">
                  <c:v>3600</c:v>
                </c:pt>
                <c:pt idx="197">
                  <c:v>3600</c:v>
                </c:pt>
                <c:pt idx="198">
                  <c:v>3600</c:v>
                </c:pt>
                <c:pt idx="199">
                  <c:v>3600</c:v>
                </c:pt>
                <c:pt idx="200">
                  <c:v>3600</c:v>
                </c:pt>
                <c:pt idx="201">
                  <c:v>3600</c:v>
                </c:pt>
                <c:pt idx="202">
                  <c:v>3600</c:v>
                </c:pt>
                <c:pt idx="203">
                  <c:v>3600</c:v>
                </c:pt>
                <c:pt idx="204">
                  <c:v>3375</c:v>
                </c:pt>
                <c:pt idx="205">
                  <c:v>3829.1666666667002</c:v>
                </c:pt>
                <c:pt idx="206">
                  <c:v>3616.6666666667002</c:v>
                </c:pt>
                <c:pt idx="207">
                  <c:v>3600</c:v>
                </c:pt>
                <c:pt idx="208">
                  <c:v>3600</c:v>
                </c:pt>
                <c:pt idx="209">
                  <c:v>3600</c:v>
                </c:pt>
                <c:pt idx="210">
                  <c:v>2833.3333333332998</c:v>
                </c:pt>
                <c:pt idx="211">
                  <c:v>2760.8695652174001</c:v>
                </c:pt>
                <c:pt idx="212">
                  <c:v>2708.3333333332998</c:v>
                </c:pt>
                <c:pt idx="213">
                  <c:v>2700</c:v>
                </c:pt>
                <c:pt idx="214">
                  <c:v>2700</c:v>
                </c:pt>
                <c:pt idx="215">
                  <c:v>2700</c:v>
                </c:pt>
                <c:pt idx="216">
                  <c:v>2800</c:v>
                </c:pt>
                <c:pt idx="217">
                  <c:v>3150</c:v>
                </c:pt>
                <c:pt idx="218">
                  <c:v>2945.8333333332998</c:v>
                </c:pt>
                <c:pt idx="219">
                  <c:v>2495.8333333332998</c:v>
                </c:pt>
                <c:pt idx="220">
                  <c:v>2675</c:v>
                </c:pt>
                <c:pt idx="221">
                  <c:v>2479.1666666667002</c:v>
                </c:pt>
                <c:pt idx="222">
                  <c:v>2675</c:v>
                </c:pt>
                <c:pt idx="223">
                  <c:v>3191.6666666667002</c:v>
                </c:pt>
                <c:pt idx="224">
                  <c:v>2933.3333333332998</c:v>
                </c:pt>
                <c:pt idx="225">
                  <c:v>2858.3333333332998</c:v>
                </c:pt>
                <c:pt idx="226">
                  <c:v>2933.3333333332998</c:v>
                </c:pt>
                <c:pt idx="227">
                  <c:v>2839.5833333332998</c:v>
                </c:pt>
                <c:pt idx="228">
                  <c:v>2864.5833333332998</c:v>
                </c:pt>
                <c:pt idx="229">
                  <c:v>2933.3333333332998</c:v>
                </c:pt>
                <c:pt idx="230">
                  <c:v>2858.3333333332998</c:v>
                </c:pt>
                <c:pt idx="231">
                  <c:v>3466.6666666667002</c:v>
                </c:pt>
                <c:pt idx="232">
                  <c:v>3316.6666666667002</c:v>
                </c:pt>
                <c:pt idx="233">
                  <c:v>3466.6666666667002</c:v>
                </c:pt>
                <c:pt idx="234">
                  <c:v>3466.6666666667002</c:v>
                </c:pt>
                <c:pt idx="235">
                  <c:v>3310.4166666667002</c:v>
                </c:pt>
                <c:pt idx="236">
                  <c:v>3306.25</c:v>
                </c:pt>
                <c:pt idx="237">
                  <c:v>3466.6666666667002</c:v>
                </c:pt>
                <c:pt idx="238">
                  <c:v>2933.3333333332998</c:v>
                </c:pt>
                <c:pt idx="239">
                  <c:v>2633.3333333332998</c:v>
                </c:pt>
                <c:pt idx="240">
                  <c:v>3000</c:v>
                </c:pt>
                <c:pt idx="241">
                  <c:v>3000</c:v>
                </c:pt>
                <c:pt idx="242">
                  <c:v>2775</c:v>
                </c:pt>
                <c:pt idx="243">
                  <c:v>3000</c:v>
                </c:pt>
                <c:pt idx="244">
                  <c:v>3000</c:v>
                </c:pt>
                <c:pt idx="245">
                  <c:v>3200</c:v>
                </c:pt>
                <c:pt idx="246">
                  <c:v>2862.5</c:v>
                </c:pt>
                <c:pt idx="247">
                  <c:v>3195.8333333332998</c:v>
                </c:pt>
                <c:pt idx="248">
                  <c:v>2822.9166666667002</c:v>
                </c:pt>
                <c:pt idx="249">
                  <c:v>2983.3333333332998</c:v>
                </c:pt>
                <c:pt idx="250">
                  <c:v>3166.6666666667002</c:v>
                </c:pt>
                <c:pt idx="251">
                  <c:v>3166.6666666667002</c:v>
                </c:pt>
                <c:pt idx="252">
                  <c:v>3300</c:v>
                </c:pt>
                <c:pt idx="253">
                  <c:v>3412.5</c:v>
                </c:pt>
                <c:pt idx="254">
                  <c:v>3300</c:v>
                </c:pt>
                <c:pt idx="255">
                  <c:v>3300</c:v>
                </c:pt>
                <c:pt idx="256">
                  <c:v>3300</c:v>
                </c:pt>
                <c:pt idx="257">
                  <c:v>3300</c:v>
                </c:pt>
                <c:pt idx="258">
                  <c:v>3300</c:v>
                </c:pt>
                <c:pt idx="259">
                  <c:v>3179.1666666667002</c:v>
                </c:pt>
                <c:pt idx="260">
                  <c:v>3425</c:v>
                </c:pt>
                <c:pt idx="261">
                  <c:v>3479.1666666667002</c:v>
                </c:pt>
                <c:pt idx="262">
                  <c:v>3479.1666666667002</c:v>
                </c:pt>
                <c:pt idx="263">
                  <c:v>3479.1666666667002</c:v>
                </c:pt>
                <c:pt idx="264">
                  <c:v>3479.1666666667002</c:v>
                </c:pt>
                <c:pt idx="265">
                  <c:v>3479.1666666667002</c:v>
                </c:pt>
                <c:pt idx="266">
                  <c:v>3633.3333333332998</c:v>
                </c:pt>
                <c:pt idx="267">
                  <c:v>3670.8333333332998</c:v>
                </c:pt>
                <c:pt idx="268">
                  <c:v>3633.3333333332998</c:v>
                </c:pt>
                <c:pt idx="269">
                  <c:v>3633.3333333332998</c:v>
                </c:pt>
                <c:pt idx="270">
                  <c:v>3633.3333333332998</c:v>
                </c:pt>
                <c:pt idx="271">
                  <c:v>3633.3333333332998</c:v>
                </c:pt>
                <c:pt idx="272">
                  <c:v>3541.6666666667002</c:v>
                </c:pt>
                <c:pt idx="273">
                  <c:v>3275</c:v>
                </c:pt>
                <c:pt idx="274">
                  <c:v>3412.5</c:v>
                </c:pt>
                <c:pt idx="275">
                  <c:v>3158.3333333332998</c:v>
                </c:pt>
                <c:pt idx="276">
                  <c:v>3116.6666666667002</c:v>
                </c:pt>
                <c:pt idx="277">
                  <c:v>3116.6666666667002</c:v>
                </c:pt>
                <c:pt idx="278">
                  <c:v>3116.6666666667002</c:v>
                </c:pt>
                <c:pt idx="279">
                  <c:v>3116.6666666667002</c:v>
                </c:pt>
                <c:pt idx="280">
                  <c:v>2825</c:v>
                </c:pt>
                <c:pt idx="281">
                  <c:v>3054.1666666667002</c:v>
                </c:pt>
                <c:pt idx="282">
                  <c:v>2825</c:v>
                </c:pt>
                <c:pt idx="283">
                  <c:v>2825</c:v>
                </c:pt>
                <c:pt idx="284">
                  <c:v>2825</c:v>
                </c:pt>
                <c:pt idx="285">
                  <c:v>2825</c:v>
                </c:pt>
                <c:pt idx="286">
                  <c:v>2825</c:v>
                </c:pt>
                <c:pt idx="287">
                  <c:v>2995.8333333332998</c:v>
                </c:pt>
                <c:pt idx="288">
                  <c:v>3075</c:v>
                </c:pt>
                <c:pt idx="289">
                  <c:v>2995.8333333332998</c:v>
                </c:pt>
                <c:pt idx="290">
                  <c:v>2958.3333333332998</c:v>
                </c:pt>
                <c:pt idx="291">
                  <c:v>2958.3333333332998</c:v>
                </c:pt>
                <c:pt idx="292">
                  <c:v>2981.25</c:v>
                </c:pt>
                <c:pt idx="293">
                  <c:v>2958.3333333332998</c:v>
                </c:pt>
                <c:pt idx="294">
                  <c:v>2875</c:v>
                </c:pt>
                <c:pt idx="295">
                  <c:v>3195.8333333332998</c:v>
                </c:pt>
                <c:pt idx="296">
                  <c:v>2875</c:v>
                </c:pt>
                <c:pt idx="297">
                  <c:v>2825</c:v>
                </c:pt>
                <c:pt idx="298">
                  <c:v>2825</c:v>
                </c:pt>
                <c:pt idx="299">
                  <c:v>2825</c:v>
                </c:pt>
                <c:pt idx="300">
                  <c:v>2825</c:v>
                </c:pt>
                <c:pt idx="301">
                  <c:v>3129.1666666667002</c:v>
                </c:pt>
                <c:pt idx="302">
                  <c:v>3283.3333333332998</c:v>
                </c:pt>
                <c:pt idx="303">
                  <c:v>3081.25</c:v>
                </c:pt>
                <c:pt idx="304">
                  <c:v>3062.5</c:v>
                </c:pt>
                <c:pt idx="305">
                  <c:v>3062.5</c:v>
                </c:pt>
                <c:pt idx="306">
                  <c:v>3062.5</c:v>
                </c:pt>
                <c:pt idx="307">
                  <c:v>3062.5</c:v>
                </c:pt>
                <c:pt idx="308">
                  <c:v>2950</c:v>
                </c:pt>
                <c:pt idx="309">
                  <c:v>3133.3333333332998</c:v>
                </c:pt>
                <c:pt idx="310">
                  <c:v>2950</c:v>
                </c:pt>
                <c:pt idx="311">
                  <c:v>2950</c:v>
                </c:pt>
                <c:pt idx="312">
                  <c:v>2775</c:v>
                </c:pt>
                <c:pt idx="313">
                  <c:v>2950</c:v>
                </c:pt>
                <c:pt idx="314">
                  <c:v>2818.75</c:v>
                </c:pt>
                <c:pt idx="315">
                  <c:v>3104.1666666667002</c:v>
                </c:pt>
                <c:pt idx="316">
                  <c:v>3100</c:v>
                </c:pt>
                <c:pt idx="317">
                  <c:v>2697.9166666667002</c:v>
                </c:pt>
                <c:pt idx="318">
                  <c:v>2462.5</c:v>
                </c:pt>
                <c:pt idx="319">
                  <c:v>2462.5</c:v>
                </c:pt>
                <c:pt idx="320">
                  <c:v>2462.5</c:v>
                </c:pt>
                <c:pt idx="321">
                  <c:v>2462.5</c:v>
                </c:pt>
                <c:pt idx="322">
                  <c:v>2462.5</c:v>
                </c:pt>
                <c:pt idx="323">
                  <c:v>2310.4166666667002</c:v>
                </c:pt>
                <c:pt idx="324">
                  <c:v>2562.5</c:v>
                </c:pt>
                <c:pt idx="325">
                  <c:v>2862.5</c:v>
                </c:pt>
                <c:pt idx="326">
                  <c:v>3025</c:v>
                </c:pt>
                <c:pt idx="327">
                  <c:v>3087.5</c:v>
                </c:pt>
                <c:pt idx="328">
                  <c:v>3106.25</c:v>
                </c:pt>
                <c:pt idx="329">
                  <c:v>3154.1666666667002</c:v>
                </c:pt>
                <c:pt idx="330">
                  <c:v>3377.0833333332998</c:v>
                </c:pt>
                <c:pt idx="331">
                  <c:v>3145.8333333332998</c:v>
                </c:pt>
                <c:pt idx="332">
                  <c:v>3145.8333333332998</c:v>
                </c:pt>
                <c:pt idx="333">
                  <c:v>3262.5</c:v>
                </c:pt>
                <c:pt idx="334">
                  <c:v>3262.5</c:v>
                </c:pt>
                <c:pt idx="335">
                  <c:v>3262.5</c:v>
                </c:pt>
                <c:pt idx="336">
                  <c:v>3233.3333333332998</c:v>
                </c:pt>
                <c:pt idx="337">
                  <c:v>3158.3333333332998</c:v>
                </c:pt>
                <c:pt idx="338">
                  <c:v>2970.8333333332998</c:v>
                </c:pt>
                <c:pt idx="339">
                  <c:v>3300</c:v>
                </c:pt>
                <c:pt idx="340">
                  <c:v>3225</c:v>
                </c:pt>
                <c:pt idx="341">
                  <c:v>3300</c:v>
                </c:pt>
                <c:pt idx="342">
                  <c:v>3300</c:v>
                </c:pt>
                <c:pt idx="343">
                  <c:v>2866.6666666667002</c:v>
                </c:pt>
                <c:pt idx="344">
                  <c:v>3125</c:v>
                </c:pt>
                <c:pt idx="345">
                  <c:v>2754.1666666667002</c:v>
                </c:pt>
                <c:pt idx="346">
                  <c:v>2533.3333333332998</c:v>
                </c:pt>
                <c:pt idx="347">
                  <c:v>2533.3333333332998</c:v>
                </c:pt>
                <c:pt idx="348">
                  <c:v>2570.8333333332998</c:v>
                </c:pt>
                <c:pt idx="349">
                  <c:v>2533.3333333332998</c:v>
                </c:pt>
                <c:pt idx="350">
                  <c:v>2408.3333333332998</c:v>
                </c:pt>
                <c:pt idx="351">
                  <c:v>2583.3333333332998</c:v>
                </c:pt>
                <c:pt idx="352">
                  <c:v>2408.3333333332998</c:v>
                </c:pt>
                <c:pt idx="353">
                  <c:v>2408.3333333332998</c:v>
                </c:pt>
                <c:pt idx="354">
                  <c:v>2408.3333333332998</c:v>
                </c:pt>
                <c:pt idx="355">
                  <c:v>2408.3333333332998</c:v>
                </c:pt>
                <c:pt idx="356">
                  <c:v>2729.1666666667002</c:v>
                </c:pt>
                <c:pt idx="357">
                  <c:v>3000</c:v>
                </c:pt>
                <c:pt idx="358">
                  <c:v>3000</c:v>
                </c:pt>
                <c:pt idx="359">
                  <c:v>3000</c:v>
                </c:pt>
                <c:pt idx="360">
                  <c:v>3000</c:v>
                </c:pt>
                <c:pt idx="361">
                  <c:v>3000</c:v>
                </c:pt>
                <c:pt idx="362">
                  <c:v>3000</c:v>
                </c:pt>
                <c:pt idx="363">
                  <c:v>3000</c:v>
                </c:pt>
                <c:pt idx="364">
                  <c:v>2866.6666666667002</c:v>
                </c:pt>
                <c:pt idx="365">
                  <c:v>2941.6666666667002</c:v>
                </c:pt>
                <c:pt idx="366">
                  <c:v>2741.6666666667002</c:v>
                </c:pt>
                <c:pt idx="367">
                  <c:v>2700</c:v>
                </c:pt>
                <c:pt idx="368">
                  <c:v>2866.6666666667002</c:v>
                </c:pt>
                <c:pt idx="369">
                  <c:v>2833.3333333332998</c:v>
                </c:pt>
                <c:pt idx="370">
                  <c:v>2833.3333333332998</c:v>
                </c:pt>
                <c:pt idx="371">
                  <c:v>3100</c:v>
                </c:pt>
                <c:pt idx="372">
                  <c:v>3100</c:v>
                </c:pt>
                <c:pt idx="373">
                  <c:v>3100</c:v>
                </c:pt>
                <c:pt idx="374">
                  <c:v>3100</c:v>
                </c:pt>
                <c:pt idx="375">
                  <c:v>3100</c:v>
                </c:pt>
                <c:pt idx="376">
                  <c:v>3100</c:v>
                </c:pt>
                <c:pt idx="377">
                  <c:v>3100</c:v>
                </c:pt>
                <c:pt idx="378">
                  <c:v>3100</c:v>
                </c:pt>
                <c:pt idx="379">
                  <c:v>3100</c:v>
                </c:pt>
                <c:pt idx="380">
                  <c:v>3100</c:v>
                </c:pt>
                <c:pt idx="381">
                  <c:v>3100</c:v>
                </c:pt>
                <c:pt idx="382">
                  <c:v>3100</c:v>
                </c:pt>
                <c:pt idx="383">
                  <c:v>3100</c:v>
                </c:pt>
                <c:pt idx="384">
                  <c:v>3100</c:v>
                </c:pt>
                <c:pt idx="385">
                  <c:v>3033.3333333332998</c:v>
                </c:pt>
                <c:pt idx="386">
                  <c:v>2958.3333333332998</c:v>
                </c:pt>
                <c:pt idx="387">
                  <c:v>3033.3333333332998</c:v>
                </c:pt>
                <c:pt idx="388">
                  <c:v>3033.3333333332998</c:v>
                </c:pt>
                <c:pt idx="389">
                  <c:v>2976.875</c:v>
                </c:pt>
                <c:pt idx="390">
                  <c:v>3033.3333333332998</c:v>
                </c:pt>
                <c:pt idx="391">
                  <c:v>3033.3333333332998</c:v>
                </c:pt>
                <c:pt idx="392">
                  <c:v>2900</c:v>
                </c:pt>
                <c:pt idx="393">
                  <c:v>2787.5</c:v>
                </c:pt>
                <c:pt idx="394">
                  <c:v>2900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5"/>
                <c:pt idx="0">
                  <c:v>-2666.6666666667002</c:v>
                </c:pt>
                <c:pt idx="1">
                  <c:v>-2516.6666666667002</c:v>
                </c:pt>
                <c:pt idx="2">
                  <c:v>-2537.5</c:v>
                </c:pt>
                <c:pt idx="3">
                  <c:v>-2500</c:v>
                </c:pt>
                <c:pt idx="4">
                  <c:v>-2500</c:v>
                </c:pt>
                <c:pt idx="5">
                  <c:v>-2500</c:v>
                </c:pt>
                <c:pt idx="6">
                  <c:v>-2550</c:v>
                </c:pt>
                <c:pt idx="7">
                  <c:v>-2433.3333333332998</c:v>
                </c:pt>
                <c:pt idx="8">
                  <c:v>-2133.3333333332998</c:v>
                </c:pt>
                <c:pt idx="9">
                  <c:v>-2433.3333333332998</c:v>
                </c:pt>
                <c:pt idx="10">
                  <c:v>-2433.3333333332998</c:v>
                </c:pt>
                <c:pt idx="11">
                  <c:v>-2433.3333333332998</c:v>
                </c:pt>
                <c:pt idx="12">
                  <c:v>-2433.3333333332998</c:v>
                </c:pt>
                <c:pt idx="13">
                  <c:v>-2433.3333333332998</c:v>
                </c:pt>
                <c:pt idx="14">
                  <c:v>-2466.6666666667002</c:v>
                </c:pt>
                <c:pt idx="15">
                  <c:v>-2091.6666666667002</c:v>
                </c:pt>
                <c:pt idx="16">
                  <c:v>-2466.6666666667002</c:v>
                </c:pt>
                <c:pt idx="17">
                  <c:v>-2466.6666666667002</c:v>
                </c:pt>
                <c:pt idx="18">
                  <c:v>-2466.6666666667002</c:v>
                </c:pt>
                <c:pt idx="19">
                  <c:v>-2466.6666666667002</c:v>
                </c:pt>
                <c:pt idx="20">
                  <c:v>-2466.6666666667002</c:v>
                </c:pt>
                <c:pt idx="21">
                  <c:v>-2366.6666666667002</c:v>
                </c:pt>
                <c:pt idx="22">
                  <c:v>-2104.1666666667002</c:v>
                </c:pt>
                <c:pt idx="23">
                  <c:v>-2366.6666666667002</c:v>
                </c:pt>
                <c:pt idx="24">
                  <c:v>-2366.6666666667002</c:v>
                </c:pt>
                <c:pt idx="25">
                  <c:v>-2366.6666666667002</c:v>
                </c:pt>
                <c:pt idx="26">
                  <c:v>-2366.6666666667002</c:v>
                </c:pt>
                <c:pt idx="27">
                  <c:v>-2366.6666666667002</c:v>
                </c:pt>
                <c:pt idx="28">
                  <c:v>-2166.6666666667002</c:v>
                </c:pt>
                <c:pt idx="29">
                  <c:v>-1904.1666666666999</c:v>
                </c:pt>
                <c:pt idx="30">
                  <c:v>-2166.6666666667002</c:v>
                </c:pt>
                <c:pt idx="31">
                  <c:v>-2166.6666666667002</c:v>
                </c:pt>
                <c:pt idx="32">
                  <c:v>-2166.6666666667002</c:v>
                </c:pt>
                <c:pt idx="33">
                  <c:v>-2166.6666666667002</c:v>
                </c:pt>
                <c:pt idx="34">
                  <c:v>-1904.1666666666999</c:v>
                </c:pt>
                <c:pt idx="35">
                  <c:v>-2133.3333333332998</c:v>
                </c:pt>
                <c:pt idx="36">
                  <c:v>-1912.5</c:v>
                </c:pt>
                <c:pt idx="37">
                  <c:v>-2133.3333333332998</c:v>
                </c:pt>
                <c:pt idx="38">
                  <c:v>-2133.3333333332998</c:v>
                </c:pt>
                <c:pt idx="39">
                  <c:v>-2133.3333333332998</c:v>
                </c:pt>
                <c:pt idx="40">
                  <c:v>-1816.6666666666999</c:v>
                </c:pt>
                <c:pt idx="41">
                  <c:v>-1766.6666666666999</c:v>
                </c:pt>
                <c:pt idx="42">
                  <c:v>-1833.3333333333001</c:v>
                </c:pt>
                <c:pt idx="43">
                  <c:v>-1645.8333333333001</c:v>
                </c:pt>
                <c:pt idx="44">
                  <c:v>-1541.6666666666999</c:v>
                </c:pt>
                <c:pt idx="45">
                  <c:v>-1745.8333333333001</c:v>
                </c:pt>
                <c:pt idx="46">
                  <c:v>-1929.1666666666999</c:v>
                </c:pt>
                <c:pt idx="47">
                  <c:v>-1900</c:v>
                </c:pt>
                <c:pt idx="48">
                  <c:v>-1900</c:v>
                </c:pt>
                <c:pt idx="49">
                  <c:v>-2100</c:v>
                </c:pt>
                <c:pt idx="50">
                  <c:v>-2212.5</c:v>
                </c:pt>
                <c:pt idx="51">
                  <c:v>-2100</c:v>
                </c:pt>
                <c:pt idx="52">
                  <c:v>-2100</c:v>
                </c:pt>
                <c:pt idx="53">
                  <c:v>-2100</c:v>
                </c:pt>
                <c:pt idx="54">
                  <c:v>-2100</c:v>
                </c:pt>
                <c:pt idx="55">
                  <c:v>-2100</c:v>
                </c:pt>
                <c:pt idx="56">
                  <c:v>-1566.6666666666999</c:v>
                </c:pt>
                <c:pt idx="57">
                  <c:v>-1760</c:v>
                </c:pt>
                <c:pt idx="58">
                  <c:v>-1466.6666666666999</c:v>
                </c:pt>
                <c:pt idx="59">
                  <c:v>-1566.6666666666999</c:v>
                </c:pt>
                <c:pt idx="60">
                  <c:v>-1633.3333333333001</c:v>
                </c:pt>
                <c:pt idx="61">
                  <c:v>-1854.1666666666999</c:v>
                </c:pt>
                <c:pt idx="62">
                  <c:v>-1629.1666666666999</c:v>
                </c:pt>
                <c:pt idx="63">
                  <c:v>-2066.6666666667002</c:v>
                </c:pt>
                <c:pt idx="64">
                  <c:v>-2029.1666666666999</c:v>
                </c:pt>
                <c:pt idx="65">
                  <c:v>-1979.1666666666999</c:v>
                </c:pt>
                <c:pt idx="66">
                  <c:v>-1800</c:v>
                </c:pt>
                <c:pt idx="67">
                  <c:v>-1800</c:v>
                </c:pt>
                <c:pt idx="68">
                  <c:v>-1800</c:v>
                </c:pt>
                <c:pt idx="69">
                  <c:v>-1841.6666666666999</c:v>
                </c:pt>
                <c:pt idx="70">
                  <c:v>-2466.6666666667002</c:v>
                </c:pt>
                <c:pt idx="71">
                  <c:v>-2133.3333333332998</c:v>
                </c:pt>
                <c:pt idx="72">
                  <c:v>-2429.1666666667002</c:v>
                </c:pt>
                <c:pt idx="73">
                  <c:v>-2400</c:v>
                </c:pt>
                <c:pt idx="74">
                  <c:v>-2400</c:v>
                </c:pt>
                <c:pt idx="75">
                  <c:v>-2400</c:v>
                </c:pt>
                <c:pt idx="76">
                  <c:v>-2400</c:v>
                </c:pt>
                <c:pt idx="77">
                  <c:v>-1566.6666666666999</c:v>
                </c:pt>
                <c:pt idx="78">
                  <c:v>-1754.1666666666999</c:v>
                </c:pt>
                <c:pt idx="79">
                  <c:v>-1566.6666666666999</c:v>
                </c:pt>
                <c:pt idx="80">
                  <c:v>-1541.6666666666999</c:v>
                </c:pt>
                <c:pt idx="81">
                  <c:v>-1566.6666666666999</c:v>
                </c:pt>
                <c:pt idx="82">
                  <c:v>-1566.6666666666999</c:v>
                </c:pt>
                <c:pt idx="83">
                  <c:v>-1591.6666666666999</c:v>
                </c:pt>
                <c:pt idx="84">
                  <c:v>-1533.3333333333001</c:v>
                </c:pt>
                <c:pt idx="85">
                  <c:v>-1570.8333333333001</c:v>
                </c:pt>
                <c:pt idx="86">
                  <c:v>-1533.3333333333001</c:v>
                </c:pt>
                <c:pt idx="87">
                  <c:v>-1533.3333333333001</c:v>
                </c:pt>
                <c:pt idx="88">
                  <c:v>-1533.3333333333001</c:v>
                </c:pt>
                <c:pt idx="89">
                  <c:v>-1533.3333333333001</c:v>
                </c:pt>
                <c:pt idx="90">
                  <c:v>-1533.3333333333001</c:v>
                </c:pt>
                <c:pt idx="91">
                  <c:v>-2200</c:v>
                </c:pt>
                <c:pt idx="92">
                  <c:v>-2200</c:v>
                </c:pt>
                <c:pt idx="93">
                  <c:v>-2200</c:v>
                </c:pt>
                <c:pt idx="94">
                  <c:v>-2200</c:v>
                </c:pt>
                <c:pt idx="95">
                  <c:v>-2200</c:v>
                </c:pt>
                <c:pt idx="96">
                  <c:v>-2200</c:v>
                </c:pt>
                <c:pt idx="97">
                  <c:v>-2200</c:v>
                </c:pt>
                <c:pt idx="98">
                  <c:v>-2095.8333333332998</c:v>
                </c:pt>
                <c:pt idx="99">
                  <c:v>-2095.8333333332998</c:v>
                </c:pt>
                <c:pt idx="100">
                  <c:v>-1833.3333333333001</c:v>
                </c:pt>
                <c:pt idx="101">
                  <c:v>-1833.3333333333001</c:v>
                </c:pt>
                <c:pt idx="102">
                  <c:v>-1833.3333333333001</c:v>
                </c:pt>
                <c:pt idx="103">
                  <c:v>-1833.3333333333001</c:v>
                </c:pt>
                <c:pt idx="104">
                  <c:v>-1833.3333333333001</c:v>
                </c:pt>
                <c:pt idx="105">
                  <c:v>-1866.6666666666999</c:v>
                </c:pt>
                <c:pt idx="106">
                  <c:v>-2054.1666666667002</c:v>
                </c:pt>
                <c:pt idx="107">
                  <c:v>-1866.6666666666999</c:v>
                </c:pt>
                <c:pt idx="108">
                  <c:v>-1866.6666666666999</c:v>
                </c:pt>
                <c:pt idx="109">
                  <c:v>-1866.6666666666999</c:v>
                </c:pt>
                <c:pt idx="110">
                  <c:v>-1866.6666666666999</c:v>
                </c:pt>
                <c:pt idx="111">
                  <c:v>-1866.6666666666999</c:v>
                </c:pt>
                <c:pt idx="112">
                  <c:v>-1866.6666666666999</c:v>
                </c:pt>
                <c:pt idx="113">
                  <c:v>-1941.6666666666999</c:v>
                </c:pt>
                <c:pt idx="114">
                  <c:v>-1866.6666666666999</c:v>
                </c:pt>
                <c:pt idx="115">
                  <c:v>-1941.6666666666999</c:v>
                </c:pt>
                <c:pt idx="116">
                  <c:v>-1866.6666666666999</c:v>
                </c:pt>
                <c:pt idx="117">
                  <c:v>-1866.6666666666999</c:v>
                </c:pt>
                <c:pt idx="118">
                  <c:v>-1866.6666666666999</c:v>
                </c:pt>
                <c:pt idx="119">
                  <c:v>-1866.6666666666999</c:v>
                </c:pt>
                <c:pt idx="120">
                  <c:v>-1941.6666666666999</c:v>
                </c:pt>
                <c:pt idx="121">
                  <c:v>-1866.6666666666999</c:v>
                </c:pt>
                <c:pt idx="122">
                  <c:v>-1941.6666666666999</c:v>
                </c:pt>
                <c:pt idx="123">
                  <c:v>-1866.6666666666999</c:v>
                </c:pt>
                <c:pt idx="124">
                  <c:v>-1866.6666666666999</c:v>
                </c:pt>
                <c:pt idx="125">
                  <c:v>-1866.6666666666999</c:v>
                </c:pt>
                <c:pt idx="126">
                  <c:v>-1866.6666666666999</c:v>
                </c:pt>
                <c:pt idx="127">
                  <c:v>-2166.6666666667002</c:v>
                </c:pt>
                <c:pt idx="128">
                  <c:v>-1866.6666666666999</c:v>
                </c:pt>
                <c:pt idx="129">
                  <c:v>-1866.6666666666999</c:v>
                </c:pt>
                <c:pt idx="130">
                  <c:v>-1866.6666666666999</c:v>
                </c:pt>
                <c:pt idx="131">
                  <c:v>-1866.6666666666999</c:v>
                </c:pt>
                <c:pt idx="132">
                  <c:v>-1866.6666666666999</c:v>
                </c:pt>
                <c:pt idx="133">
                  <c:v>-1833.3333333333001</c:v>
                </c:pt>
                <c:pt idx="134">
                  <c:v>-1870.8333333333001</c:v>
                </c:pt>
                <c:pt idx="135">
                  <c:v>-1833.3333333333001</c:v>
                </c:pt>
                <c:pt idx="136">
                  <c:v>-1833.3333333333001</c:v>
                </c:pt>
                <c:pt idx="137">
                  <c:v>-1833.3333333333001</c:v>
                </c:pt>
                <c:pt idx="138">
                  <c:v>-1833.3333333333001</c:v>
                </c:pt>
                <c:pt idx="139">
                  <c:v>-1833.3333333333001</c:v>
                </c:pt>
                <c:pt idx="140">
                  <c:v>-2000</c:v>
                </c:pt>
                <c:pt idx="141">
                  <c:v>-2337.5</c:v>
                </c:pt>
                <c:pt idx="142">
                  <c:v>-2000</c:v>
                </c:pt>
                <c:pt idx="143">
                  <c:v>-2000</c:v>
                </c:pt>
                <c:pt idx="144">
                  <c:v>-2000</c:v>
                </c:pt>
                <c:pt idx="145">
                  <c:v>-2000</c:v>
                </c:pt>
                <c:pt idx="146">
                  <c:v>-2000</c:v>
                </c:pt>
                <c:pt idx="147">
                  <c:v>-1566.6666666666999</c:v>
                </c:pt>
                <c:pt idx="148">
                  <c:v>-1641.6666666666999</c:v>
                </c:pt>
                <c:pt idx="149">
                  <c:v>-1425</c:v>
                </c:pt>
                <c:pt idx="150">
                  <c:v>-1300</c:v>
                </c:pt>
                <c:pt idx="151">
                  <c:v>-1300</c:v>
                </c:pt>
                <c:pt idx="152">
                  <c:v>-1300</c:v>
                </c:pt>
                <c:pt idx="153">
                  <c:v>-1341.6666666666999</c:v>
                </c:pt>
                <c:pt idx="154">
                  <c:v>-2066.6666666667002</c:v>
                </c:pt>
                <c:pt idx="155">
                  <c:v>-2029.1666666666999</c:v>
                </c:pt>
                <c:pt idx="156">
                  <c:v>-2066.6666666667002</c:v>
                </c:pt>
                <c:pt idx="157">
                  <c:v>-2066.6666666667002</c:v>
                </c:pt>
                <c:pt idx="158">
                  <c:v>-2066.6666666667002</c:v>
                </c:pt>
                <c:pt idx="159">
                  <c:v>-2066.6666666667002</c:v>
                </c:pt>
                <c:pt idx="160">
                  <c:v>-2066.6666666667002</c:v>
                </c:pt>
                <c:pt idx="161">
                  <c:v>-1966.6666666666999</c:v>
                </c:pt>
                <c:pt idx="162">
                  <c:v>-1816.6666666666999</c:v>
                </c:pt>
                <c:pt idx="163">
                  <c:v>-1779.1666666666999</c:v>
                </c:pt>
                <c:pt idx="164">
                  <c:v>-1891.6666666666999</c:v>
                </c:pt>
                <c:pt idx="165">
                  <c:v>-1966.6666666666999</c:v>
                </c:pt>
                <c:pt idx="166">
                  <c:v>-1966.6666666666999</c:v>
                </c:pt>
                <c:pt idx="167">
                  <c:v>-1966.6666666666999</c:v>
                </c:pt>
                <c:pt idx="168">
                  <c:v>-2016.6666666666999</c:v>
                </c:pt>
                <c:pt idx="169">
                  <c:v>-1916.6666666666999</c:v>
                </c:pt>
                <c:pt idx="170">
                  <c:v>-2066.6666666667002</c:v>
                </c:pt>
                <c:pt idx="171">
                  <c:v>-2066.6666666667002</c:v>
                </c:pt>
                <c:pt idx="172">
                  <c:v>-2066.6666666667002</c:v>
                </c:pt>
                <c:pt idx="173">
                  <c:v>-2066.6666666667002</c:v>
                </c:pt>
                <c:pt idx="174">
                  <c:v>-2066.6666666667002</c:v>
                </c:pt>
                <c:pt idx="175">
                  <c:v>-1633.3333333333001</c:v>
                </c:pt>
                <c:pt idx="176">
                  <c:v>-1670.8333333333001</c:v>
                </c:pt>
                <c:pt idx="177">
                  <c:v>-1633.3333333333001</c:v>
                </c:pt>
                <c:pt idx="178">
                  <c:v>-1633.3333333333001</c:v>
                </c:pt>
                <c:pt idx="179">
                  <c:v>-1633.3333333333001</c:v>
                </c:pt>
                <c:pt idx="180">
                  <c:v>-1633.3333333333001</c:v>
                </c:pt>
                <c:pt idx="181">
                  <c:v>-1633.3333333333001</c:v>
                </c:pt>
                <c:pt idx="182">
                  <c:v>-1966.6666666666999</c:v>
                </c:pt>
                <c:pt idx="183">
                  <c:v>-2041.6666666666999</c:v>
                </c:pt>
                <c:pt idx="184">
                  <c:v>-1966.6666666666999</c:v>
                </c:pt>
                <c:pt idx="185">
                  <c:v>-1966.6666666666999</c:v>
                </c:pt>
                <c:pt idx="186">
                  <c:v>-1966.6666666666999</c:v>
                </c:pt>
                <c:pt idx="187">
                  <c:v>-1966.6666666666999</c:v>
                </c:pt>
                <c:pt idx="188">
                  <c:v>-1966.6666666666999</c:v>
                </c:pt>
                <c:pt idx="189">
                  <c:v>-1866.6666666666999</c:v>
                </c:pt>
                <c:pt idx="190">
                  <c:v>-1941.6666666666999</c:v>
                </c:pt>
                <c:pt idx="191">
                  <c:v>-1866.6666666666999</c:v>
                </c:pt>
                <c:pt idx="192">
                  <c:v>-1866.6666666666999</c:v>
                </c:pt>
                <c:pt idx="193">
                  <c:v>-1866.6666666666999</c:v>
                </c:pt>
                <c:pt idx="194">
                  <c:v>-1866.6666666666999</c:v>
                </c:pt>
                <c:pt idx="195">
                  <c:v>-1866.6666666666999</c:v>
                </c:pt>
                <c:pt idx="196">
                  <c:v>-2566.6666666667002</c:v>
                </c:pt>
                <c:pt idx="197">
                  <c:v>-2304.1666666667002</c:v>
                </c:pt>
                <c:pt idx="198">
                  <c:v>-2566.6666666667002</c:v>
                </c:pt>
                <c:pt idx="199">
                  <c:v>-2566.6666666667002</c:v>
                </c:pt>
                <c:pt idx="200">
                  <c:v>-2566.6666666667002</c:v>
                </c:pt>
                <c:pt idx="201">
                  <c:v>-2566.6666666667002</c:v>
                </c:pt>
                <c:pt idx="202">
                  <c:v>-2566.6666666667002</c:v>
                </c:pt>
                <c:pt idx="203">
                  <c:v>-2700</c:v>
                </c:pt>
                <c:pt idx="204">
                  <c:v>-2362.5</c:v>
                </c:pt>
                <c:pt idx="205">
                  <c:v>-2687.5</c:v>
                </c:pt>
                <c:pt idx="206">
                  <c:v>-2600</c:v>
                </c:pt>
                <c:pt idx="207">
                  <c:v>-2700</c:v>
                </c:pt>
                <c:pt idx="208">
                  <c:v>-2500</c:v>
                </c:pt>
                <c:pt idx="209">
                  <c:v>-2612.5</c:v>
                </c:pt>
                <c:pt idx="210">
                  <c:v>-3000</c:v>
                </c:pt>
                <c:pt idx="211">
                  <c:v>-2565.2173913043998</c:v>
                </c:pt>
                <c:pt idx="212">
                  <c:v>-3000</c:v>
                </c:pt>
                <c:pt idx="213">
                  <c:v>-3000</c:v>
                </c:pt>
                <c:pt idx="214">
                  <c:v>-3000</c:v>
                </c:pt>
                <c:pt idx="215">
                  <c:v>-3000</c:v>
                </c:pt>
                <c:pt idx="216">
                  <c:v>-3000</c:v>
                </c:pt>
                <c:pt idx="217">
                  <c:v>-2600</c:v>
                </c:pt>
                <c:pt idx="218">
                  <c:v>-2262.5</c:v>
                </c:pt>
                <c:pt idx="219">
                  <c:v>-2412.5</c:v>
                </c:pt>
                <c:pt idx="220">
                  <c:v>-2333.3333333332998</c:v>
                </c:pt>
                <c:pt idx="221">
                  <c:v>-2308.3333333332998</c:v>
                </c:pt>
                <c:pt idx="222">
                  <c:v>-2333.3333333332998</c:v>
                </c:pt>
                <c:pt idx="223">
                  <c:v>-2358.3333333332998</c:v>
                </c:pt>
                <c:pt idx="224">
                  <c:v>-2400</c:v>
                </c:pt>
                <c:pt idx="225">
                  <c:v>-2062.5</c:v>
                </c:pt>
                <c:pt idx="226">
                  <c:v>-2400</c:v>
                </c:pt>
                <c:pt idx="227">
                  <c:v>-1800</c:v>
                </c:pt>
                <c:pt idx="228">
                  <c:v>-2091.6666666667002</c:v>
                </c:pt>
                <c:pt idx="229">
                  <c:v>-2400</c:v>
                </c:pt>
                <c:pt idx="230">
                  <c:v>-2062.5</c:v>
                </c:pt>
                <c:pt idx="231">
                  <c:v>-2733.3333333332998</c:v>
                </c:pt>
                <c:pt idx="232">
                  <c:v>-2883.3333333332998</c:v>
                </c:pt>
                <c:pt idx="233">
                  <c:v>-2733.3333333332998</c:v>
                </c:pt>
                <c:pt idx="234">
                  <c:v>-2733.3333333332998</c:v>
                </c:pt>
                <c:pt idx="235">
                  <c:v>-2733.3333333332998</c:v>
                </c:pt>
                <c:pt idx="236">
                  <c:v>-2716.6666666667002</c:v>
                </c:pt>
                <c:pt idx="237">
                  <c:v>-2733.3333333332998</c:v>
                </c:pt>
                <c:pt idx="238">
                  <c:v>-2666.6666666667002</c:v>
                </c:pt>
                <c:pt idx="239">
                  <c:v>-2404.1666666667002</c:v>
                </c:pt>
                <c:pt idx="240">
                  <c:v>-2666.6666666667002</c:v>
                </c:pt>
                <c:pt idx="241">
                  <c:v>-2666.6666666667002</c:v>
                </c:pt>
                <c:pt idx="242">
                  <c:v>-2404.1666666667002</c:v>
                </c:pt>
                <c:pt idx="243">
                  <c:v>-2666.6666666667002</c:v>
                </c:pt>
                <c:pt idx="244">
                  <c:v>-2666.6666666667002</c:v>
                </c:pt>
                <c:pt idx="245">
                  <c:v>-2533.3333333332998</c:v>
                </c:pt>
                <c:pt idx="246">
                  <c:v>-2233.3333333332998</c:v>
                </c:pt>
                <c:pt idx="247">
                  <c:v>-2341.6666666667002</c:v>
                </c:pt>
                <c:pt idx="248">
                  <c:v>-2300</c:v>
                </c:pt>
                <c:pt idx="249">
                  <c:v>-2300</c:v>
                </c:pt>
                <c:pt idx="250">
                  <c:v>-2300</c:v>
                </c:pt>
                <c:pt idx="251">
                  <c:v>-2300</c:v>
                </c:pt>
                <c:pt idx="252">
                  <c:v>-2712.5</c:v>
                </c:pt>
                <c:pt idx="253">
                  <c:v>-2900</c:v>
                </c:pt>
                <c:pt idx="254">
                  <c:v>-2900</c:v>
                </c:pt>
                <c:pt idx="255">
                  <c:v>-2900</c:v>
                </c:pt>
                <c:pt idx="256">
                  <c:v>-2900</c:v>
                </c:pt>
                <c:pt idx="257">
                  <c:v>-2900</c:v>
                </c:pt>
                <c:pt idx="258">
                  <c:v>-2900</c:v>
                </c:pt>
                <c:pt idx="259">
                  <c:v>-2687.5</c:v>
                </c:pt>
                <c:pt idx="260">
                  <c:v>-2462.5</c:v>
                </c:pt>
                <c:pt idx="261">
                  <c:v>-2800</c:v>
                </c:pt>
                <c:pt idx="262">
                  <c:v>-2800</c:v>
                </c:pt>
                <c:pt idx="263">
                  <c:v>-2791.6666666667002</c:v>
                </c:pt>
                <c:pt idx="264">
                  <c:v>-2800</c:v>
                </c:pt>
                <c:pt idx="265">
                  <c:v>-2800</c:v>
                </c:pt>
                <c:pt idx="266">
                  <c:v>-2666.6666666667002</c:v>
                </c:pt>
                <c:pt idx="267">
                  <c:v>-2291.6666666667002</c:v>
                </c:pt>
                <c:pt idx="268">
                  <c:v>-2700</c:v>
                </c:pt>
                <c:pt idx="269">
                  <c:v>-2700</c:v>
                </c:pt>
                <c:pt idx="270">
                  <c:v>-2700</c:v>
                </c:pt>
                <c:pt idx="271">
                  <c:v>-2700</c:v>
                </c:pt>
                <c:pt idx="272">
                  <c:v>-2695.8333333332998</c:v>
                </c:pt>
                <c:pt idx="273">
                  <c:v>-2800</c:v>
                </c:pt>
                <c:pt idx="274">
                  <c:v>-3120.8333333332998</c:v>
                </c:pt>
                <c:pt idx="275">
                  <c:v>-2650</c:v>
                </c:pt>
                <c:pt idx="276">
                  <c:v>-2533.3333333332998</c:v>
                </c:pt>
                <c:pt idx="277">
                  <c:v>-2533.3333333332998</c:v>
                </c:pt>
                <c:pt idx="278">
                  <c:v>-2533.3333333332998</c:v>
                </c:pt>
                <c:pt idx="279">
                  <c:v>-2429.1666666667002</c:v>
                </c:pt>
                <c:pt idx="280">
                  <c:v>-2612.5</c:v>
                </c:pt>
                <c:pt idx="281">
                  <c:v>-2633.3333333332998</c:v>
                </c:pt>
                <c:pt idx="282">
                  <c:v>-2668.75</c:v>
                </c:pt>
                <c:pt idx="283">
                  <c:v>-2612.5</c:v>
                </c:pt>
                <c:pt idx="284">
                  <c:v>-2612.5</c:v>
                </c:pt>
                <c:pt idx="285">
                  <c:v>-2612.5</c:v>
                </c:pt>
                <c:pt idx="286">
                  <c:v>-2612.5</c:v>
                </c:pt>
                <c:pt idx="287">
                  <c:v>-2229.1666666667002</c:v>
                </c:pt>
                <c:pt idx="288">
                  <c:v>-2352.0833333332998</c:v>
                </c:pt>
                <c:pt idx="289">
                  <c:v>-2229.1666666667002</c:v>
                </c:pt>
                <c:pt idx="290">
                  <c:v>-2229.1666666667002</c:v>
                </c:pt>
                <c:pt idx="291">
                  <c:v>-2229.1666666667002</c:v>
                </c:pt>
                <c:pt idx="292">
                  <c:v>-2641.6666666667002</c:v>
                </c:pt>
                <c:pt idx="293">
                  <c:v>-2229.1666666667002</c:v>
                </c:pt>
                <c:pt idx="294">
                  <c:v>-2533.3333333332998</c:v>
                </c:pt>
                <c:pt idx="295">
                  <c:v>-2683.3333333332998</c:v>
                </c:pt>
                <c:pt idx="296">
                  <c:v>-2525</c:v>
                </c:pt>
                <c:pt idx="297">
                  <c:v>-2466.6666666667002</c:v>
                </c:pt>
                <c:pt idx="298">
                  <c:v>-2466.6666666667002</c:v>
                </c:pt>
                <c:pt idx="299">
                  <c:v>-2466.6666666667002</c:v>
                </c:pt>
                <c:pt idx="300">
                  <c:v>-2466.6666666667002</c:v>
                </c:pt>
                <c:pt idx="301">
                  <c:v>-2658.3333333332998</c:v>
                </c:pt>
                <c:pt idx="302">
                  <c:v>-2558.3333333332998</c:v>
                </c:pt>
                <c:pt idx="303">
                  <c:v>-2654.1666666667002</c:v>
                </c:pt>
                <c:pt idx="304">
                  <c:v>-2587.5</c:v>
                </c:pt>
                <c:pt idx="305">
                  <c:v>-2587.5</c:v>
                </c:pt>
                <c:pt idx="306">
                  <c:v>-2587.5</c:v>
                </c:pt>
                <c:pt idx="307">
                  <c:v>-2587.5</c:v>
                </c:pt>
                <c:pt idx="308">
                  <c:v>-2441.6666666667002</c:v>
                </c:pt>
                <c:pt idx="309">
                  <c:v>-2400</c:v>
                </c:pt>
                <c:pt idx="310">
                  <c:v>-2441.6666666667002</c:v>
                </c:pt>
                <c:pt idx="311">
                  <c:v>-2441.6666666667002</c:v>
                </c:pt>
                <c:pt idx="312">
                  <c:v>-2441.6666666667002</c:v>
                </c:pt>
                <c:pt idx="313">
                  <c:v>-2441.6666666667002</c:v>
                </c:pt>
                <c:pt idx="314">
                  <c:v>-2441.6666666667002</c:v>
                </c:pt>
                <c:pt idx="315">
                  <c:v>-2637.5</c:v>
                </c:pt>
                <c:pt idx="316">
                  <c:v>-2452.0833333332998</c:v>
                </c:pt>
                <c:pt idx="317">
                  <c:v>-2637.5</c:v>
                </c:pt>
                <c:pt idx="318">
                  <c:v>-2637.5</c:v>
                </c:pt>
                <c:pt idx="319">
                  <c:v>-2637.5</c:v>
                </c:pt>
                <c:pt idx="320">
                  <c:v>-2637.5</c:v>
                </c:pt>
                <c:pt idx="321">
                  <c:v>-2625</c:v>
                </c:pt>
                <c:pt idx="322">
                  <c:v>-2975</c:v>
                </c:pt>
                <c:pt idx="323">
                  <c:v>-2816.6666666667002</c:v>
                </c:pt>
                <c:pt idx="324">
                  <c:v>-3000</c:v>
                </c:pt>
                <c:pt idx="325">
                  <c:v>-3000</c:v>
                </c:pt>
                <c:pt idx="326">
                  <c:v>-3170.8333333332998</c:v>
                </c:pt>
                <c:pt idx="327">
                  <c:v>-3158.3333333332998</c:v>
                </c:pt>
                <c:pt idx="328">
                  <c:v>-3195.8333333332998</c:v>
                </c:pt>
                <c:pt idx="329">
                  <c:v>-3212.9166666667002</c:v>
                </c:pt>
                <c:pt idx="330">
                  <c:v>-3233.3333333332998</c:v>
                </c:pt>
                <c:pt idx="331">
                  <c:v>-3533.3333333332998</c:v>
                </c:pt>
                <c:pt idx="332">
                  <c:v>-3533.3333333332998</c:v>
                </c:pt>
                <c:pt idx="333">
                  <c:v>-3700</c:v>
                </c:pt>
                <c:pt idx="334">
                  <c:v>-3700</c:v>
                </c:pt>
                <c:pt idx="335">
                  <c:v>-3700</c:v>
                </c:pt>
                <c:pt idx="336">
                  <c:v>-4000</c:v>
                </c:pt>
                <c:pt idx="337">
                  <c:v>-3662.5</c:v>
                </c:pt>
                <c:pt idx="338">
                  <c:v>-3504.1666666667002</c:v>
                </c:pt>
                <c:pt idx="339">
                  <c:v>-4075</c:v>
                </c:pt>
                <c:pt idx="340">
                  <c:v>-3912.5</c:v>
                </c:pt>
                <c:pt idx="341">
                  <c:v>-4000</c:v>
                </c:pt>
                <c:pt idx="342">
                  <c:v>-4000</c:v>
                </c:pt>
                <c:pt idx="343">
                  <c:v>-3766.6666666667002</c:v>
                </c:pt>
                <c:pt idx="344">
                  <c:v>-3222.9166666667002</c:v>
                </c:pt>
                <c:pt idx="345">
                  <c:v>-3325</c:v>
                </c:pt>
                <c:pt idx="346">
                  <c:v>-3266.6666666667002</c:v>
                </c:pt>
                <c:pt idx="347">
                  <c:v>-3266.6666666667002</c:v>
                </c:pt>
                <c:pt idx="348">
                  <c:v>-2947.9166666667002</c:v>
                </c:pt>
                <c:pt idx="349">
                  <c:v>-3266.6666666667002</c:v>
                </c:pt>
                <c:pt idx="350">
                  <c:v>-3300</c:v>
                </c:pt>
                <c:pt idx="351">
                  <c:v>-2962.5</c:v>
                </c:pt>
                <c:pt idx="352">
                  <c:v>-3237.5</c:v>
                </c:pt>
                <c:pt idx="353">
                  <c:v>-3233.3333333332998</c:v>
                </c:pt>
                <c:pt idx="354">
                  <c:v>-3254.1666666667002</c:v>
                </c:pt>
                <c:pt idx="355">
                  <c:v>-3300</c:v>
                </c:pt>
                <c:pt idx="356">
                  <c:v>-3575</c:v>
                </c:pt>
                <c:pt idx="357">
                  <c:v>-3466.6666666667002</c:v>
                </c:pt>
                <c:pt idx="358">
                  <c:v>-3147.9166666667002</c:v>
                </c:pt>
                <c:pt idx="359">
                  <c:v>-3466.6666666667002</c:v>
                </c:pt>
                <c:pt idx="360">
                  <c:v>-3466.6666666667002</c:v>
                </c:pt>
                <c:pt idx="361">
                  <c:v>-3466.6666666667002</c:v>
                </c:pt>
                <c:pt idx="362">
                  <c:v>-3466.6666666667002</c:v>
                </c:pt>
                <c:pt idx="363">
                  <c:v>-3466.6666666667002</c:v>
                </c:pt>
                <c:pt idx="364">
                  <c:v>-3733.3333333332998</c:v>
                </c:pt>
                <c:pt idx="365">
                  <c:v>-3320.8333333332998</c:v>
                </c:pt>
                <c:pt idx="366">
                  <c:v>-2608.3333333332998</c:v>
                </c:pt>
                <c:pt idx="367">
                  <c:v>-2808.3333333332998</c:v>
                </c:pt>
                <c:pt idx="368">
                  <c:v>-2670.8333333332998</c:v>
                </c:pt>
                <c:pt idx="369">
                  <c:v>-2575</c:v>
                </c:pt>
                <c:pt idx="370">
                  <c:v>-2575</c:v>
                </c:pt>
                <c:pt idx="371">
                  <c:v>-2633.3333333332998</c:v>
                </c:pt>
                <c:pt idx="372">
                  <c:v>-3008.3333333332998</c:v>
                </c:pt>
                <c:pt idx="373">
                  <c:v>-2633.3333333332998</c:v>
                </c:pt>
                <c:pt idx="374">
                  <c:v>-2633.3333333332998</c:v>
                </c:pt>
                <c:pt idx="375">
                  <c:v>-2633.3333333332998</c:v>
                </c:pt>
                <c:pt idx="376">
                  <c:v>-2633.3333333332998</c:v>
                </c:pt>
                <c:pt idx="377">
                  <c:v>-2633.3333333332998</c:v>
                </c:pt>
                <c:pt idx="378">
                  <c:v>-2500</c:v>
                </c:pt>
                <c:pt idx="379">
                  <c:v>-2725</c:v>
                </c:pt>
                <c:pt idx="380">
                  <c:v>-2500</c:v>
                </c:pt>
                <c:pt idx="381">
                  <c:v>-2500</c:v>
                </c:pt>
                <c:pt idx="382">
                  <c:v>-2500</c:v>
                </c:pt>
                <c:pt idx="383">
                  <c:v>-2500</c:v>
                </c:pt>
                <c:pt idx="384">
                  <c:v>-2575</c:v>
                </c:pt>
                <c:pt idx="385">
                  <c:v>-3766.6666666667002</c:v>
                </c:pt>
                <c:pt idx="386">
                  <c:v>-3672.9166666667002</c:v>
                </c:pt>
                <c:pt idx="387">
                  <c:v>-3360.4166666667002</c:v>
                </c:pt>
                <c:pt idx="388">
                  <c:v>-3333.3333333332998</c:v>
                </c:pt>
                <c:pt idx="389">
                  <c:v>-3333.3333333332998</c:v>
                </c:pt>
                <c:pt idx="390">
                  <c:v>-3333.3333333332998</c:v>
                </c:pt>
                <c:pt idx="391">
                  <c:v>-3266.6666666667002</c:v>
                </c:pt>
                <c:pt idx="392">
                  <c:v>-3466.6666666667002</c:v>
                </c:pt>
                <c:pt idx="393">
                  <c:v>-3429.1666666667002</c:v>
                </c:pt>
                <c:pt idx="394">
                  <c:v>-3466.6666666667002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0.11789924973204716"/>
                  <c:y val="-0.185905750108084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1.6666666667000001</c:v>
                </c:pt>
                <c:pt idx="1">
                  <c:v>0</c:v>
                </c:pt>
                <c:pt idx="2">
                  <c:v>98.333333333300004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980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-168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-22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-1.144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1.242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98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-97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-857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244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0.09707</cdr:x>
      <cdr:y>0.16495</cdr:y>
    </cdr:from>
    <cdr:to>
      <cdr:x>0.2139</cdr:x>
      <cdr:y>0.22835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393" y="399074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E37" sqref="E37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Septiembre 2019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I29" sqref="I29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Septiembre 2019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33" t="s">
        <v>18</v>
      </c>
      <c r="D7" s="7"/>
      <c r="E7" s="8"/>
      <c r="K7" s="9"/>
      <c r="L7" s="9"/>
    </row>
    <row r="8" spans="2:12" s="4" customFormat="1" ht="12.75" customHeight="1">
      <c r="B8" s="3"/>
      <c r="C8" s="133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489</v>
      </c>
    </row>
    <row r="2" spans="1:2">
      <c r="A2" t="s">
        <v>490</v>
      </c>
    </row>
    <row r="3" spans="1:2">
      <c r="A3" t="s">
        <v>487</v>
      </c>
    </row>
    <row r="4" spans="1:2">
      <c r="A4" t="s">
        <v>454</v>
      </c>
    </row>
    <row r="5" spans="1:2">
      <c r="A5" t="s">
        <v>485</v>
      </c>
    </row>
    <row r="6" spans="1:2">
      <c r="A6" t="s">
        <v>486</v>
      </c>
    </row>
    <row r="7" spans="1:2">
      <c r="A7" t="s">
        <v>488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>
      <selection activeCell="G39" sqref="G39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Septiembre 2019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33" t="s">
        <v>19</v>
      </c>
      <c r="C7" s="7"/>
      <c r="D7" s="26"/>
      <c r="E7" s="4"/>
      <c r="F7" s="55"/>
    </row>
    <row r="8" spans="1:13" ht="12.75" customHeight="1">
      <c r="A8" s="3"/>
      <c r="B8" s="133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>
      <selection activeCell="J23" sqref="J23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Septiembre 2019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33" t="s">
        <v>20</v>
      </c>
      <c r="C7" s="7"/>
      <c r="D7" s="26"/>
      <c r="E7" s="4"/>
    </row>
    <row r="8" spans="1:13" ht="12.75" customHeight="1">
      <c r="A8" s="3"/>
      <c r="B8" s="133"/>
      <c r="C8" s="7"/>
      <c r="D8" s="26"/>
      <c r="E8" s="4"/>
    </row>
    <row r="9" spans="1:13">
      <c r="A9" s="20"/>
      <c r="B9" s="133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J22" sqref="J2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Septiembre 2019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4" t="s">
        <v>14</v>
      </c>
      <c r="D7" s="36"/>
      <c r="E7" s="67"/>
    </row>
    <row r="8" spans="2:11" s="33" customFormat="1" ht="12.75" customHeight="1">
      <c r="B8" s="32"/>
      <c r="C8" s="134"/>
      <c r="D8" s="36"/>
      <c r="E8" s="67"/>
      <c r="G8" s="27"/>
    </row>
    <row r="9" spans="2:11" s="33" customFormat="1" ht="12.75" customHeight="1">
      <c r="B9" s="32"/>
      <c r="C9" s="134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>
      <selection activeCell="H30" sqref="H30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Septiembre 2019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33" t="s">
        <v>21</v>
      </c>
      <c r="C7" s="7"/>
      <c r="D7" s="26"/>
      <c r="E7" s="4"/>
    </row>
    <row r="8" spans="1:13" ht="12.75" customHeight="1">
      <c r="A8" s="3"/>
      <c r="B8" s="133"/>
      <c r="C8" s="7"/>
      <c r="D8" s="26"/>
      <c r="E8" s="4"/>
    </row>
    <row r="9" spans="1:13">
      <c r="A9" s="20"/>
      <c r="B9" s="133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H57"/>
  <sheetViews>
    <sheetView showGridLines="0" showRowColHeaders="0" workbookViewId="0">
      <selection activeCell="J7" sqref="J7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6.8999999999999997E-4</v>
      </c>
      <c r="D4" s="48">
        <f>Dat_01!C35</f>
        <v>-21.816389999999998</v>
      </c>
      <c r="E4" s="48">
        <f>Dat_01!D35</f>
        <v>-21.8157</v>
      </c>
    </row>
    <row r="5" spans="1:8">
      <c r="B5" s="47" t="s">
        <v>3</v>
      </c>
      <c r="C5" s="48">
        <f>Dat_01!B36</f>
        <v>980.00082699999996</v>
      </c>
      <c r="D5" s="48">
        <f>Dat_01!C36</f>
        <v>-167.797595</v>
      </c>
      <c r="E5" s="48">
        <f>Dat_01!D36</f>
        <v>812.20323199999996</v>
      </c>
    </row>
    <row r="6" spans="1:8">
      <c r="B6" s="47" t="s">
        <v>4</v>
      </c>
      <c r="C6" s="48">
        <f>Dat_01!B37</f>
        <v>17.566590000000001</v>
      </c>
      <c r="D6" s="48">
        <f>Dat_01!C37</f>
        <v>-96.875079999999997</v>
      </c>
      <c r="E6" s="48">
        <f>Dat_01!D37</f>
        <v>-79.308489999999992</v>
      </c>
    </row>
    <row r="7" spans="1:8">
      <c r="B7" s="47" t="s">
        <v>5</v>
      </c>
      <c r="C7" s="48">
        <f>Dat_01!B38</f>
        <v>244.15623299999999</v>
      </c>
      <c r="D7" s="48">
        <f>Dat_01!C38</f>
        <v>-857.27066600000001</v>
      </c>
      <c r="E7" s="48">
        <f>Dat_01!D38</f>
        <v>-613.11443299999996</v>
      </c>
    </row>
    <row r="8" spans="1:8">
      <c r="B8" s="45" t="s">
        <v>1</v>
      </c>
      <c r="C8" s="49">
        <f>SUM(C4:C7)</f>
        <v>1241.72434</v>
      </c>
      <c r="D8" s="49">
        <f>SUM(D4:D7)</f>
        <v>-1143.7597310000001</v>
      </c>
      <c r="E8" s="49">
        <f>SUM(E4:E7)</f>
        <v>97.964608999999996</v>
      </c>
      <c r="F8" s="83">
        <f>ABS(E8)</f>
        <v>97.964608999999996</v>
      </c>
    </row>
    <row r="10" spans="1:8">
      <c r="B10" s="82" t="s">
        <v>26</v>
      </c>
    </row>
    <row r="11" spans="1:8">
      <c r="B11" s="106"/>
      <c r="C11" s="106"/>
      <c r="D11" s="107" t="s">
        <v>56</v>
      </c>
      <c r="E11" s="107" t="s">
        <v>56</v>
      </c>
      <c r="F11" s="107" t="s">
        <v>56</v>
      </c>
      <c r="G11" s="107" t="s">
        <v>56</v>
      </c>
      <c r="H11" s="107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8" t="s">
        <v>57</v>
      </c>
      <c r="B13" s="122">
        <f>YEAR(Dat_01!B43)</f>
        <v>2018</v>
      </c>
      <c r="C13" s="124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Septiembre</v>
      </c>
      <c r="D13" s="54">
        <f>Dat_01!C43</f>
        <v>-3.3386100000000001</v>
      </c>
      <c r="E13" s="54">
        <f>Dat_01!D43</f>
        <v>1270.1097990000001</v>
      </c>
      <c r="F13" s="54">
        <f>Dat_01!E43</f>
        <v>-251.75810000000001</v>
      </c>
      <c r="G13" s="54">
        <f>Dat_01!F43</f>
        <v>109.449062</v>
      </c>
      <c r="H13" s="58">
        <f>SUM(D13:G13)</f>
        <v>1124.4621509999999</v>
      </c>
    </row>
    <row r="14" spans="1:8">
      <c r="A14" s="108" t="s">
        <v>58</v>
      </c>
      <c r="B14" s="122">
        <f>YEAR(Dat_01!B44)</f>
        <v>2018</v>
      </c>
      <c r="C14" s="124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Octubre</v>
      </c>
      <c r="D14" s="54">
        <f>Dat_01!C44</f>
        <v>-26.446169999999999</v>
      </c>
      <c r="E14" s="54">
        <f>Dat_01!D44</f>
        <v>240.09911299999999</v>
      </c>
      <c r="F14" s="54">
        <f>Dat_01!E44</f>
        <v>-243.37190000000001</v>
      </c>
      <c r="G14" s="54">
        <f>Dat_01!F44</f>
        <v>-152.74960300000001</v>
      </c>
      <c r="H14" s="58">
        <f t="shared" ref="H14:H25" si="0">SUM(D14:G14)</f>
        <v>-182.46856000000002</v>
      </c>
    </row>
    <row r="15" spans="1:8">
      <c r="A15" s="108" t="s">
        <v>59</v>
      </c>
      <c r="B15" s="122">
        <f>YEAR(Dat_01!B45)</f>
        <v>2018</v>
      </c>
      <c r="C15" s="124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Noviembre</v>
      </c>
      <c r="D15" s="54">
        <f>Dat_01!C45</f>
        <v>-30.55284</v>
      </c>
      <c r="E15" s="54">
        <f>Dat_01!D45</f>
        <v>-129.24826300000001</v>
      </c>
      <c r="F15" s="54">
        <f>Dat_01!E45</f>
        <v>-36.3872</v>
      </c>
      <c r="G15" s="54">
        <f>Dat_01!F45</f>
        <v>240.867707</v>
      </c>
      <c r="H15" s="58">
        <f t="shared" si="0"/>
        <v>44.679403999999977</v>
      </c>
    </row>
    <row r="16" spans="1:8">
      <c r="A16" s="108" t="s">
        <v>60</v>
      </c>
      <c r="B16" s="122">
        <f>YEAR(Dat_01!B46)</f>
        <v>2018</v>
      </c>
      <c r="C16" s="124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Diciembre</v>
      </c>
      <c r="D16" s="54">
        <f>Dat_01!C46</f>
        <v>-24.684899999999999</v>
      </c>
      <c r="E16" s="54">
        <f>Dat_01!D46</f>
        <v>915.88502100000005</v>
      </c>
      <c r="F16" s="54">
        <f>Dat_01!E46</f>
        <v>32.03152</v>
      </c>
      <c r="G16" s="54">
        <f>Dat_01!F46</f>
        <v>15.954357</v>
      </c>
      <c r="H16" s="58">
        <f t="shared" si="0"/>
        <v>939.18599800000004</v>
      </c>
    </row>
    <row r="17" spans="1:8">
      <c r="A17" s="108" t="s">
        <v>61</v>
      </c>
      <c r="B17" s="122">
        <f>YEAR(Dat_01!B47)</f>
        <v>2019</v>
      </c>
      <c r="C17" s="124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Enero</v>
      </c>
      <c r="D17" s="54">
        <f>Dat_01!C47</f>
        <v>-26.71735</v>
      </c>
      <c r="E17" s="54">
        <f>Dat_01!D47</f>
        <v>310.51113199999998</v>
      </c>
      <c r="F17" s="54">
        <f>Dat_01!E47</f>
        <v>121.8759</v>
      </c>
      <c r="G17" s="54">
        <f>Dat_01!F47</f>
        <v>-159.316236</v>
      </c>
      <c r="H17" s="58">
        <f t="shared" si="0"/>
        <v>246.35344599999996</v>
      </c>
    </row>
    <row r="18" spans="1:8">
      <c r="A18" s="108" t="s">
        <v>62</v>
      </c>
      <c r="B18" s="122">
        <f>YEAR(Dat_01!B48)</f>
        <v>2019</v>
      </c>
      <c r="C18" s="124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Febrero</v>
      </c>
      <c r="D18" s="54">
        <f>Dat_01!C48</f>
        <v>-15.973369999999999</v>
      </c>
      <c r="E18" s="54">
        <f>Dat_01!D48</f>
        <v>1550.7227559999999</v>
      </c>
      <c r="F18" s="54">
        <f>Dat_01!E48</f>
        <v>179.3038</v>
      </c>
      <c r="G18" s="54">
        <f>Dat_01!F48</f>
        <v>-702.27803800000004</v>
      </c>
      <c r="H18" s="58">
        <f t="shared" si="0"/>
        <v>1011.7751479999998</v>
      </c>
    </row>
    <row r="19" spans="1:8">
      <c r="A19" s="108" t="s">
        <v>63</v>
      </c>
      <c r="B19" s="122">
        <f>YEAR(Dat_01!B49)</f>
        <v>2019</v>
      </c>
      <c r="C19" s="124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Marzo</v>
      </c>
      <c r="D19" s="54">
        <f>Dat_01!C49</f>
        <v>-32.372369999999997</v>
      </c>
      <c r="E19" s="54">
        <f>Dat_01!D49</f>
        <v>2000.9802689999999</v>
      </c>
      <c r="F19" s="54">
        <f>Dat_01!E49</f>
        <v>212.16523000000001</v>
      </c>
      <c r="G19" s="54">
        <f>Dat_01!F49</f>
        <v>-788.59443999999996</v>
      </c>
      <c r="H19" s="58">
        <f t="shared" si="0"/>
        <v>1392.1786889999998</v>
      </c>
    </row>
    <row r="20" spans="1:8">
      <c r="A20" s="108" t="s">
        <v>64</v>
      </c>
      <c r="B20" s="122">
        <f>YEAR(Dat_01!B50)</f>
        <v>2019</v>
      </c>
      <c r="C20" s="124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Abril</v>
      </c>
      <c r="D20" s="54">
        <f>Dat_01!C50</f>
        <v>-13.97992</v>
      </c>
      <c r="E20" s="54">
        <f>Dat_01!D50</f>
        <v>1308.2711919999999</v>
      </c>
      <c r="F20" s="54">
        <f>Dat_01!E50</f>
        <v>106.52152</v>
      </c>
      <c r="G20" s="54">
        <f>Dat_01!F50</f>
        <v>-309.69311399999998</v>
      </c>
      <c r="H20" s="58">
        <f t="shared" si="0"/>
        <v>1091.119678</v>
      </c>
    </row>
    <row r="21" spans="1:8">
      <c r="A21" s="108" t="s">
        <v>65</v>
      </c>
      <c r="B21" s="122">
        <f>YEAR(Dat_01!B51)</f>
        <v>2019</v>
      </c>
      <c r="C21" s="124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Mayo</v>
      </c>
      <c r="D21" s="54">
        <f>Dat_01!C51</f>
        <v>-12.7171</v>
      </c>
      <c r="E21" s="54">
        <f>Dat_01!D51</f>
        <v>1093.205013</v>
      </c>
      <c r="F21" s="54">
        <f>Dat_01!E51</f>
        <v>77.107399999999998</v>
      </c>
      <c r="G21" s="54">
        <f>Dat_01!F51</f>
        <v>-409.79477600000001</v>
      </c>
      <c r="H21" s="58">
        <f t="shared" si="0"/>
        <v>747.80053700000008</v>
      </c>
    </row>
    <row r="22" spans="1:8">
      <c r="A22" s="108" t="s">
        <v>58</v>
      </c>
      <c r="B22" s="122">
        <f>YEAR(Dat_01!B52)</f>
        <v>2019</v>
      </c>
      <c r="C22" s="124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Junio</v>
      </c>
      <c r="D22" s="54">
        <f>Dat_01!C52</f>
        <v>-8.2994900000000005</v>
      </c>
      <c r="E22" s="54">
        <f>Dat_01!D52</f>
        <v>804.225323</v>
      </c>
      <c r="F22" s="54">
        <f>Dat_01!E52</f>
        <v>59.959899999999998</v>
      </c>
      <c r="G22" s="54">
        <f>Dat_01!F52</f>
        <v>-319.01128</v>
      </c>
      <c r="H22" s="58">
        <f t="shared" si="0"/>
        <v>536.8744529999999</v>
      </c>
    </row>
    <row r="23" spans="1:8">
      <c r="A23" s="108" t="s">
        <v>65</v>
      </c>
      <c r="B23" s="122">
        <f>YEAR(Dat_01!B53)</f>
        <v>2019</v>
      </c>
      <c r="C23" s="124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Julio</v>
      </c>
      <c r="D23" s="54">
        <f>Dat_01!C53</f>
        <v>-1.4877800000000001</v>
      </c>
      <c r="E23" s="54">
        <f>Dat_01!D53</f>
        <v>777.14876700000002</v>
      </c>
      <c r="F23" s="54">
        <f>Dat_01!E53</f>
        <v>40.928800000000003</v>
      </c>
      <c r="G23" s="54">
        <f>Dat_01!F53</f>
        <v>-159.48772500000001</v>
      </c>
      <c r="H23" s="59">
        <f t="shared" si="0"/>
        <v>657.10206199999993</v>
      </c>
    </row>
    <row r="24" spans="1:8">
      <c r="A24" s="108" t="s">
        <v>57</v>
      </c>
      <c r="B24" s="122">
        <f>YEAR(Dat_01!B54)</f>
        <v>2019</v>
      </c>
      <c r="C24" s="124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Agosto</v>
      </c>
      <c r="D24" s="54">
        <f>Dat_01!C54</f>
        <v>-16.74484</v>
      </c>
      <c r="E24" s="54">
        <f>Dat_01!D54</f>
        <v>974.06609000000003</v>
      </c>
      <c r="F24" s="54">
        <f>Dat_01!E54</f>
        <v>-21.389399999999998</v>
      </c>
      <c r="G24" s="54">
        <f>Dat_01!F54</f>
        <v>-587.13015099999996</v>
      </c>
      <c r="H24" s="58">
        <f t="shared" si="0"/>
        <v>348.8016990000001</v>
      </c>
    </row>
    <row r="25" spans="1:8">
      <c r="A25" s="108" t="s">
        <v>57</v>
      </c>
      <c r="B25" s="123">
        <f>YEAR(Dat_01!B55)</f>
        <v>2019</v>
      </c>
      <c r="C25" s="125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Septiembre</v>
      </c>
      <c r="D25" s="109">
        <f>Dat_01!C55</f>
        <v>-21.8157</v>
      </c>
      <c r="E25" s="109">
        <f>Dat_01!D55</f>
        <v>812.20323199999996</v>
      </c>
      <c r="F25" s="109">
        <f>Dat_01!E55</f>
        <v>-79.308490000000006</v>
      </c>
      <c r="G25" s="109">
        <f>Dat_01!F55</f>
        <v>-613.11443299999996</v>
      </c>
      <c r="H25" s="61">
        <f t="shared" si="0"/>
        <v>97.964608999999996</v>
      </c>
    </row>
    <row r="27" spans="1:8">
      <c r="B27" s="82" t="s">
        <v>14</v>
      </c>
    </row>
    <row r="28" spans="1:8" ht="33.75">
      <c r="B28" s="110"/>
      <c r="C28" s="44" t="s">
        <v>11</v>
      </c>
      <c r="D28" s="44" t="s">
        <v>12</v>
      </c>
      <c r="E28" s="44" t="s">
        <v>13</v>
      </c>
    </row>
    <row r="29" spans="1:8">
      <c r="B29" s="111"/>
      <c r="C29" s="112">
        <f>Dat_01!B62</f>
        <v>2.2222222222000001</v>
      </c>
      <c r="D29" s="112">
        <f>Dat_01!C62</f>
        <v>71.805555555599994</v>
      </c>
      <c r="E29" s="112">
        <f>Dat_01!D62</f>
        <v>25.972222222199999</v>
      </c>
      <c r="F29" s="113"/>
    </row>
    <row r="30" spans="1:8">
      <c r="B30" s="111"/>
      <c r="C30" s="112">
        <f>Dat_01!B63</f>
        <v>26.0402684564</v>
      </c>
      <c r="D30" s="112">
        <f>Dat_01!C63</f>
        <v>26.9798657718</v>
      </c>
      <c r="E30" s="112">
        <f>Dat_01!D63</f>
        <v>46.9798657718</v>
      </c>
      <c r="F30" s="113"/>
    </row>
    <row r="31" spans="1:8">
      <c r="B31" s="111"/>
      <c r="C31" s="112">
        <f>Dat_01!B64</f>
        <v>34.583333333299997</v>
      </c>
      <c r="D31" s="112">
        <f>Dat_01!C64</f>
        <v>17.777777777800001</v>
      </c>
      <c r="E31" s="112">
        <f>Dat_01!D64</f>
        <v>47.638888888899999</v>
      </c>
      <c r="F31" s="113"/>
    </row>
    <row r="32" spans="1:8">
      <c r="B32" s="111"/>
      <c r="C32" s="112">
        <f>Dat_01!B65</f>
        <v>18.548387096799999</v>
      </c>
      <c r="D32" s="112">
        <f>Dat_01!C65</f>
        <v>57.661290322600003</v>
      </c>
      <c r="E32" s="112">
        <f>Dat_01!D65</f>
        <v>23.790322580600002</v>
      </c>
      <c r="F32" s="114"/>
    </row>
    <row r="33" spans="2:6">
      <c r="B33" s="111"/>
      <c r="C33" s="112">
        <f>Dat_01!B66</f>
        <v>24.865591397799999</v>
      </c>
      <c r="D33" s="112">
        <f>Dat_01!C66</f>
        <v>35.618279569899997</v>
      </c>
      <c r="E33" s="112">
        <f>Dat_01!D66</f>
        <v>39.5161290323</v>
      </c>
      <c r="F33" s="113"/>
    </row>
    <row r="34" spans="2:6">
      <c r="B34" s="115"/>
      <c r="C34" s="112">
        <f>Dat_01!B67</f>
        <v>5.3571428571000004</v>
      </c>
      <c r="D34" s="112">
        <f>Dat_01!C67</f>
        <v>79.464285714300004</v>
      </c>
      <c r="E34" s="112">
        <f>Dat_01!D67</f>
        <v>15.1785714286</v>
      </c>
      <c r="F34" s="113"/>
    </row>
    <row r="35" spans="2:6">
      <c r="B35" s="111"/>
      <c r="C35" s="112">
        <f>Dat_01!B68</f>
        <v>0.134589502</v>
      </c>
      <c r="D35" s="112">
        <f>Dat_01!C68</f>
        <v>92.597577388999994</v>
      </c>
      <c r="E35" s="112">
        <f>Dat_01!D68</f>
        <v>7.2678331089999997</v>
      </c>
      <c r="F35" s="113"/>
    </row>
    <row r="36" spans="2:6">
      <c r="B36" s="111"/>
      <c r="C36" s="112">
        <f>Dat_01!B69</f>
        <v>0.13888888890000001</v>
      </c>
      <c r="D36" s="112">
        <f>Dat_01!C69</f>
        <v>83.611111111100001</v>
      </c>
      <c r="E36" s="112">
        <f>Dat_01!D69</f>
        <v>16.25</v>
      </c>
      <c r="F36" s="113"/>
    </row>
    <row r="37" spans="2:6">
      <c r="B37" s="115"/>
      <c r="C37" s="112">
        <f>Dat_01!B70</f>
        <v>0.5376344086</v>
      </c>
      <c r="D37" s="112">
        <f>Dat_01!C70</f>
        <v>81.854838709700005</v>
      </c>
      <c r="E37" s="112">
        <f>Dat_01!D70</f>
        <v>17.6075268817</v>
      </c>
      <c r="F37" s="113"/>
    </row>
    <row r="38" spans="2:6">
      <c r="B38" s="111"/>
      <c r="C38" s="112">
        <f>Dat_01!B71</f>
        <v>0.13888888890000001</v>
      </c>
      <c r="D38" s="112">
        <f>Dat_01!C71</f>
        <v>95.277777777799997</v>
      </c>
      <c r="E38" s="112">
        <f>Dat_01!D71</f>
        <v>4.5833333332999997</v>
      </c>
      <c r="F38" s="113"/>
    </row>
    <row r="39" spans="2:6">
      <c r="B39" s="111"/>
      <c r="C39" s="112">
        <f>Dat_01!B72</f>
        <v>1.0752688172</v>
      </c>
      <c r="D39" s="112">
        <f>Dat_01!C72</f>
        <v>95.161290322599996</v>
      </c>
      <c r="E39" s="112">
        <f>Dat_01!D72</f>
        <v>3.7634408601999998</v>
      </c>
      <c r="F39" s="113"/>
    </row>
    <row r="40" spans="2:6">
      <c r="B40" s="115"/>
      <c r="C40" s="112">
        <f>Dat_01!B73</f>
        <v>0.8064516129</v>
      </c>
      <c r="D40" s="112">
        <f>Dat_01!C73</f>
        <v>92.607526881699997</v>
      </c>
      <c r="E40" s="112">
        <f>Dat_01!D73</f>
        <v>6.5860215053999998</v>
      </c>
      <c r="F40" s="113"/>
    </row>
    <row r="41" spans="2:6">
      <c r="B41" s="116"/>
      <c r="C41" s="117">
        <f>Dat_01!B74</f>
        <v>5.4166666667000003</v>
      </c>
      <c r="D41" s="117">
        <f>Dat_01!C74</f>
        <v>63.333333333299997</v>
      </c>
      <c r="E41" s="117">
        <f>Dat_01!D74</f>
        <v>31.25</v>
      </c>
      <c r="F41" s="113"/>
    </row>
    <row r="43" spans="2:6">
      <c r="B43" s="82" t="s">
        <v>15</v>
      </c>
    </row>
    <row r="44" spans="2:6" ht="33.75">
      <c r="B44" s="110"/>
      <c r="C44" s="44" t="s">
        <v>16</v>
      </c>
      <c r="D44" s="44" t="s">
        <v>17</v>
      </c>
      <c r="E44" s="44" t="s">
        <v>13</v>
      </c>
    </row>
    <row r="45" spans="2:6">
      <c r="B45" s="111"/>
      <c r="C45" s="112">
        <f>Dat_01!G62</f>
        <v>0.69444444439999997</v>
      </c>
      <c r="D45" s="112">
        <f>Dat_01!H62</f>
        <v>0.13888888890000001</v>
      </c>
      <c r="E45" s="112">
        <f>Dat_01!I62</f>
        <v>99.166666666699996</v>
      </c>
      <c r="F45" s="113"/>
    </row>
    <row r="46" spans="2:6">
      <c r="B46" s="111"/>
      <c r="C46" s="112">
        <f>Dat_01!G63</f>
        <v>3.7583892617000001</v>
      </c>
      <c r="D46" s="112">
        <f>Dat_01!H63</f>
        <v>0.67114093959999999</v>
      </c>
      <c r="E46" s="112">
        <f>Dat_01!I63</f>
        <v>95.570469798700003</v>
      </c>
      <c r="F46" s="113"/>
    </row>
    <row r="47" spans="2:6">
      <c r="B47" s="111"/>
      <c r="C47" s="112">
        <f>Dat_01!G64</f>
        <v>2.0833333333000001</v>
      </c>
      <c r="D47" s="112">
        <f>Dat_01!H64</f>
        <v>0.13888888890000001</v>
      </c>
      <c r="E47" s="112">
        <f>Dat_01!I64</f>
        <v>97.777777777799997</v>
      </c>
      <c r="F47" s="113"/>
    </row>
    <row r="48" spans="2:6">
      <c r="B48" s="111"/>
      <c r="C48" s="112">
        <f>Dat_01!G65</f>
        <v>2.8225806452</v>
      </c>
      <c r="D48" s="112">
        <f>Dat_01!H65</f>
        <v>1.0752688172</v>
      </c>
      <c r="E48" s="112">
        <f>Dat_01!I65</f>
        <v>96.102150537599996</v>
      </c>
      <c r="F48" s="113"/>
    </row>
    <row r="49" spans="2:6">
      <c r="B49" s="111"/>
      <c r="C49" s="112">
        <f>Dat_01!G66</f>
        <v>12.5</v>
      </c>
      <c r="D49" s="112">
        <f>Dat_01!H66</f>
        <v>0.5376344086</v>
      </c>
      <c r="E49" s="112">
        <f>Dat_01!I66</f>
        <v>86.962365591400001</v>
      </c>
      <c r="F49" s="113"/>
    </row>
    <row r="50" spans="2:6">
      <c r="B50" s="115"/>
      <c r="C50" s="112">
        <f>Dat_01!G67</f>
        <v>15.625</v>
      </c>
      <c r="D50" s="112">
        <f>Dat_01!H67</f>
        <v>0</v>
      </c>
      <c r="E50" s="112">
        <f>Dat_01!I67</f>
        <v>84.375</v>
      </c>
      <c r="F50" s="113"/>
    </row>
    <row r="51" spans="2:6">
      <c r="B51" s="111"/>
      <c r="C51" s="112">
        <f>Dat_01!G68</f>
        <v>7.2678331089999997</v>
      </c>
      <c r="D51" s="112">
        <f>Dat_01!H68</f>
        <v>0</v>
      </c>
      <c r="E51" s="112">
        <f>Dat_01!I68</f>
        <v>92.732166891000006</v>
      </c>
      <c r="F51" s="113"/>
    </row>
    <row r="52" spans="2:6">
      <c r="B52" s="111"/>
      <c r="C52" s="112">
        <f>Dat_01!G69</f>
        <v>4.1666666667000003</v>
      </c>
      <c r="D52" s="112">
        <f>Dat_01!H69</f>
        <v>1.3888888889</v>
      </c>
      <c r="E52" s="112">
        <f>Dat_01!I69</f>
        <v>94.444444444400006</v>
      </c>
      <c r="F52" s="113"/>
    </row>
    <row r="53" spans="2:6">
      <c r="B53" s="115"/>
      <c r="C53" s="112">
        <f>Dat_01!G70</f>
        <v>6.0483870968</v>
      </c>
      <c r="D53" s="112">
        <f>Dat_01!H70</f>
        <v>0.1344086022</v>
      </c>
      <c r="E53" s="112">
        <f>Dat_01!I70</f>
        <v>93.817204301100006</v>
      </c>
      <c r="F53" s="113"/>
    </row>
    <row r="54" spans="2:6">
      <c r="B54" s="111"/>
      <c r="C54" s="112">
        <f>Dat_01!G71</f>
        <v>1.25</v>
      </c>
      <c r="D54" s="112">
        <f>Dat_01!H71</f>
        <v>0</v>
      </c>
      <c r="E54" s="112">
        <f>Dat_01!I71</f>
        <v>98.75</v>
      </c>
      <c r="F54" s="113"/>
    </row>
    <row r="55" spans="2:6">
      <c r="B55" s="111"/>
      <c r="C55" s="112">
        <f>Dat_01!G72</f>
        <v>0.40322580650000001</v>
      </c>
      <c r="D55" s="112">
        <f>Dat_01!H72</f>
        <v>0.40322580650000001</v>
      </c>
      <c r="E55" s="112">
        <f>Dat_01!I72</f>
        <v>99.193548387099995</v>
      </c>
      <c r="F55" s="113"/>
    </row>
    <row r="56" spans="2:6">
      <c r="B56" s="115"/>
      <c r="C56" s="112">
        <f>Dat_01!G73</f>
        <v>0.40322580650000001</v>
      </c>
      <c r="D56" s="112">
        <f>Dat_01!H73</f>
        <v>0</v>
      </c>
      <c r="E56" s="112">
        <f>Dat_01!I73</f>
        <v>99.596774193499996</v>
      </c>
      <c r="F56" s="113"/>
    </row>
    <row r="57" spans="2:6">
      <c r="B57" s="116"/>
      <c r="C57" s="117">
        <f>Dat_01!G74</f>
        <v>1.6666666667000001</v>
      </c>
      <c r="D57" s="117">
        <f>Dat_01!H74</f>
        <v>0</v>
      </c>
      <c r="E57" s="117">
        <f>Dat_01!I74</f>
        <v>98.333333333300004</v>
      </c>
      <c r="F57" s="113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25"/>
  <sheetViews>
    <sheetView showGridLines="0" showRowColHeaders="0" workbookViewId="0">
      <selection activeCell="J7" sqref="J7"/>
    </sheetView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66</v>
      </c>
      <c r="C2"/>
      <c r="D2"/>
      <c r="E2"/>
    </row>
    <row r="3" spans="1:5">
      <c r="B3" s="107"/>
      <c r="C3" s="107"/>
      <c r="D3" s="135" t="s">
        <v>67</v>
      </c>
      <c r="E3" s="135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57</v>
      </c>
      <c r="B5" s="118" t="str">
        <f>Dat_02!A5</f>
        <v>01/09/2018</v>
      </c>
      <c r="C5" s="119">
        <f>Dat_02!N5</f>
        <v>2323.0666666665998</v>
      </c>
      <c r="D5" s="119">
        <f>Dat_02!B5</f>
        <v>2962.5</v>
      </c>
      <c r="E5" s="119">
        <f>Dat_02!F5</f>
        <v>-2341.6666666667002</v>
      </c>
    </row>
    <row r="6" spans="1:5">
      <c r="A6" s="83"/>
      <c r="B6" s="118" t="str">
        <f>Dat_02!A6</f>
        <v>02/09/2018</v>
      </c>
      <c r="C6" s="119">
        <f>Dat_02!N6</f>
        <v>2042.1291666666998</v>
      </c>
      <c r="D6" s="119">
        <f>Dat_02!B6</f>
        <v>2512.5</v>
      </c>
      <c r="E6" s="119">
        <f>Dat_02!F6</f>
        <v>-2920.8333333332998</v>
      </c>
    </row>
    <row r="7" spans="1:5">
      <c r="A7" s="83"/>
      <c r="B7" s="118" t="str">
        <f>Dat_02!A7</f>
        <v>03/09/2018</v>
      </c>
      <c r="C7" s="119">
        <f>Dat_02!N7</f>
        <v>1661.8652173912999</v>
      </c>
      <c r="D7" s="119">
        <f>Dat_02!B7</f>
        <v>2308.3333333332998</v>
      </c>
      <c r="E7" s="119">
        <f>Dat_02!F7</f>
        <v>-1650</v>
      </c>
    </row>
    <row r="8" spans="1:5">
      <c r="A8" s="83"/>
      <c r="B8" s="118" t="str">
        <f>Dat_02!A8</f>
        <v>04/09/2018</v>
      </c>
      <c r="C8" s="119">
        <f>Dat_02!N8</f>
        <v>1531.3369047618999</v>
      </c>
      <c r="D8" s="119">
        <f>Dat_02!B8</f>
        <v>2187.5</v>
      </c>
      <c r="E8" s="119">
        <f>Dat_02!F8</f>
        <v>-1262.5</v>
      </c>
    </row>
    <row r="9" spans="1:5">
      <c r="A9" s="83"/>
      <c r="B9" s="118" t="str">
        <f>Dat_02!A9</f>
        <v>05/09/2018</v>
      </c>
      <c r="C9" s="119">
        <f>Dat_02!N9</f>
        <v>1091.680952381</v>
      </c>
      <c r="D9" s="119">
        <f>Dat_02!B9</f>
        <v>2170.8333333332998</v>
      </c>
      <c r="E9" s="119">
        <f>Dat_02!F9</f>
        <v>-1262.5</v>
      </c>
    </row>
    <row r="10" spans="1:5">
      <c r="A10" s="83"/>
      <c r="B10" s="118" t="str">
        <f>Dat_02!A10</f>
        <v>06/09/2018</v>
      </c>
      <c r="C10" s="119">
        <f>Dat_02!N10</f>
        <v>1309.5425</v>
      </c>
      <c r="D10" s="119">
        <f>Dat_02!B10</f>
        <v>2558.3333333332998</v>
      </c>
      <c r="E10" s="119">
        <f>Dat_02!F10</f>
        <v>-1352.0833333333001</v>
      </c>
    </row>
    <row r="11" spans="1:5">
      <c r="A11" s="83"/>
      <c r="B11" s="118" t="str">
        <f>Dat_02!A11</f>
        <v>07/09/2018</v>
      </c>
      <c r="C11" s="119">
        <f>Dat_02!N11</f>
        <v>1918.6878542510001</v>
      </c>
      <c r="D11" s="119">
        <f>Dat_02!B11</f>
        <v>2416.6666666667002</v>
      </c>
      <c r="E11" s="119">
        <f>Dat_02!F11</f>
        <v>-1731.25</v>
      </c>
    </row>
    <row r="12" spans="1:5">
      <c r="A12" s="83"/>
      <c r="B12" s="118" t="str">
        <f>Dat_02!A12</f>
        <v>08/09/2018</v>
      </c>
      <c r="C12" s="119">
        <f>Dat_02!N12</f>
        <v>2111.0208333332998</v>
      </c>
      <c r="D12" s="119">
        <f>Dat_02!B12</f>
        <v>2266.6666666667002</v>
      </c>
      <c r="E12" s="119">
        <f>Dat_02!F12</f>
        <v>-2175</v>
      </c>
    </row>
    <row r="13" spans="1:5">
      <c r="A13" s="83"/>
      <c r="B13" s="118" t="str">
        <f>Dat_02!A13</f>
        <v>09/09/2018</v>
      </c>
      <c r="C13" s="119">
        <f>Dat_02!N13</f>
        <v>1807.2458333333</v>
      </c>
      <c r="D13" s="119">
        <f>Dat_02!B13</f>
        <v>2208.3333333332998</v>
      </c>
      <c r="E13" s="119">
        <f>Dat_02!F13</f>
        <v>-2956.25</v>
      </c>
    </row>
    <row r="14" spans="1:5">
      <c r="A14" s="83"/>
      <c r="B14" s="118" t="str">
        <f>Dat_02!A14</f>
        <v>10/09/2018</v>
      </c>
      <c r="C14" s="119">
        <f>Dat_02!N14</f>
        <v>1413.2444444444</v>
      </c>
      <c r="D14" s="119">
        <f>Dat_02!B14</f>
        <v>2300</v>
      </c>
      <c r="E14" s="119">
        <f>Dat_02!F14</f>
        <v>-2268.75</v>
      </c>
    </row>
    <row r="15" spans="1:5">
      <c r="A15" s="83"/>
      <c r="B15" s="118" t="str">
        <f>Dat_02!A15</f>
        <v>11/09/2018</v>
      </c>
      <c r="C15" s="119">
        <f>Dat_02!N15</f>
        <v>1515.2829545454997</v>
      </c>
      <c r="D15" s="119">
        <f>Dat_02!B15</f>
        <v>2275</v>
      </c>
      <c r="E15" s="119">
        <f>Dat_02!F15</f>
        <v>-2266.6666666667002</v>
      </c>
    </row>
    <row r="16" spans="1:5">
      <c r="A16" s="83"/>
      <c r="B16" s="118" t="str">
        <f>Dat_02!A16</f>
        <v>12/09/2018</v>
      </c>
      <c r="C16" s="119">
        <f>Dat_02!N16</f>
        <v>1895.3931818182</v>
      </c>
      <c r="D16" s="119">
        <f>Dat_02!B16</f>
        <v>2241.6666666667002</v>
      </c>
      <c r="E16" s="119">
        <f>Dat_02!F16</f>
        <v>-2266.6666666667002</v>
      </c>
    </row>
    <row r="17" spans="1:5">
      <c r="A17" s="83"/>
      <c r="B17" s="118" t="str">
        <f>Dat_02!A17</f>
        <v>13/09/2018</v>
      </c>
      <c r="C17" s="119">
        <f>Dat_02!N17</f>
        <v>440.50555555559981</v>
      </c>
      <c r="D17" s="119">
        <f>Dat_02!B17</f>
        <v>2333.3333333332998</v>
      </c>
      <c r="E17" s="119">
        <f>Dat_02!F17</f>
        <v>-2266.6666666667002</v>
      </c>
    </row>
    <row r="18" spans="1:5">
      <c r="A18" s="83"/>
      <c r="B18" s="118" t="str">
        <f>Dat_02!A18</f>
        <v>14/09/2018</v>
      </c>
      <c r="C18" s="119">
        <f>Dat_02!N18</f>
        <v>1669.9286956521998</v>
      </c>
      <c r="D18" s="119">
        <f>Dat_02!B18</f>
        <v>2333.3333333332998</v>
      </c>
      <c r="E18" s="119">
        <f>Dat_02!F18</f>
        <v>-2270.8333333332998</v>
      </c>
    </row>
    <row r="19" spans="1:5">
      <c r="A19" s="83"/>
      <c r="B19" s="118" t="str">
        <f>Dat_02!A19</f>
        <v>15/09/2018</v>
      </c>
      <c r="C19" s="119">
        <f>Dat_02!N19</f>
        <v>1918.5624999999998</v>
      </c>
      <c r="D19" s="119">
        <f>Dat_02!B19</f>
        <v>2212.5</v>
      </c>
      <c r="E19" s="119">
        <f>Dat_02!F19</f>
        <v>-2581.25</v>
      </c>
    </row>
    <row r="20" spans="1:5">
      <c r="A20" s="83"/>
      <c r="B20" s="118" t="str">
        <f>Dat_02!A20</f>
        <v>16/09/2018</v>
      </c>
      <c r="C20" s="119">
        <f>Dat_02!N20</f>
        <v>1302.8583333333002</v>
      </c>
      <c r="D20" s="119">
        <f>Dat_02!B20</f>
        <v>1464.5833333333001</v>
      </c>
      <c r="E20" s="119">
        <f>Dat_02!F20</f>
        <v>-2725</v>
      </c>
    </row>
    <row r="21" spans="1:5">
      <c r="A21" s="83"/>
      <c r="B21" s="118" t="str">
        <f>Dat_02!A21</f>
        <v>17/09/2018</v>
      </c>
      <c r="C21" s="119">
        <f>Dat_02!N21</f>
        <v>1320.8110047846999</v>
      </c>
      <c r="D21" s="119">
        <f>Dat_02!B21</f>
        <v>2350</v>
      </c>
      <c r="E21" s="119">
        <f>Dat_02!F21</f>
        <v>-2250</v>
      </c>
    </row>
    <row r="22" spans="1:5">
      <c r="A22" s="83"/>
      <c r="B22" s="118" t="str">
        <f>Dat_02!A22</f>
        <v>18/09/2018</v>
      </c>
      <c r="C22" s="119">
        <f>Dat_02!N22</f>
        <v>1832.5632575758</v>
      </c>
      <c r="D22" s="119">
        <f>Dat_02!B22</f>
        <v>2358.3333333332998</v>
      </c>
      <c r="E22" s="119">
        <f>Dat_02!F22</f>
        <v>-2218.75</v>
      </c>
    </row>
    <row r="23" spans="1:5">
      <c r="A23" s="83"/>
      <c r="B23" s="118" t="str">
        <f>Dat_02!A23</f>
        <v>19/09/2018</v>
      </c>
      <c r="C23" s="119">
        <f>Dat_02!N23</f>
        <v>2023.6916666666998</v>
      </c>
      <c r="D23" s="119">
        <f>Dat_02!B23</f>
        <v>2425</v>
      </c>
      <c r="E23" s="119">
        <f>Dat_02!F23</f>
        <v>-2218.75</v>
      </c>
    </row>
    <row r="24" spans="1:5">
      <c r="A24" s="83"/>
      <c r="B24" s="118" t="str">
        <f>Dat_02!A24</f>
        <v>20/09/2018</v>
      </c>
      <c r="C24" s="119">
        <f>Dat_02!N24</f>
        <v>868.42380952379995</v>
      </c>
      <c r="D24" s="119">
        <f>Dat_02!B24</f>
        <v>2433.3333333332998</v>
      </c>
      <c r="E24" s="119">
        <f>Dat_02!F24</f>
        <v>-2218.75</v>
      </c>
    </row>
    <row r="25" spans="1:5">
      <c r="A25" s="83"/>
      <c r="B25" s="118" t="str">
        <f>Dat_02!A25</f>
        <v>21/09/2018</v>
      </c>
      <c r="C25" s="119">
        <f>Dat_02!N25</f>
        <v>2016.2170454544998</v>
      </c>
      <c r="D25" s="119">
        <f>Dat_02!B25</f>
        <v>2354.1666666667002</v>
      </c>
      <c r="E25" s="119">
        <f>Dat_02!F25</f>
        <v>-2368.75</v>
      </c>
    </row>
    <row r="26" spans="1:5">
      <c r="A26" s="83"/>
      <c r="B26" s="118" t="str">
        <f>Dat_02!A26</f>
        <v>22/09/2018</v>
      </c>
      <c r="C26" s="119">
        <f>Dat_02!N26</f>
        <v>1652.9557971014999</v>
      </c>
      <c r="D26" s="119">
        <f>Dat_02!B26</f>
        <v>2279.1666666667002</v>
      </c>
      <c r="E26" s="119">
        <f>Dat_02!F26</f>
        <v>-2575</v>
      </c>
    </row>
    <row r="27" spans="1:5">
      <c r="A27" s="83"/>
      <c r="B27" s="118" t="str">
        <f>Dat_02!A27</f>
        <v>23/09/2018</v>
      </c>
      <c r="C27" s="119">
        <f>Dat_02!N27</f>
        <v>1581.5625</v>
      </c>
      <c r="D27" s="119">
        <f>Dat_02!B27</f>
        <v>1662.5</v>
      </c>
      <c r="E27" s="119">
        <f>Dat_02!F27</f>
        <v>-3079.1666666667002</v>
      </c>
    </row>
    <row r="28" spans="1:5">
      <c r="A28" s="83"/>
      <c r="B28" s="118" t="str">
        <f>Dat_02!A28</f>
        <v>24/09/2018</v>
      </c>
      <c r="C28" s="119">
        <f>Dat_02!N28</f>
        <v>-271.27569444439996</v>
      </c>
      <c r="D28" s="119">
        <f>Dat_02!B28</f>
        <v>2366.6666666667002</v>
      </c>
      <c r="E28" s="119">
        <f>Dat_02!F28</f>
        <v>-2522.9166666667002</v>
      </c>
    </row>
    <row r="29" spans="1:5">
      <c r="A29" s="83"/>
      <c r="B29" s="118" t="str">
        <f>Dat_02!A29</f>
        <v>25/09/2018</v>
      </c>
      <c r="C29" s="119">
        <f>Dat_02!N29</f>
        <v>927.92421052630016</v>
      </c>
      <c r="D29" s="119">
        <f>Dat_02!B29</f>
        <v>2366.6666666667002</v>
      </c>
      <c r="E29" s="119">
        <f>Dat_02!F29</f>
        <v>-2527.0833333332998</v>
      </c>
    </row>
    <row r="30" spans="1:5">
      <c r="A30" s="83"/>
      <c r="B30" s="118" t="str">
        <f>Dat_02!A30</f>
        <v>26/09/2018</v>
      </c>
      <c r="C30" s="119">
        <f>Dat_02!N30</f>
        <v>654.03684210529991</v>
      </c>
      <c r="D30" s="119">
        <f>Dat_02!B30</f>
        <v>2366.6666666667002</v>
      </c>
      <c r="E30" s="119">
        <f>Dat_02!F30</f>
        <v>-2527.0833333332998</v>
      </c>
    </row>
    <row r="31" spans="1:5">
      <c r="A31" s="83"/>
      <c r="B31" s="118" t="str">
        <f>Dat_02!A31</f>
        <v>27/09/2018</v>
      </c>
      <c r="C31" s="119">
        <f>Dat_02!N31</f>
        <v>1159.1518796992</v>
      </c>
      <c r="D31" s="119">
        <f>Dat_02!B31</f>
        <v>2366.6666666667002</v>
      </c>
      <c r="E31" s="119">
        <f>Dat_02!F31</f>
        <v>-2527.0833333332998</v>
      </c>
    </row>
    <row r="32" spans="1:5">
      <c r="A32" s="83"/>
      <c r="B32" s="118" t="str">
        <f>Dat_02!A32</f>
        <v>28/09/2018</v>
      </c>
      <c r="C32" s="119">
        <f>Dat_02!N32</f>
        <v>2163.9499999999998</v>
      </c>
      <c r="D32" s="119">
        <f>Dat_02!B32</f>
        <v>2508.3333333332998</v>
      </c>
      <c r="E32" s="119">
        <f>Dat_02!F32</f>
        <v>-2527.0833333332998</v>
      </c>
    </row>
    <row r="33" spans="1:5">
      <c r="A33" s="83"/>
      <c r="B33" s="118" t="str">
        <f>Dat_02!A33</f>
        <v>29/09/2018</v>
      </c>
      <c r="C33" s="119">
        <f>Dat_02!N33</f>
        <v>2486.0597222222</v>
      </c>
      <c r="D33" s="119">
        <f>Dat_02!B33</f>
        <v>2900</v>
      </c>
      <c r="E33" s="119">
        <f>Dat_02!F33</f>
        <v>-2477.0833333332998</v>
      </c>
    </row>
    <row r="34" spans="1:5">
      <c r="A34" s="83"/>
      <c r="B34" s="118" t="str">
        <f>Dat_02!A34</f>
        <v>30/09/2018</v>
      </c>
      <c r="C34" s="119">
        <f>Dat_02!N34</f>
        <v>1720.9115942029002</v>
      </c>
      <c r="D34" s="119">
        <f>Dat_02!B34</f>
        <v>2620.8333333332998</v>
      </c>
      <c r="E34" s="119">
        <f>Dat_02!F34</f>
        <v>-3004.1666666667002</v>
      </c>
    </row>
    <row r="35" spans="1:5">
      <c r="A35" s="83"/>
      <c r="B35" s="118" t="str">
        <f>Dat_02!A35</f>
        <v>01/10/2018</v>
      </c>
      <c r="C35" s="119">
        <f>Dat_02!N35</f>
        <v>716.51249999999982</v>
      </c>
      <c r="D35" s="119">
        <f>Dat_02!B35</f>
        <v>3033.3333333332998</v>
      </c>
      <c r="E35" s="119">
        <f>Dat_02!F35</f>
        <v>-2443.75</v>
      </c>
    </row>
    <row r="36" spans="1:5">
      <c r="A36" s="83" t="s">
        <v>58</v>
      </c>
      <c r="B36" s="118" t="str">
        <f>Dat_02!A36</f>
        <v>02/10/2018</v>
      </c>
      <c r="C36" s="119">
        <f>Dat_02!N36</f>
        <v>890.68431372550003</v>
      </c>
      <c r="D36" s="119">
        <f>Dat_02!B36</f>
        <v>3033.3333333332998</v>
      </c>
      <c r="E36" s="119">
        <f>Dat_02!F36</f>
        <v>-2443.75</v>
      </c>
    </row>
    <row r="37" spans="1:5">
      <c r="A37" s="83"/>
      <c r="B37" s="118" t="str">
        <f>Dat_02!A37</f>
        <v>03/10/2018</v>
      </c>
      <c r="C37" s="119">
        <f>Dat_02!N37</f>
        <v>-17.448351648300104</v>
      </c>
      <c r="D37" s="119">
        <f>Dat_02!B37</f>
        <v>2950</v>
      </c>
      <c r="E37" s="119">
        <f>Dat_02!F37</f>
        <v>-2443.75</v>
      </c>
    </row>
    <row r="38" spans="1:5">
      <c r="A38" s="83"/>
      <c r="B38" s="118" t="str">
        <f>Dat_02!A38</f>
        <v>04/10/2018</v>
      </c>
      <c r="C38" s="119">
        <f>Dat_02!N38</f>
        <v>369.18541666670012</v>
      </c>
      <c r="D38" s="119">
        <f>Dat_02!B38</f>
        <v>2950</v>
      </c>
      <c r="E38" s="119">
        <f>Dat_02!F38</f>
        <v>-2410.4166666667002</v>
      </c>
    </row>
    <row r="39" spans="1:5">
      <c r="A39" s="83"/>
      <c r="B39" s="118" t="str">
        <f>Dat_02!A39</f>
        <v>05/10/2018</v>
      </c>
      <c r="C39" s="119">
        <f>Dat_02!N39</f>
        <v>1519.5033333332999</v>
      </c>
      <c r="D39" s="119">
        <f>Dat_02!B39</f>
        <v>2735.4166666667002</v>
      </c>
      <c r="E39" s="119">
        <f>Dat_02!F39</f>
        <v>-2081.25</v>
      </c>
    </row>
    <row r="40" spans="1:5">
      <c r="A40" s="83"/>
      <c r="B40" s="118" t="str">
        <f>Dat_02!A40</f>
        <v>06/10/2018</v>
      </c>
      <c r="C40" s="119">
        <f>Dat_02!N40</f>
        <v>1171.5933333333001</v>
      </c>
      <c r="D40" s="119">
        <f>Dat_02!B40</f>
        <v>2525</v>
      </c>
      <c r="E40" s="119">
        <f>Dat_02!F40</f>
        <v>-2075</v>
      </c>
    </row>
    <row r="41" spans="1:5">
      <c r="A41" s="83"/>
      <c r="B41" s="118" t="str">
        <f>Dat_02!A41</f>
        <v>07/10/2018</v>
      </c>
      <c r="C41" s="119">
        <f>Dat_02!N41</f>
        <v>1239.72</v>
      </c>
      <c r="D41" s="119">
        <f>Dat_02!B41</f>
        <v>2332.6666666667002</v>
      </c>
      <c r="E41" s="119">
        <f>Dat_02!F41</f>
        <v>-2579.1666666667002</v>
      </c>
    </row>
    <row r="42" spans="1:5">
      <c r="A42" s="83"/>
      <c r="B42" s="118" t="str">
        <f>Dat_02!A42</f>
        <v>08/10/2018</v>
      </c>
      <c r="C42" s="119">
        <f>Dat_02!N42</f>
        <v>653.88541666669994</v>
      </c>
      <c r="D42" s="119">
        <f>Dat_02!B42</f>
        <v>2437.5</v>
      </c>
      <c r="E42" s="119">
        <f>Dat_02!F42</f>
        <v>-1537.5</v>
      </c>
    </row>
    <row r="43" spans="1:5">
      <c r="A43" s="83"/>
      <c r="B43" s="118" t="str">
        <f>Dat_02!A43</f>
        <v>09/10/2018</v>
      </c>
      <c r="C43" s="119">
        <f>Dat_02!N43</f>
        <v>237.25333333330013</v>
      </c>
      <c r="D43" s="119">
        <f>Dat_02!B43</f>
        <v>2366.6666666667002</v>
      </c>
      <c r="E43" s="119">
        <f>Dat_02!F43</f>
        <v>-1262.5</v>
      </c>
    </row>
    <row r="44" spans="1:5">
      <c r="A44" s="83"/>
      <c r="B44" s="118" t="str">
        <f>Dat_02!A44</f>
        <v>10/10/2018</v>
      </c>
      <c r="C44" s="119">
        <f>Dat_02!N44</f>
        <v>387.20170454539993</v>
      </c>
      <c r="D44" s="119">
        <f>Dat_02!B44</f>
        <v>2241.6666666667002</v>
      </c>
      <c r="E44" s="119">
        <f>Dat_02!F44</f>
        <v>-1287.5</v>
      </c>
    </row>
    <row r="45" spans="1:5">
      <c r="A45" s="83"/>
      <c r="B45" s="118" t="str">
        <f>Dat_02!A45</f>
        <v>11/10/2018</v>
      </c>
      <c r="C45" s="119">
        <f>Dat_02!N45</f>
        <v>529.96222222220013</v>
      </c>
      <c r="D45" s="119">
        <f>Dat_02!B45</f>
        <v>2366.6666666667002</v>
      </c>
      <c r="E45" s="119">
        <f>Dat_02!F45</f>
        <v>-1287.5</v>
      </c>
    </row>
    <row r="46" spans="1:5">
      <c r="A46" s="83"/>
      <c r="B46" s="118" t="str">
        <f>Dat_02!A46</f>
        <v>12/10/2018</v>
      </c>
      <c r="C46" s="119">
        <f>Dat_02!N46</f>
        <v>148.26397058819998</v>
      </c>
      <c r="D46" s="119">
        <f>Dat_02!B46</f>
        <v>2108.3333333332998</v>
      </c>
      <c r="E46" s="119">
        <f>Dat_02!F46</f>
        <v>-1814.5833333333001</v>
      </c>
    </row>
    <row r="47" spans="1:5">
      <c r="A47" s="83"/>
      <c r="B47" s="118" t="str">
        <f>Dat_02!A47</f>
        <v>13/10/2018</v>
      </c>
      <c r="C47" s="119">
        <f>Dat_02!N47</f>
        <v>1308.2684210525999</v>
      </c>
      <c r="D47" s="119">
        <f>Dat_02!B47</f>
        <v>2039.5833333333001</v>
      </c>
      <c r="E47" s="119">
        <f>Dat_02!F47</f>
        <v>-1625</v>
      </c>
    </row>
    <row r="48" spans="1:5">
      <c r="A48" s="83"/>
      <c r="B48" s="118" t="str">
        <f>Dat_02!A48</f>
        <v>14/10/2018</v>
      </c>
      <c r="C48" s="119">
        <f>Dat_02!N48</f>
        <v>421.86666666669998</v>
      </c>
      <c r="D48" s="119">
        <f>Dat_02!B48</f>
        <v>2264.5833333332998</v>
      </c>
      <c r="E48" s="119">
        <f>Dat_02!F48</f>
        <v>-1762.5</v>
      </c>
    </row>
    <row r="49" spans="1:5">
      <c r="A49" s="83"/>
      <c r="B49" s="118" t="str">
        <f>Dat_02!A49</f>
        <v>15/10/2018</v>
      </c>
      <c r="C49" s="119">
        <f>Dat_02!N49</f>
        <v>-175.47777777769988</v>
      </c>
      <c r="D49" s="119">
        <f>Dat_02!B49</f>
        <v>2383.3333333332998</v>
      </c>
      <c r="E49" s="119">
        <f>Dat_02!F49</f>
        <v>-1625</v>
      </c>
    </row>
    <row r="50" spans="1:5">
      <c r="A50" s="83"/>
      <c r="B50" s="118" t="str">
        <f>Dat_02!A50</f>
        <v>16/10/2018</v>
      </c>
      <c r="C50" s="119">
        <f>Dat_02!N50</f>
        <v>674.51875000000018</v>
      </c>
      <c r="D50" s="119">
        <f>Dat_02!B50</f>
        <v>2383.3333333332998</v>
      </c>
      <c r="E50" s="119">
        <f>Dat_02!F50</f>
        <v>-1650</v>
      </c>
    </row>
    <row r="51" spans="1:5">
      <c r="A51" s="83"/>
      <c r="B51" s="118" t="str">
        <f>Dat_02!A51</f>
        <v>17/10/2018</v>
      </c>
      <c r="C51" s="119">
        <f>Dat_02!N51</f>
        <v>-19.553846153799896</v>
      </c>
      <c r="D51" s="119">
        <f>Dat_02!B51</f>
        <v>2383.3333333332998</v>
      </c>
      <c r="E51" s="119">
        <f>Dat_02!F51</f>
        <v>-1629.1666666666999</v>
      </c>
    </row>
    <row r="52" spans="1:5">
      <c r="A52" s="83"/>
      <c r="B52" s="118" t="str">
        <f>Dat_02!A52</f>
        <v>18/10/2018</v>
      </c>
      <c r="C52" s="119">
        <f>Dat_02!N52</f>
        <v>247.25064102559986</v>
      </c>
      <c r="D52" s="119">
        <f>Dat_02!B52</f>
        <v>2383.3333333332998</v>
      </c>
      <c r="E52" s="119">
        <f>Dat_02!F52</f>
        <v>-1650</v>
      </c>
    </row>
    <row r="53" spans="1:5">
      <c r="A53" s="83"/>
      <c r="B53" s="118" t="str">
        <f>Dat_02!A53</f>
        <v>19/10/2018</v>
      </c>
      <c r="C53" s="119">
        <f>Dat_02!N53</f>
        <v>213.68472222219998</v>
      </c>
      <c r="D53" s="119">
        <f>Dat_02!B53</f>
        <v>2383.3333333332998</v>
      </c>
      <c r="E53" s="119">
        <f>Dat_02!F53</f>
        <v>-1650</v>
      </c>
    </row>
    <row r="54" spans="1:5">
      <c r="A54" s="83"/>
      <c r="B54" s="118" t="str">
        <f>Dat_02!A54</f>
        <v>20/10/2018</v>
      </c>
      <c r="C54" s="119">
        <f>Dat_02!N54</f>
        <v>432.89930555560011</v>
      </c>
      <c r="D54" s="119">
        <f>Dat_02!B54</f>
        <v>2275</v>
      </c>
      <c r="E54" s="119">
        <f>Dat_02!F54</f>
        <v>-1625</v>
      </c>
    </row>
    <row r="55" spans="1:5">
      <c r="A55" s="83"/>
      <c r="B55" s="118" t="str">
        <f>Dat_02!A55</f>
        <v>21/10/2018</v>
      </c>
      <c r="C55" s="119">
        <f>Dat_02!N55</f>
        <v>1159.23</v>
      </c>
      <c r="D55" s="119">
        <f>Dat_02!B55</f>
        <v>1918.75</v>
      </c>
      <c r="E55" s="119">
        <f>Dat_02!F55</f>
        <v>-2037.5</v>
      </c>
    </row>
    <row r="56" spans="1:5">
      <c r="A56" s="83"/>
      <c r="B56" s="118" t="str">
        <f>Dat_02!A56</f>
        <v>22/10/2018</v>
      </c>
      <c r="C56" s="119">
        <f>Dat_02!N56</f>
        <v>142.81111111109999</v>
      </c>
      <c r="D56" s="119">
        <f>Dat_02!B56</f>
        <v>2225</v>
      </c>
      <c r="E56" s="119">
        <f>Dat_02!F56</f>
        <v>-1625</v>
      </c>
    </row>
    <row r="57" spans="1:5">
      <c r="A57" s="83"/>
      <c r="B57" s="118" t="str">
        <f>Dat_02!A57</f>
        <v>23/10/2018</v>
      </c>
      <c r="C57" s="119">
        <f>Dat_02!N57</f>
        <v>1051.3869047619</v>
      </c>
      <c r="D57" s="119">
        <f>Dat_02!B57</f>
        <v>2138.4166666667002</v>
      </c>
      <c r="E57" s="119">
        <f>Dat_02!F57</f>
        <v>-1625</v>
      </c>
    </row>
    <row r="58" spans="1:5">
      <c r="A58" s="83"/>
      <c r="B58" s="118" t="str">
        <f>Dat_02!A58</f>
        <v>24/10/2018</v>
      </c>
      <c r="C58" s="119">
        <f>Dat_02!N58</f>
        <v>381.16285714289984</v>
      </c>
      <c r="D58" s="119">
        <f>Dat_02!B58</f>
        <v>2120.8333333332998</v>
      </c>
      <c r="E58" s="119">
        <f>Dat_02!F58</f>
        <v>-1625</v>
      </c>
    </row>
    <row r="59" spans="1:5">
      <c r="A59" s="83"/>
      <c r="B59" s="118" t="str">
        <f>Dat_02!A59</f>
        <v>25/10/2018</v>
      </c>
      <c r="C59" s="119">
        <f>Dat_02!N59</f>
        <v>58.372027972000069</v>
      </c>
      <c r="D59" s="119">
        <f>Dat_02!B59</f>
        <v>2120.8333333332998</v>
      </c>
      <c r="E59" s="119">
        <f>Dat_02!F59</f>
        <v>-1625</v>
      </c>
    </row>
    <row r="60" spans="1:5">
      <c r="A60" s="83"/>
      <c r="B60" s="118" t="str">
        <f>Dat_02!A60</f>
        <v>26/10/2018</v>
      </c>
      <c r="C60" s="119">
        <f>Dat_02!N60</f>
        <v>276.41428571430015</v>
      </c>
      <c r="D60" s="119">
        <f>Dat_02!B60</f>
        <v>2120.8333333332998</v>
      </c>
      <c r="E60" s="119">
        <f>Dat_02!F60</f>
        <v>-1625</v>
      </c>
    </row>
    <row r="61" spans="1:5">
      <c r="A61" s="83"/>
      <c r="B61" s="118" t="str">
        <f>Dat_02!A61</f>
        <v>27/10/2018</v>
      </c>
      <c r="C61" s="119">
        <f>Dat_02!N61</f>
        <v>-365.42222222219993</v>
      </c>
      <c r="D61" s="119">
        <f>Dat_02!B61</f>
        <v>2137.5</v>
      </c>
      <c r="E61" s="119">
        <f>Dat_02!F61</f>
        <v>-1975</v>
      </c>
    </row>
    <row r="62" spans="1:5">
      <c r="A62" s="83"/>
      <c r="B62" s="118" t="str">
        <f>Dat_02!A62</f>
        <v>28/10/2018</v>
      </c>
      <c r="C62" s="119">
        <f>Dat_02!N62</f>
        <v>501.74666666669998</v>
      </c>
      <c r="D62" s="119">
        <f>Dat_02!B62</f>
        <v>2020</v>
      </c>
      <c r="E62" s="119">
        <f>Dat_02!F62</f>
        <v>-2116</v>
      </c>
    </row>
    <row r="63" spans="1:5">
      <c r="A63" s="83"/>
      <c r="B63" s="118" t="str">
        <f>Dat_02!A63</f>
        <v>29/10/2018</v>
      </c>
      <c r="C63" s="119">
        <f>Dat_02!N63</f>
        <v>-489.53361344529981</v>
      </c>
      <c r="D63" s="119">
        <f>Dat_02!B63</f>
        <v>2137.5</v>
      </c>
      <c r="E63" s="119">
        <f>Dat_02!F63</f>
        <v>-1841.6666666666999</v>
      </c>
    </row>
    <row r="64" spans="1:5">
      <c r="A64" s="83"/>
      <c r="B64" s="118" t="str">
        <f>Dat_02!A64</f>
        <v>30/10/2018</v>
      </c>
      <c r="C64" s="119">
        <f>Dat_02!N64</f>
        <v>-359.36086956520012</v>
      </c>
      <c r="D64" s="119">
        <f>Dat_02!B64</f>
        <v>2137.5</v>
      </c>
      <c r="E64" s="119">
        <f>Dat_02!F64</f>
        <v>-1825</v>
      </c>
    </row>
    <row r="65" spans="1:5">
      <c r="A65" s="83"/>
      <c r="B65" s="118" t="str">
        <f>Dat_02!A65</f>
        <v>31/10/2018</v>
      </c>
      <c r="C65" s="119">
        <f>Dat_02!N65</f>
        <v>458.53999999999996</v>
      </c>
      <c r="D65" s="119">
        <f>Dat_02!B65</f>
        <v>2170.8333333332998</v>
      </c>
      <c r="E65" s="119">
        <f>Dat_02!F65</f>
        <v>-1825</v>
      </c>
    </row>
    <row r="66" spans="1:5">
      <c r="A66" s="83"/>
      <c r="B66" s="118" t="str">
        <f>Dat_02!A66</f>
        <v>01/11/2018</v>
      </c>
      <c r="C66" s="119">
        <f>Dat_02!N66</f>
        <v>1845.2166666666999</v>
      </c>
      <c r="D66" s="119">
        <f>Dat_02!B66</f>
        <v>2022.9166666666999</v>
      </c>
      <c r="E66" s="119">
        <f>Dat_02!F66</f>
        <v>-2054.1666666667002</v>
      </c>
    </row>
    <row r="67" spans="1:5">
      <c r="A67" s="83" t="s">
        <v>59</v>
      </c>
      <c r="B67" s="118" t="str">
        <f>Dat_02!A67</f>
        <v>02/11/2018</v>
      </c>
      <c r="C67" s="119">
        <f>Dat_02!N67</f>
        <v>-177.76000000000022</v>
      </c>
      <c r="D67" s="119">
        <f>Dat_02!B67</f>
        <v>2287.5</v>
      </c>
      <c r="E67" s="119">
        <f>Dat_02!F67</f>
        <v>-2000</v>
      </c>
    </row>
    <row r="68" spans="1:5">
      <c r="A68" s="83"/>
      <c r="B68" s="118" t="str">
        <f>Dat_02!A68</f>
        <v>03/11/2018</v>
      </c>
      <c r="C68" s="119">
        <f>Dat_02!N68</f>
        <v>1001.4047619048001</v>
      </c>
      <c r="D68" s="119">
        <f>Dat_02!B68</f>
        <v>2445.8333333332998</v>
      </c>
      <c r="E68" s="119">
        <f>Dat_02!F68</f>
        <v>-2731.25</v>
      </c>
    </row>
    <row r="69" spans="1:5">
      <c r="A69" s="83"/>
      <c r="B69" s="118" t="str">
        <f>Dat_02!A69</f>
        <v>04/11/2018</v>
      </c>
      <c r="C69" s="119">
        <f>Dat_02!N69</f>
        <v>1219.1761904761997</v>
      </c>
      <c r="D69" s="119">
        <f>Dat_02!B69</f>
        <v>2481.25</v>
      </c>
      <c r="E69" s="119">
        <f>Dat_02!F69</f>
        <v>-3254.1666666667002</v>
      </c>
    </row>
    <row r="70" spans="1:5">
      <c r="A70" s="83"/>
      <c r="B70" s="118" t="str">
        <f>Dat_02!A70</f>
        <v>05/11/2018</v>
      </c>
      <c r="C70" s="119">
        <f>Dat_02!N70</f>
        <v>-945.76285714289997</v>
      </c>
      <c r="D70" s="119">
        <f>Dat_02!B70</f>
        <v>2547.9166666667002</v>
      </c>
      <c r="E70" s="119">
        <f>Dat_02!F70</f>
        <v>-2662.5</v>
      </c>
    </row>
    <row r="71" spans="1:5">
      <c r="A71" s="83"/>
      <c r="B71" s="118" t="str">
        <f>Dat_02!A71</f>
        <v>06/11/2018</v>
      </c>
      <c r="C71" s="119">
        <f>Dat_02!N71</f>
        <v>-232.18655462180004</v>
      </c>
      <c r="D71" s="119">
        <f>Dat_02!B71</f>
        <v>2500</v>
      </c>
      <c r="E71" s="119">
        <f>Dat_02!F71</f>
        <v>-2616.6666666667002</v>
      </c>
    </row>
    <row r="72" spans="1:5">
      <c r="A72" s="83"/>
      <c r="B72" s="118" t="str">
        <f>Dat_02!A72</f>
        <v>07/11/2018</v>
      </c>
      <c r="C72" s="119">
        <f>Dat_02!N72</f>
        <v>598.07857142859984</v>
      </c>
      <c r="D72" s="119">
        <f>Dat_02!B72</f>
        <v>2500</v>
      </c>
      <c r="E72" s="119">
        <f>Dat_02!F72</f>
        <v>-2616.6666666667002</v>
      </c>
    </row>
    <row r="73" spans="1:5">
      <c r="A73" s="83"/>
      <c r="B73" s="118" t="str">
        <f>Dat_02!A73</f>
        <v>08/11/2018</v>
      </c>
      <c r="C73" s="119">
        <f>Dat_02!N73</f>
        <v>163.13000000000011</v>
      </c>
      <c r="D73" s="119">
        <f>Dat_02!B73</f>
        <v>2500</v>
      </c>
      <c r="E73" s="119">
        <f>Dat_02!F73</f>
        <v>-2616.6666666667002</v>
      </c>
    </row>
    <row r="74" spans="1:5">
      <c r="A74" s="83"/>
      <c r="B74" s="118" t="str">
        <f>Dat_02!A74</f>
        <v>09/11/2018</v>
      </c>
      <c r="C74" s="119">
        <f>Dat_02!N74</f>
        <v>-321.92222222229975</v>
      </c>
      <c r="D74" s="119">
        <f>Dat_02!B74</f>
        <v>2520.8333333332998</v>
      </c>
      <c r="E74" s="119">
        <f>Dat_02!F74</f>
        <v>-2620.8333333332998</v>
      </c>
    </row>
    <row r="75" spans="1:5">
      <c r="A75" s="83"/>
      <c r="B75" s="118" t="str">
        <f>Dat_02!A75</f>
        <v>10/11/2018</v>
      </c>
      <c r="C75" s="119">
        <f>Dat_02!N75</f>
        <v>43.37222222219998</v>
      </c>
      <c r="D75" s="119">
        <f>Dat_02!B75</f>
        <v>3218.75</v>
      </c>
      <c r="E75" s="119">
        <f>Dat_02!F75</f>
        <v>-2393.75</v>
      </c>
    </row>
    <row r="76" spans="1:5">
      <c r="A76" s="83"/>
      <c r="B76" s="118" t="str">
        <f>Dat_02!A76</f>
        <v>11/11/2018</v>
      </c>
      <c r="C76" s="119">
        <f>Dat_02!N76</f>
        <v>2505.8999999999996</v>
      </c>
      <c r="D76" s="119">
        <f>Dat_02!B76</f>
        <v>3120.8333333332998</v>
      </c>
      <c r="E76" s="119">
        <f>Dat_02!F76</f>
        <v>-2885.4166666667002</v>
      </c>
    </row>
    <row r="77" spans="1:5">
      <c r="A77" s="83"/>
      <c r="B77" s="118" t="str">
        <f>Dat_02!A77</f>
        <v>12/11/2018</v>
      </c>
      <c r="C77" s="119">
        <f>Dat_02!N77</f>
        <v>1435.9415686274001</v>
      </c>
      <c r="D77" s="119">
        <f>Dat_02!B77</f>
        <v>2966.6666666667002</v>
      </c>
      <c r="E77" s="119">
        <f>Dat_02!F77</f>
        <v>-2295.8333333332998</v>
      </c>
    </row>
    <row r="78" spans="1:5">
      <c r="A78" s="83"/>
      <c r="B78" s="118" t="str">
        <f>Dat_02!A78</f>
        <v>13/11/2018</v>
      </c>
      <c r="C78" s="119">
        <f>Dat_02!N78</f>
        <v>638.77222222220007</v>
      </c>
      <c r="D78" s="119">
        <f>Dat_02!B78</f>
        <v>3041.6666666667002</v>
      </c>
      <c r="E78" s="119">
        <f>Dat_02!F78</f>
        <v>-2281.25</v>
      </c>
    </row>
    <row r="79" spans="1:5">
      <c r="A79" s="83"/>
      <c r="B79" s="118" t="str">
        <f>Dat_02!A79</f>
        <v>14/11/2018</v>
      </c>
      <c r="C79" s="119">
        <f>Dat_02!N79</f>
        <v>382.10892857140004</v>
      </c>
      <c r="D79" s="119">
        <f>Dat_02!B79</f>
        <v>2862.5</v>
      </c>
      <c r="E79" s="119">
        <f>Dat_02!F79</f>
        <v>-1822.9166666666999</v>
      </c>
    </row>
    <row r="80" spans="1:5">
      <c r="A80" s="83"/>
      <c r="B80" s="118" t="str">
        <f>Dat_02!A80</f>
        <v>15/11/2018</v>
      </c>
      <c r="C80" s="119">
        <f>Dat_02!N80</f>
        <v>445.74500000000012</v>
      </c>
      <c r="D80" s="119">
        <f>Dat_02!B80</f>
        <v>2933.3333333332998</v>
      </c>
      <c r="E80" s="119">
        <f>Dat_02!F80</f>
        <v>-1914.5833333333001</v>
      </c>
    </row>
    <row r="81" spans="1:5">
      <c r="A81" s="83"/>
      <c r="B81" s="118" t="str">
        <f>Dat_02!A81</f>
        <v>16/11/2018</v>
      </c>
      <c r="C81" s="119">
        <f>Dat_02!N81</f>
        <v>-295.31928571430012</v>
      </c>
      <c r="D81" s="119">
        <f>Dat_02!B81</f>
        <v>3050</v>
      </c>
      <c r="E81" s="119">
        <f>Dat_02!F81</f>
        <v>-2281.25</v>
      </c>
    </row>
    <row r="82" spans="1:5">
      <c r="A82" s="83"/>
      <c r="B82" s="118" t="str">
        <f>Dat_02!A82</f>
        <v>17/11/2018</v>
      </c>
      <c r="C82" s="119">
        <f>Dat_02!N82</f>
        <v>354.40000000009991</v>
      </c>
      <c r="D82" s="119">
        <f>Dat_02!B82</f>
        <v>2875</v>
      </c>
      <c r="E82" s="119">
        <f>Dat_02!F82</f>
        <v>-2112.5</v>
      </c>
    </row>
    <row r="83" spans="1:5">
      <c r="A83" s="83"/>
      <c r="B83" s="118" t="str">
        <f>Dat_02!A83</f>
        <v>18/11/2018</v>
      </c>
      <c r="C83" s="119">
        <f>Dat_02!N83</f>
        <v>715.3691176471001</v>
      </c>
      <c r="D83" s="119">
        <f>Dat_02!B83</f>
        <v>2500</v>
      </c>
      <c r="E83" s="119">
        <f>Dat_02!F83</f>
        <v>-2410.4166666667002</v>
      </c>
    </row>
    <row r="84" spans="1:5">
      <c r="A84" s="83"/>
      <c r="B84" s="118" t="str">
        <f>Dat_02!A84</f>
        <v>19/11/2018</v>
      </c>
      <c r="C84" s="119">
        <f>Dat_02!N84</f>
        <v>-414.930952381</v>
      </c>
      <c r="D84" s="119">
        <f>Dat_02!B84</f>
        <v>2804.1666666667002</v>
      </c>
      <c r="E84" s="119">
        <f>Dat_02!F84</f>
        <v>-2112.5</v>
      </c>
    </row>
    <row r="85" spans="1:5">
      <c r="A85" s="83"/>
      <c r="B85" s="118" t="str">
        <f>Dat_02!A85</f>
        <v>20/11/2018</v>
      </c>
      <c r="C85" s="119">
        <f>Dat_02!N85</f>
        <v>-1727.1708333332999</v>
      </c>
      <c r="D85" s="119">
        <f>Dat_02!B85</f>
        <v>2791.6666666667002</v>
      </c>
      <c r="E85" s="119">
        <f>Dat_02!F85</f>
        <v>-2125</v>
      </c>
    </row>
    <row r="86" spans="1:5">
      <c r="A86" s="83"/>
      <c r="B86" s="118" t="str">
        <f>Dat_02!A86</f>
        <v>21/11/2018</v>
      </c>
      <c r="C86" s="119">
        <f>Dat_02!N86</f>
        <v>-1901.05</v>
      </c>
      <c r="D86" s="119">
        <f>Dat_02!B86</f>
        <v>2791.6666666667002</v>
      </c>
      <c r="E86" s="119">
        <f>Dat_02!F86</f>
        <v>-2083.3333333332998</v>
      </c>
    </row>
    <row r="87" spans="1:5">
      <c r="A87" s="83"/>
      <c r="B87" s="118" t="str">
        <f>Dat_02!A87</f>
        <v>22/11/2018</v>
      </c>
      <c r="C87" s="119">
        <f>Dat_02!N87</f>
        <v>-1921.2916666667002</v>
      </c>
      <c r="D87" s="119">
        <f>Dat_02!B87</f>
        <v>2716.6666666667002</v>
      </c>
      <c r="E87" s="119">
        <f>Dat_02!F87</f>
        <v>-2031.25</v>
      </c>
    </row>
    <row r="88" spans="1:5">
      <c r="A88" s="83"/>
      <c r="B88" s="118" t="str">
        <f>Dat_02!A88</f>
        <v>23/11/2018</v>
      </c>
      <c r="C88" s="119">
        <f>Dat_02!N88</f>
        <v>-1296.8275000000001</v>
      </c>
      <c r="D88" s="119">
        <f>Dat_02!B88</f>
        <v>2529.1666666667002</v>
      </c>
      <c r="E88" s="119">
        <f>Dat_02!F88</f>
        <v>-1727.0833333333001</v>
      </c>
    </row>
    <row r="89" spans="1:5">
      <c r="A89" s="83"/>
      <c r="B89" s="118" t="str">
        <f>Dat_02!A89</f>
        <v>24/11/2018</v>
      </c>
      <c r="C89" s="119">
        <f>Dat_02!N89</f>
        <v>-1429.1041666666999</v>
      </c>
      <c r="D89" s="119">
        <f>Dat_02!B89</f>
        <v>2162.5</v>
      </c>
      <c r="E89" s="119">
        <f>Dat_02!F89</f>
        <v>-2085.4166666667002</v>
      </c>
    </row>
    <row r="90" spans="1:5">
      <c r="A90" s="83"/>
      <c r="B90" s="118" t="str">
        <f>Dat_02!A90</f>
        <v>25/11/2018</v>
      </c>
      <c r="C90" s="119">
        <f>Dat_02!N90</f>
        <v>-1174.9564102564</v>
      </c>
      <c r="D90" s="119">
        <f>Dat_02!B90</f>
        <v>1872.9166666666999</v>
      </c>
      <c r="E90" s="119">
        <f>Dat_02!F90</f>
        <v>-2385.4166666667002</v>
      </c>
    </row>
    <row r="91" spans="1:5">
      <c r="A91" s="83"/>
      <c r="B91" s="118" t="str">
        <f>Dat_02!A91</f>
        <v>26/11/2018</v>
      </c>
      <c r="C91" s="119">
        <f>Dat_02!N91</f>
        <v>-1799.3291666667001</v>
      </c>
      <c r="D91" s="119">
        <f>Dat_02!B91</f>
        <v>1897.9166666666999</v>
      </c>
      <c r="E91" s="119">
        <f>Dat_02!F91</f>
        <v>-2095.8333333332998</v>
      </c>
    </row>
    <row r="92" spans="1:5">
      <c r="A92" s="83"/>
      <c r="B92" s="118" t="str">
        <f>Dat_02!A92</f>
        <v>27/11/2018</v>
      </c>
      <c r="C92" s="119">
        <f>Dat_02!N92</f>
        <v>-695.03977272730003</v>
      </c>
      <c r="D92" s="119">
        <f>Dat_02!B92</f>
        <v>1825</v>
      </c>
      <c r="E92" s="119">
        <f>Dat_02!F92</f>
        <v>-2002.0833333333001</v>
      </c>
    </row>
    <row r="93" spans="1:5">
      <c r="A93" s="83"/>
      <c r="B93" s="118" t="str">
        <f>Dat_02!A93</f>
        <v>28/11/2018</v>
      </c>
      <c r="C93" s="119">
        <f>Dat_02!N93</f>
        <v>112.07117647059999</v>
      </c>
      <c r="D93" s="119">
        <f>Dat_02!B93</f>
        <v>2383.3333333332998</v>
      </c>
      <c r="E93" s="119">
        <f>Dat_02!F93</f>
        <v>-2325</v>
      </c>
    </row>
    <row r="94" spans="1:5">
      <c r="A94" s="83"/>
      <c r="B94" s="118" t="str">
        <f>Dat_02!A94</f>
        <v>29/11/2018</v>
      </c>
      <c r="C94" s="119">
        <f>Dat_02!N94</f>
        <v>-410.77725752509991</v>
      </c>
      <c r="D94" s="119">
        <f>Dat_02!B94</f>
        <v>2418.75</v>
      </c>
      <c r="E94" s="119">
        <f>Dat_02!F94</f>
        <v>-2145.8333333332998</v>
      </c>
    </row>
    <row r="95" spans="1:5">
      <c r="A95" s="83"/>
      <c r="B95" s="118" t="str">
        <f>Dat_02!A95</f>
        <v>30/11/2018</v>
      </c>
      <c r="C95" s="119">
        <f>Dat_02!N95</f>
        <v>197.25833333330002</v>
      </c>
      <c r="D95" s="119">
        <f>Dat_02!B95</f>
        <v>2558.3333333332998</v>
      </c>
      <c r="E95" s="119">
        <f>Dat_02!F95</f>
        <v>-2145.8333333332998</v>
      </c>
    </row>
    <row r="96" spans="1:5">
      <c r="A96" s="83"/>
      <c r="B96" s="118" t="str">
        <f>Dat_02!A96</f>
        <v>01/12/2018</v>
      </c>
      <c r="C96" s="119">
        <f>Dat_02!N96</f>
        <v>1191.0861111110999</v>
      </c>
      <c r="D96" s="119">
        <f>Dat_02!B96</f>
        <v>2425</v>
      </c>
      <c r="E96" s="119">
        <f>Dat_02!F96</f>
        <v>-1925</v>
      </c>
    </row>
    <row r="97" spans="1:5">
      <c r="A97" s="83" t="s">
        <v>60</v>
      </c>
      <c r="B97" s="118" t="str">
        <f>Dat_02!A97</f>
        <v>02/12/2018</v>
      </c>
      <c r="C97" s="119">
        <f>Dat_02!N97</f>
        <v>1996.7967105262996</v>
      </c>
      <c r="D97" s="119">
        <f>Dat_02!B97</f>
        <v>2470.8333333332998</v>
      </c>
      <c r="E97" s="119">
        <f>Dat_02!F97</f>
        <v>-2300</v>
      </c>
    </row>
    <row r="98" spans="1:5">
      <c r="A98" s="83"/>
      <c r="B98" s="118" t="str">
        <f>Dat_02!A98</f>
        <v>03/12/2018</v>
      </c>
      <c r="C98" s="119">
        <f>Dat_02!N98</f>
        <v>2028.3866666666997</v>
      </c>
      <c r="D98" s="119">
        <f>Dat_02!B98</f>
        <v>2425</v>
      </c>
      <c r="E98" s="119">
        <f>Dat_02!F98</f>
        <v>-1808.3333333333001</v>
      </c>
    </row>
    <row r="99" spans="1:5">
      <c r="A99" s="83"/>
      <c r="B99" s="118" t="str">
        <f>Dat_02!A99</f>
        <v>04/12/2018</v>
      </c>
      <c r="C99" s="119">
        <f>Dat_02!N99</f>
        <v>673.99545454550002</v>
      </c>
      <c r="D99" s="119">
        <f>Dat_02!B99</f>
        <v>2400</v>
      </c>
      <c r="E99" s="119">
        <f>Dat_02!F99</f>
        <v>-1785.4166666666999</v>
      </c>
    </row>
    <row r="100" spans="1:5">
      <c r="A100" s="83"/>
      <c r="B100" s="118" t="str">
        <f>Dat_02!A100</f>
        <v>05/12/2018</v>
      </c>
      <c r="C100" s="119">
        <f>Dat_02!N100</f>
        <v>476.20497076020001</v>
      </c>
      <c r="D100" s="119">
        <f>Dat_02!B100</f>
        <v>2495.8333333332998</v>
      </c>
      <c r="E100" s="119">
        <f>Dat_02!F100</f>
        <v>-1795.8333333333001</v>
      </c>
    </row>
    <row r="101" spans="1:5">
      <c r="A101" s="83"/>
      <c r="B101" s="118" t="str">
        <f>Dat_02!A101</f>
        <v>06/12/2018</v>
      </c>
      <c r="C101" s="119">
        <f>Dat_02!N101</f>
        <v>812.51944444440005</v>
      </c>
      <c r="D101" s="119">
        <f>Dat_02!B101</f>
        <v>2497.9166666667002</v>
      </c>
      <c r="E101" s="119">
        <f>Dat_02!F101</f>
        <v>-1789.5833333333001</v>
      </c>
    </row>
    <row r="102" spans="1:5">
      <c r="A102" s="83"/>
      <c r="B102" s="118" t="str">
        <f>Dat_02!A102</f>
        <v>07/12/2018</v>
      </c>
      <c r="C102" s="119">
        <f>Dat_02!N102</f>
        <v>2658.6075757576</v>
      </c>
      <c r="D102" s="119">
        <f>Dat_02!B102</f>
        <v>2882.9166666667002</v>
      </c>
      <c r="E102" s="119">
        <f>Dat_02!F102</f>
        <v>-1912.5</v>
      </c>
    </row>
    <row r="103" spans="1:5">
      <c r="A103" s="83"/>
      <c r="B103" s="118" t="str">
        <f>Dat_02!A103</f>
        <v>08/12/2018</v>
      </c>
      <c r="C103" s="119">
        <f>Dat_02!N103</f>
        <v>1184.8166666667</v>
      </c>
      <c r="D103" s="119">
        <f>Dat_02!B103</f>
        <v>1685.4166666666999</v>
      </c>
      <c r="E103" s="119">
        <f>Dat_02!F103</f>
        <v>-1368.75</v>
      </c>
    </row>
    <row r="104" spans="1:5">
      <c r="A104" s="83"/>
      <c r="B104" s="118" t="str">
        <f>Dat_02!A104</f>
        <v>09/12/2018</v>
      </c>
      <c r="C104" s="119">
        <f>Dat_02!N104</f>
        <v>1023.6</v>
      </c>
      <c r="D104" s="119">
        <f>Dat_02!B104</f>
        <v>1712.5</v>
      </c>
      <c r="E104" s="119">
        <f>Dat_02!F104</f>
        <v>-968.75</v>
      </c>
    </row>
    <row r="105" spans="1:5">
      <c r="A105" s="83"/>
      <c r="B105" s="118" t="str">
        <f>Dat_02!A105</f>
        <v>10/12/2018</v>
      </c>
      <c r="C105" s="119">
        <f>Dat_02!N105</f>
        <v>2389.8068181817998</v>
      </c>
      <c r="D105" s="119">
        <f>Dat_02!B105</f>
        <v>3104.1666666667002</v>
      </c>
      <c r="E105" s="119">
        <f>Dat_02!F105</f>
        <v>-2100</v>
      </c>
    </row>
    <row r="106" spans="1:5">
      <c r="A106" s="83"/>
      <c r="B106" s="118" t="str">
        <f>Dat_02!A106</f>
        <v>11/12/2018</v>
      </c>
      <c r="C106" s="119">
        <f>Dat_02!N106</f>
        <v>1291.8676470587998</v>
      </c>
      <c r="D106" s="119">
        <f>Dat_02!B106</f>
        <v>3104.1666666667002</v>
      </c>
      <c r="E106" s="119">
        <f>Dat_02!F106</f>
        <v>-2100</v>
      </c>
    </row>
    <row r="107" spans="1:5">
      <c r="A107" s="83"/>
      <c r="B107" s="118" t="str">
        <f>Dat_02!A107</f>
        <v>12/12/2018</v>
      </c>
      <c r="C107" s="119">
        <f>Dat_02!N107</f>
        <v>25.822727272700149</v>
      </c>
      <c r="D107" s="119">
        <f>Dat_02!B107</f>
        <v>3104.1666666667002</v>
      </c>
      <c r="E107" s="119">
        <f>Dat_02!F107</f>
        <v>-2075</v>
      </c>
    </row>
    <row r="108" spans="1:5">
      <c r="A108" s="83"/>
      <c r="B108" s="118" t="str">
        <f>Dat_02!A108</f>
        <v>13/12/2018</v>
      </c>
      <c r="C108" s="119">
        <f>Dat_02!N108</f>
        <v>-1576.0571428571</v>
      </c>
      <c r="D108" s="119">
        <f>Dat_02!B108</f>
        <v>3104.1666666667002</v>
      </c>
      <c r="E108" s="119">
        <f>Dat_02!F108</f>
        <v>-2100</v>
      </c>
    </row>
    <row r="109" spans="1:5">
      <c r="A109" s="83"/>
      <c r="B109" s="118" t="str">
        <f>Dat_02!A109</f>
        <v>14/12/2018</v>
      </c>
      <c r="C109" s="119">
        <f>Dat_02!N109</f>
        <v>-2080.9</v>
      </c>
      <c r="D109" s="119">
        <f>Dat_02!B109</f>
        <v>3104.1666666667002</v>
      </c>
      <c r="E109" s="119">
        <f>Dat_02!F109</f>
        <v>-2100</v>
      </c>
    </row>
    <row r="110" spans="1:5">
      <c r="A110" s="83"/>
      <c r="B110" s="118" t="str">
        <f>Dat_02!A110</f>
        <v>15/12/2018</v>
      </c>
      <c r="C110" s="119">
        <f>Dat_02!N110</f>
        <v>-436.04940476189995</v>
      </c>
      <c r="D110" s="119">
        <f>Dat_02!B110</f>
        <v>3306.25</v>
      </c>
      <c r="E110" s="119">
        <f>Dat_02!F110</f>
        <v>-2237.5</v>
      </c>
    </row>
    <row r="111" spans="1:5">
      <c r="A111" s="83"/>
      <c r="B111" s="118" t="str">
        <f>Dat_02!A111</f>
        <v>16/12/2018</v>
      </c>
      <c r="C111" s="119">
        <f>Dat_02!N111</f>
        <v>-442.09583333339992</v>
      </c>
      <c r="D111" s="119">
        <f>Dat_02!B111</f>
        <v>2981.25</v>
      </c>
      <c r="E111" s="119">
        <f>Dat_02!F111</f>
        <v>-2520.8333333332998</v>
      </c>
    </row>
    <row r="112" spans="1:5">
      <c r="A112" s="83"/>
      <c r="B112" s="118" t="str">
        <f>Dat_02!A112</f>
        <v>17/12/2018</v>
      </c>
      <c r="C112" s="119">
        <f>Dat_02!N112</f>
        <v>-883.70160427799999</v>
      </c>
      <c r="D112" s="119">
        <f>Dat_02!B112</f>
        <v>3333.3333333332998</v>
      </c>
      <c r="E112" s="119">
        <f>Dat_02!F112</f>
        <v>-2189.5833333332998</v>
      </c>
    </row>
    <row r="113" spans="1:5">
      <c r="A113" s="83"/>
      <c r="B113" s="118" t="str">
        <f>Dat_02!A113</f>
        <v>18/12/2018</v>
      </c>
      <c r="C113" s="119">
        <f>Dat_02!N113</f>
        <v>63.761250000000018</v>
      </c>
      <c r="D113" s="119">
        <f>Dat_02!B113</f>
        <v>3333.3333333332998</v>
      </c>
      <c r="E113" s="119">
        <f>Dat_02!F113</f>
        <v>-1964.5833333333001</v>
      </c>
    </row>
    <row r="114" spans="1:5">
      <c r="A114" s="83"/>
      <c r="B114" s="118" t="str">
        <f>Dat_02!A114</f>
        <v>19/12/2018</v>
      </c>
      <c r="C114" s="119">
        <f>Dat_02!N114</f>
        <v>-114.17368421049991</v>
      </c>
      <c r="D114" s="119">
        <f>Dat_02!B114</f>
        <v>3333.3333333332998</v>
      </c>
      <c r="E114" s="119">
        <f>Dat_02!F114</f>
        <v>-2212.5</v>
      </c>
    </row>
    <row r="115" spans="1:5">
      <c r="A115" s="83"/>
      <c r="B115" s="118" t="str">
        <f>Dat_02!A115</f>
        <v>20/12/2018</v>
      </c>
      <c r="C115" s="119">
        <f>Dat_02!N115</f>
        <v>1460.8141666667002</v>
      </c>
      <c r="D115" s="119">
        <f>Dat_02!B115</f>
        <v>3333.3333333332998</v>
      </c>
      <c r="E115" s="119">
        <f>Dat_02!F115</f>
        <v>-2212.5</v>
      </c>
    </row>
    <row r="116" spans="1:5">
      <c r="A116" s="83"/>
      <c r="B116" s="118" t="str">
        <f>Dat_02!A116</f>
        <v>21/12/2018</v>
      </c>
      <c r="C116" s="119">
        <f>Dat_02!N116</f>
        <v>3008.9125000000004</v>
      </c>
      <c r="D116" s="119">
        <f>Dat_02!B116</f>
        <v>3333.3333333332998</v>
      </c>
      <c r="E116" s="119">
        <f>Dat_02!F116</f>
        <v>-2212.5</v>
      </c>
    </row>
    <row r="117" spans="1:5">
      <c r="A117" s="83"/>
      <c r="B117" s="118" t="str">
        <f>Dat_02!A117</f>
        <v>22/12/2018</v>
      </c>
      <c r="C117" s="119">
        <f>Dat_02!N117</f>
        <v>2547.4166666665997</v>
      </c>
      <c r="D117" s="119">
        <f>Dat_02!B117</f>
        <v>2904.1666666667002</v>
      </c>
      <c r="E117" s="119">
        <f>Dat_02!F117</f>
        <v>-2625</v>
      </c>
    </row>
    <row r="118" spans="1:5">
      <c r="A118" s="83"/>
      <c r="B118" s="118" t="str">
        <f>Dat_02!A118</f>
        <v>23/12/2018</v>
      </c>
      <c r="C118" s="119">
        <f>Dat_02!N118</f>
        <v>2343.75</v>
      </c>
      <c r="D118" s="119">
        <f>Dat_02!B118</f>
        <v>2343.75</v>
      </c>
      <c r="E118" s="119">
        <f>Dat_02!F118</f>
        <v>-3068.75</v>
      </c>
    </row>
    <row r="119" spans="1:5">
      <c r="A119" s="83"/>
      <c r="B119" s="118" t="str">
        <f>Dat_02!A119</f>
        <v>24/12/2018</v>
      </c>
      <c r="C119" s="119">
        <f>Dat_02!N119</f>
        <v>2694.9791666667002</v>
      </c>
      <c r="D119" s="119">
        <f>Dat_02!B119</f>
        <v>2966.6666666667002</v>
      </c>
      <c r="E119" s="119">
        <f>Dat_02!F119</f>
        <v>-2589.5833333332998</v>
      </c>
    </row>
    <row r="120" spans="1:5">
      <c r="A120" s="83"/>
      <c r="B120" s="118" t="str">
        <f>Dat_02!A120</f>
        <v>25/12/2018</v>
      </c>
      <c r="C120" s="119">
        <f>Dat_02!N120</f>
        <v>1945.43</v>
      </c>
      <c r="D120" s="119">
        <f>Dat_02!B120</f>
        <v>2343.75</v>
      </c>
      <c r="E120" s="119">
        <f>Dat_02!F120</f>
        <v>-3068.75</v>
      </c>
    </row>
    <row r="121" spans="1:5">
      <c r="A121" s="83"/>
      <c r="B121" s="118" t="str">
        <f>Dat_02!A121</f>
        <v>26/12/2018</v>
      </c>
      <c r="C121" s="119">
        <f>Dat_02!N121</f>
        <v>2374.6541666666999</v>
      </c>
      <c r="D121" s="119">
        <f>Dat_02!B121</f>
        <v>2966.6666666667002</v>
      </c>
      <c r="E121" s="119">
        <f>Dat_02!F121</f>
        <v>-2589.5833333332998</v>
      </c>
    </row>
    <row r="122" spans="1:5">
      <c r="A122" s="83"/>
      <c r="B122" s="118" t="str">
        <f>Dat_02!A122</f>
        <v>27/12/2018</v>
      </c>
      <c r="C122" s="119">
        <f>Dat_02!N122</f>
        <v>2092.3045454546</v>
      </c>
      <c r="D122" s="119">
        <f>Dat_02!B122</f>
        <v>2966.6666666667002</v>
      </c>
      <c r="E122" s="119">
        <f>Dat_02!F122</f>
        <v>-2589.5833333332998</v>
      </c>
    </row>
    <row r="123" spans="1:5">
      <c r="A123" s="83"/>
      <c r="B123" s="118" t="str">
        <f>Dat_02!A123</f>
        <v>28/12/2018</v>
      </c>
      <c r="C123" s="119">
        <f>Dat_02!N123</f>
        <v>1734.5935714285997</v>
      </c>
      <c r="D123" s="119">
        <f>Dat_02!B123</f>
        <v>2966.6666666667002</v>
      </c>
      <c r="E123" s="119">
        <f>Dat_02!F123</f>
        <v>-2589.5833333332998</v>
      </c>
    </row>
    <row r="124" spans="1:5">
      <c r="A124" s="83"/>
      <c r="B124" s="118" t="str">
        <f>Dat_02!A124</f>
        <v>29/12/2018</v>
      </c>
      <c r="C124" s="119">
        <f>Dat_02!N124</f>
        <v>2520.1866666667001</v>
      </c>
      <c r="D124" s="119">
        <f>Dat_02!B124</f>
        <v>3025</v>
      </c>
      <c r="E124" s="119">
        <f>Dat_02!F124</f>
        <v>-2385.4166666667002</v>
      </c>
    </row>
    <row r="125" spans="1:5">
      <c r="A125" s="83"/>
      <c r="B125" s="118" t="str">
        <f>Dat_02!A125</f>
        <v>30/12/2018</v>
      </c>
      <c r="C125" s="119">
        <f>Dat_02!N125</f>
        <v>2313.9111111111001</v>
      </c>
      <c r="D125" s="119">
        <f>Dat_02!B125</f>
        <v>2525</v>
      </c>
      <c r="E125" s="119">
        <f>Dat_02!F125</f>
        <v>-3075</v>
      </c>
    </row>
    <row r="126" spans="1:5">
      <c r="A126" s="83"/>
      <c r="B126" s="118" t="str">
        <f>Dat_02!A126</f>
        <v>31/12/2018</v>
      </c>
      <c r="C126" s="119">
        <f>Dat_02!N126</f>
        <v>2536.1625000000004</v>
      </c>
      <c r="D126" s="119">
        <f>Dat_02!B126</f>
        <v>3066.6666666667002</v>
      </c>
      <c r="E126" s="119">
        <f>Dat_02!F126</f>
        <v>-2320.8333333332998</v>
      </c>
    </row>
    <row r="127" spans="1:5">
      <c r="A127" s="83"/>
      <c r="B127" s="118" t="str">
        <f>Dat_02!A127</f>
        <v>01/01/2019</v>
      </c>
      <c r="C127" s="119">
        <f>Dat_02!N127</f>
        <v>1988.2</v>
      </c>
      <c r="D127" s="119">
        <f>Dat_02!B127</f>
        <v>2525</v>
      </c>
      <c r="E127" s="119">
        <f>Dat_02!F127</f>
        <v>-3075</v>
      </c>
    </row>
    <row r="128" spans="1:5">
      <c r="A128" s="83" t="s">
        <v>61</v>
      </c>
      <c r="B128" s="118" t="str">
        <f>Dat_02!A128</f>
        <v>02/01/2019</v>
      </c>
      <c r="C128" s="119">
        <f>Dat_02!N128</f>
        <v>2265.0270833333002</v>
      </c>
      <c r="D128" s="119">
        <f>Dat_02!B128</f>
        <v>3066.6666666667002</v>
      </c>
      <c r="E128" s="119">
        <f>Dat_02!F128</f>
        <v>-2320.8333333332998</v>
      </c>
    </row>
    <row r="129" spans="1:5">
      <c r="A129" s="83"/>
      <c r="B129" s="118" t="str">
        <f>Dat_02!A129</f>
        <v>03/01/2019</v>
      </c>
      <c r="C129" s="119">
        <f>Dat_02!N129</f>
        <v>481.44584980230002</v>
      </c>
      <c r="D129" s="119">
        <f>Dat_02!B129</f>
        <v>3066.6666666667002</v>
      </c>
      <c r="E129" s="119">
        <f>Dat_02!F129</f>
        <v>-2320.8333333332998</v>
      </c>
    </row>
    <row r="130" spans="1:5">
      <c r="A130" s="83"/>
      <c r="B130" s="118" t="str">
        <f>Dat_02!A130</f>
        <v>04/01/2019</v>
      </c>
      <c r="C130" s="119">
        <f>Dat_02!N130</f>
        <v>166.32139037439993</v>
      </c>
      <c r="D130" s="119">
        <f>Dat_02!B130</f>
        <v>3066.6666666667002</v>
      </c>
      <c r="E130" s="119">
        <f>Dat_02!F130</f>
        <v>-2320.8333333332998</v>
      </c>
    </row>
    <row r="131" spans="1:5">
      <c r="A131" s="83"/>
      <c r="B131" s="118" t="str">
        <f>Dat_02!A131</f>
        <v>05/01/2019</v>
      </c>
      <c r="C131" s="119">
        <f>Dat_02!N131</f>
        <v>1397.4738636364</v>
      </c>
      <c r="D131" s="119">
        <f>Dat_02!B131</f>
        <v>2800</v>
      </c>
      <c r="E131" s="119">
        <f>Dat_02!F131</f>
        <v>-2622.9166666667002</v>
      </c>
    </row>
    <row r="132" spans="1:5">
      <c r="A132" s="83"/>
      <c r="B132" s="118" t="str">
        <f>Dat_02!A132</f>
        <v>06/01/2019</v>
      </c>
      <c r="C132" s="119">
        <f>Dat_02!N132</f>
        <v>1861.7954545455</v>
      </c>
      <c r="D132" s="119">
        <f>Dat_02!B132</f>
        <v>2177.0833333332998</v>
      </c>
      <c r="E132" s="119">
        <f>Dat_02!F132</f>
        <v>-3197.9166666667002</v>
      </c>
    </row>
    <row r="133" spans="1:5">
      <c r="A133" s="83"/>
      <c r="B133" s="118" t="str">
        <f>Dat_02!A133</f>
        <v>07/01/2019</v>
      </c>
      <c r="C133" s="119">
        <f>Dat_02!N133</f>
        <v>228.36282894739998</v>
      </c>
      <c r="D133" s="119">
        <f>Dat_02!B133</f>
        <v>2837.5</v>
      </c>
      <c r="E133" s="119">
        <f>Dat_02!F133</f>
        <v>-2568.75</v>
      </c>
    </row>
    <row r="134" spans="1:5">
      <c r="A134" s="83"/>
      <c r="B134" s="118" t="str">
        <f>Dat_02!A134</f>
        <v>08/01/2019</v>
      </c>
      <c r="C134" s="119">
        <f>Dat_02!N134</f>
        <v>1543.3753205129001</v>
      </c>
      <c r="D134" s="119">
        <f>Dat_02!B134</f>
        <v>2820.8333333332998</v>
      </c>
      <c r="E134" s="119">
        <f>Dat_02!F134</f>
        <v>-2568.75</v>
      </c>
    </row>
    <row r="135" spans="1:5">
      <c r="A135" s="83"/>
      <c r="B135" s="118" t="str">
        <f>Dat_02!A135</f>
        <v>09/01/2019</v>
      </c>
      <c r="C135" s="119">
        <f>Dat_02!N135</f>
        <v>1436.7695238095</v>
      </c>
      <c r="D135" s="119">
        <f>Dat_02!B135</f>
        <v>2837.5</v>
      </c>
      <c r="E135" s="119">
        <f>Dat_02!F135</f>
        <v>-2568.75</v>
      </c>
    </row>
    <row r="136" spans="1:5">
      <c r="A136" s="83"/>
      <c r="B136" s="118" t="str">
        <f>Dat_02!A136</f>
        <v>10/01/2019</v>
      </c>
      <c r="C136" s="119">
        <f>Dat_02!N136</f>
        <v>-1250.2476190476</v>
      </c>
      <c r="D136" s="119">
        <f>Dat_02!B136</f>
        <v>2758.3333333332998</v>
      </c>
      <c r="E136" s="119">
        <f>Dat_02!F136</f>
        <v>-2568.75</v>
      </c>
    </row>
    <row r="137" spans="1:5">
      <c r="A137" s="83"/>
      <c r="B137" s="118" t="str">
        <f>Dat_02!A137</f>
        <v>11/01/2019</v>
      </c>
      <c r="C137" s="119">
        <f>Dat_02!N137</f>
        <v>-815.68571428569999</v>
      </c>
      <c r="D137" s="119">
        <f>Dat_02!B137</f>
        <v>2675</v>
      </c>
      <c r="E137" s="119">
        <f>Dat_02!F137</f>
        <v>-2568.75</v>
      </c>
    </row>
    <row r="138" spans="1:5">
      <c r="A138" s="83"/>
      <c r="B138" s="118" t="str">
        <f>Dat_02!A138</f>
        <v>12/01/2019</v>
      </c>
      <c r="C138" s="119">
        <f>Dat_02!N138</f>
        <v>2211.7883333333002</v>
      </c>
      <c r="D138" s="119">
        <f>Dat_02!B138</f>
        <v>2641.6666666667002</v>
      </c>
      <c r="E138" s="119">
        <f>Dat_02!F138</f>
        <v>-2233.3333333332998</v>
      </c>
    </row>
    <row r="139" spans="1:5">
      <c r="A139" s="83"/>
      <c r="B139" s="118" t="str">
        <f>Dat_02!A139</f>
        <v>13/01/2019</v>
      </c>
      <c r="C139" s="119">
        <f>Dat_02!N139</f>
        <v>1969.443452381</v>
      </c>
      <c r="D139" s="119">
        <f>Dat_02!B139</f>
        <v>2156.25</v>
      </c>
      <c r="E139" s="119">
        <f>Dat_02!F139</f>
        <v>-2418.75</v>
      </c>
    </row>
    <row r="140" spans="1:5">
      <c r="A140" s="83"/>
      <c r="B140" s="118" t="str">
        <f>Dat_02!A140</f>
        <v>14/01/2019</v>
      </c>
      <c r="C140" s="119">
        <f>Dat_02!N140</f>
        <v>1627.2374741200997</v>
      </c>
      <c r="D140" s="119">
        <f>Dat_02!B140</f>
        <v>2450</v>
      </c>
      <c r="E140" s="119">
        <f>Dat_02!F140</f>
        <v>-2181.25</v>
      </c>
    </row>
    <row r="141" spans="1:5">
      <c r="A141" s="83"/>
      <c r="B141" s="118" t="str">
        <f>Dat_02!A141</f>
        <v>15/01/2019</v>
      </c>
      <c r="C141" s="119">
        <f>Dat_02!N141</f>
        <v>1669.1916666666998</v>
      </c>
      <c r="D141" s="119">
        <f>Dat_02!B141</f>
        <v>2616.6666666667002</v>
      </c>
      <c r="E141" s="119">
        <f>Dat_02!F141</f>
        <v>-2179.1666666667002</v>
      </c>
    </row>
    <row r="142" spans="1:5">
      <c r="A142" s="83"/>
      <c r="B142" s="118" t="str">
        <f>Dat_02!A142</f>
        <v>16/01/2019</v>
      </c>
      <c r="C142" s="119">
        <f>Dat_02!N142</f>
        <v>1953.8858333332998</v>
      </c>
      <c r="D142" s="119">
        <f>Dat_02!B142</f>
        <v>2637.5</v>
      </c>
      <c r="E142" s="119">
        <f>Dat_02!F142</f>
        <v>-2187.5</v>
      </c>
    </row>
    <row r="143" spans="1:5">
      <c r="A143" s="83"/>
      <c r="B143" s="118" t="str">
        <f>Dat_02!A143</f>
        <v>17/01/2019</v>
      </c>
      <c r="C143" s="119">
        <f>Dat_02!N143</f>
        <v>1681.3619047619</v>
      </c>
      <c r="D143" s="119">
        <f>Dat_02!B143</f>
        <v>2658.3333333332998</v>
      </c>
      <c r="E143" s="119">
        <f>Dat_02!F143</f>
        <v>-2216.6666666667002</v>
      </c>
    </row>
    <row r="144" spans="1:5">
      <c r="A144" s="83"/>
      <c r="B144" s="118" t="str">
        <f>Dat_02!A144</f>
        <v>18/01/2019</v>
      </c>
      <c r="C144" s="119">
        <f>Dat_02!N144</f>
        <v>-27.547101449300044</v>
      </c>
      <c r="D144" s="119">
        <f>Dat_02!B144</f>
        <v>2683.3333333332998</v>
      </c>
      <c r="E144" s="119">
        <f>Dat_02!F144</f>
        <v>-2216.6666666667002</v>
      </c>
    </row>
    <row r="145" spans="1:5">
      <c r="A145" s="83"/>
      <c r="B145" s="118" t="str">
        <f>Dat_02!A145</f>
        <v>19/01/2019</v>
      </c>
      <c r="C145" s="119">
        <f>Dat_02!N145</f>
        <v>483.59363636360001</v>
      </c>
      <c r="D145" s="119">
        <f>Dat_02!B145</f>
        <v>2450</v>
      </c>
      <c r="E145" s="119">
        <f>Dat_02!F145</f>
        <v>-2362.5</v>
      </c>
    </row>
    <row r="146" spans="1:5">
      <c r="A146" s="83"/>
      <c r="B146" s="118" t="str">
        <f>Dat_02!A146</f>
        <v>20/01/2019</v>
      </c>
      <c r="C146" s="119">
        <f>Dat_02!N146</f>
        <v>-662.72976190470001</v>
      </c>
      <c r="D146" s="119">
        <f>Dat_02!B146</f>
        <v>2231.25</v>
      </c>
      <c r="E146" s="119">
        <f>Dat_02!F146</f>
        <v>-2658.3333333332998</v>
      </c>
    </row>
    <row r="147" spans="1:5">
      <c r="A147" s="83"/>
      <c r="B147" s="118" t="str">
        <f>Dat_02!A147</f>
        <v>21/01/2019</v>
      </c>
      <c r="C147" s="119">
        <f>Dat_02!N147</f>
        <v>-984.33210702340011</v>
      </c>
      <c r="D147" s="119">
        <f>Dat_02!B147</f>
        <v>2866.6666666667002</v>
      </c>
      <c r="E147" s="119">
        <f>Dat_02!F147</f>
        <v>-2372.9166666667002</v>
      </c>
    </row>
    <row r="148" spans="1:5">
      <c r="A148" s="83"/>
      <c r="B148" s="118" t="str">
        <f>Dat_02!A148</f>
        <v>22/01/2019</v>
      </c>
      <c r="C148" s="119">
        <f>Dat_02!N148</f>
        <v>-1001.495</v>
      </c>
      <c r="D148" s="119">
        <f>Dat_02!B148</f>
        <v>2866.6666666667002</v>
      </c>
      <c r="E148" s="119">
        <f>Dat_02!F148</f>
        <v>-2372.9166666667002</v>
      </c>
    </row>
    <row r="149" spans="1:5">
      <c r="A149" s="83"/>
      <c r="B149" s="118" t="str">
        <f>Dat_02!A149</f>
        <v>23/01/2019</v>
      </c>
      <c r="C149" s="119">
        <f>Dat_02!N149</f>
        <v>-2046.0166666667001</v>
      </c>
      <c r="D149" s="119">
        <f>Dat_02!B149</f>
        <v>2866.6666666667002</v>
      </c>
      <c r="E149" s="119">
        <f>Dat_02!F149</f>
        <v>-2372.9166666667002</v>
      </c>
    </row>
    <row r="150" spans="1:5">
      <c r="A150" s="83"/>
      <c r="B150" s="118" t="str">
        <f>Dat_02!A150</f>
        <v>24/01/2019</v>
      </c>
      <c r="C150" s="119">
        <f>Dat_02!N150</f>
        <v>-2329.0833333332998</v>
      </c>
      <c r="D150" s="119">
        <f>Dat_02!B150</f>
        <v>2866.6666666667002</v>
      </c>
      <c r="E150" s="119">
        <f>Dat_02!F150</f>
        <v>-2339.5833333332998</v>
      </c>
    </row>
    <row r="151" spans="1:5">
      <c r="A151" s="83"/>
      <c r="B151" s="118" t="str">
        <f>Dat_02!A151</f>
        <v>25/01/2019</v>
      </c>
      <c r="C151" s="119">
        <f>Dat_02!N151</f>
        <v>-1138.1642857143001</v>
      </c>
      <c r="D151" s="119">
        <f>Dat_02!B151</f>
        <v>2854.1666666667002</v>
      </c>
      <c r="E151" s="119">
        <f>Dat_02!F151</f>
        <v>-2352.0833333332998</v>
      </c>
    </row>
    <row r="152" spans="1:5">
      <c r="A152" s="83"/>
      <c r="B152" s="118" t="str">
        <f>Dat_02!A152</f>
        <v>26/01/2019</v>
      </c>
      <c r="C152" s="119">
        <f>Dat_02!N152</f>
        <v>2414.2916666666997</v>
      </c>
      <c r="D152" s="119">
        <f>Dat_02!B152</f>
        <v>2825</v>
      </c>
      <c r="E152" s="119">
        <f>Dat_02!F152</f>
        <v>-2368.75</v>
      </c>
    </row>
    <row r="153" spans="1:5">
      <c r="A153" s="83"/>
      <c r="B153" s="118" t="str">
        <f>Dat_02!A153</f>
        <v>27/01/2019</v>
      </c>
      <c r="C153" s="119">
        <f>Dat_02!N153</f>
        <v>1241.773433584</v>
      </c>
      <c r="D153" s="119">
        <f>Dat_02!B153</f>
        <v>2504.1666666667002</v>
      </c>
      <c r="E153" s="119">
        <f>Dat_02!F153</f>
        <v>-2991.6666666667002</v>
      </c>
    </row>
    <row r="154" spans="1:5">
      <c r="A154" s="83"/>
      <c r="B154" s="118" t="str">
        <f>Dat_02!A154</f>
        <v>28/01/2019</v>
      </c>
      <c r="C154" s="119">
        <f>Dat_02!N154</f>
        <v>-327.1385714285999</v>
      </c>
      <c r="D154" s="119">
        <f>Dat_02!B154</f>
        <v>2875</v>
      </c>
      <c r="E154" s="119">
        <f>Dat_02!F154</f>
        <v>-2314.5833333332998</v>
      </c>
    </row>
    <row r="155" spans="1:5">
      <c r="A155" s="83"/>
      <c r="B155" s="118" t="str">
        <f>Dat_02!A155</f>
        <v>29/01/2019</v>
      </c>
      <c r="C155" s="119">
        <f>Dat_02!N155</f>
        <v>-224.59521739130014</v>
      </c>
      <c r="D155" s="119">
        <f>Dat_02!B155</f>
        <v>2875</v>
      </c>
      <c r="E155" s="119">
        <f>Dat_02!F155</f>
        <v>-2314.5833333332998</v>
      </c>
    </row>
    <row r="156" spans="1:5">
      <c r="A156" s="83"/>
      <c r="B156" s="118" t="str">
        <f>Dat_02!A156</f>
        <v>30/01/2019</v>
      </c>
      <c r="C156" s="119">
        <f>Dat_02!N156</f>
        <v>-796.23836317129997</v>
      </c>
      <c r="D156" s="119">
        <f>Dat_02!B156</f>
        <v>2875</v>
      </c>
      <c r="E156" s="119">
        <f>Dat_02!F156</f>
        <v>-2314.5833333332998</v>
      </c>
    </row>
    <row r="157" spans="1:5">
      <c r="A157" s="83"/>
      <c r="B157" s="118" t="str">
        <f>Dat_02!A157</f>
        <v>31/01/2019</v>
      </c>
      <c r="C157" s="119">
        <f>Dat_02!N157</f>
        <v>-1555.4666666666999</v>
      </c>
      <c r="D157" s="119">
        <f>Dat_02!B157</f>
        <v>2875</v>
      </c>
      <c r="E157" s="119">
        <f>Dat_02!F157</f>
        <v>-2231.25</v>
      </c>
    </row>
    <row r="158" spans="1:5">
      <c r="A158" s="83" t="s">
        <v>62</v>
      </c>
      <c r="B158" s="118" t="str">
        <f>Dat_02!A158</f>
        <v>01/02/2019</v>
      </c>
      <c r="C158" s="119">
        <f>Dat_02!N158</f>
        <v>-1905.7583333333002</v>
      </c>
      <c r="D158" s="119">
        <f>Dat_02!B158</f>
        <v>2875</v>
      </c>
      <c r="E158" s="119">
        <f>Dat_02!F158</f>
        <v>-2314.5833333332998</v>
      </c>
    </row>
    <row r="159" spans="1:5">
      <c r="A159" s="83"/>
      <c r="B159" s="118" t="str">
        <f>Dat_02!A159</f>
        <v>02/02/2019</v>
      </c>
      <c r="C159" s="119">
        <f>Dat_02!N159</f>
        <v>-1739.3035714286</v>
      </c>
      <c r="D159" s="119">
        <f>Dat_02!B159</f>
        <v>2975</v>
      </c>
      <c r="E159" s="119">
        <f>Dat_02!F159</f>
        <v>-2462.5</v>
      </c>
    </row>
    <row r="160" spans="1:5">
      <c r="A160" s="83"/>
      <c r="B160" s="118" t="str">
        <f>Dat_02!A160</f>
        <v>03/02/2019</v>
      </c>
      <c r="C160" s="119">
        <f>Dat_02!N160</f>
        <v>393.3452380952001</v>
      </c>
      <c r="D160" s="119">
        <f>Dat_02!B160</f>
        <v>2802.0833333332998</v>
      </c>
      <c r="E160" s="119">
        <f>Dat_02!F160</f>
        <v>-2741.6666666667002</v>
      </c>
    </row>
    <row r="161" spans="1:5">
      <c r="A161" s="83"/>
      <c r="B161" s="118" t="str">
        <f>Dat_02!A161</f>
        <v>04/02/2019</v>
      </c>
      <c r="C161" s="119">
        <f>Dat_02!N161</f>
        <v>1816.019367589</v>
      </c>
      <c r="D161" s="119">
        <f>Dat_02!B161</f>
        <v>2987.5</v>
      </c>
      <c r="E161" s="119">
        <f>Dat_02!F161</f>
        <v>-2433.3333333332998</v>
      </c>
    </row>
    <row r="162" spans="1:5">
      <c r="A162" s="83"/>
      <c r="B162" s="118" t="str">
        <f>Dat_02!A162</f>
        <v>05/02/2019</v>
      </c>
      <c r="C162" s="119">
        <f>Dat_02!N162</f>
        <v>1327.9482142857</v>
      </c>
      <c r="D162" s="119">
        <f>Dat_02!B162</f>
        <v>2987.5</v>
      </c>
      <c r="E162" s="119">
        <f>Dat_02!F162</f>
        <v>-2433.3333333332998</v>
      </c>
    </row>
    <row r="163" spans="1:5">
      <c r="A163" s="83"/>
      <c r="B163" s="118" t="str">
        <f>Dat_02!A163</f>
        <v>06/02/2019</v>
      </c>
      <c r="C163" s="119">
        <f>Dat_02!N163</f>
        <v>2800.3733974359002</v>
      </c>
      <c r="D163" s="119">
        <f>Dat_02!B163</f>
        <v>2987.5</v>
      </c>
      <c r="E163" s="119">
        <f>Dat_02!F163</f>
        <v>-2433.3333333332998</v>
      </c>
    </row>
    <row r="164" spans="1:5">
      <c r="A164" s="83"/>
      <c r="B164" s="118" t="str">
        <f>Dat_02!A164</f>
        <v>07/02/2019</v>
      </c>
      <c r="C164" s="119">
        <f>Dat_02!N164</f>
        <v>2815.7923076922998</v>
      </c>
      <c r="D164" s="119">
        <f>Dat_02!B164</f>
        <v>2893.75</v>
      </c>
      <c r="E164" s="119">
        <f>Dat_02!F164</f>
        <v>-2433.3333333332998</v>
      </c>
    </row>
    <row r="165" spans="1:5">
      <c r="A165" s="83"/>
      <c r="B165" s="118" t="str">
        <f>Dat_02!A165</f>
        <v>08/02/2019</v>
      </c>
      <c r="C165" s="119">
        <f>Dat_02!N165</f>
        <v>2987.5</v>
      </c>
      <c r="D165" s="119">
        <f>Dat_02!B165</f>
        <v>2987.5</v>
      </c>
      <c r="E165" s="119">
        <f>Dat_02!F165</f>
        <v>-2433.3333333332998</v>
      </c>
    </row>
    <row r="166" spans="1:5">
      <c r="A166" s="83"/>
      <c r="B166" s="118" t="str">
        <f>Dat_02!A166</f>
        <v>09/02/2019</v>
      </c>
      <c r="C166" s="119">
        <f>Dat_02!N166</f>
        <v>2877.2727272727002</v>
      </c>
      <c r="D166" s="119">
        <f>Dat_02!B166</f>
        <v>2995.8333333332998</v>
      </c>
      <c r="E166" s="119">
        <f>Dat_02!F166</f>
        <v>-2437.5</v>
      </c>
    </row>
    <row r="167" spans="1:5">
      <c r="A167" s="83"/>
      <c r="B167" s="118" t="str">
        <f>Dat_02!A167</f>
        <v>10/02/2019</v>
      </c>
      <c r="C167" s="119">
        <f>Dat_02!N167</f>
        <v>1756.6777777777002</v>
      </c>
      <c r="D167" s="119">
        <f>Dat_02!B167</f>
        <v>2781.25</v>
      </c>
      <c r="E167" s="119">
        <f>Dat_02!F167</f>
        <v>-2670.8333333332998</v>
      </c>
    </row>
    <row r="168" spans="1:5">
      <c r="A168" s="83"/>
      <c r="B168" s="118" t="str">
        <f>Dat_02!A168</f>
        <v>11/02/2019</v>
      </c>
      <c r="C168" s="119">
        <f>Dat_02!N168</f>
        <v>2726.0708333333</v>
      </c>
      <c r="D168" s="119">
        <f>Dat_02!B168</f>
        <v>2993.75</v>
      </c>
      <c r="E168" s="119">
        <f>Dat_02!F168</f>
        <v>-2412.5</v>
      </c>
    </row>
    <row r="169" spans="1:5">
      <c r="A169" s="83"/>
      <c r="B169" s="118" t="str">
        <f>Dat_02!A169</f>
        <v>12/02/2019</v>
      </c>
      <c r="C169" s="119">
        <f>Dat_02!N169</f>
        <v>2539.4690476189999</v>
      </c>
      <c r="D169" s="119">
        <f>Dat_02!B169</f>
        <v>2679.1666666667002</v>
      </c>
      <c r="E169" s="119">
        <f>Dat_02!F169</f>
        <v>-2412.5</v>
      </c>
    </row>
    <row r="170" spans="1:5">
      <c r="A170" s="83"/>
      <c r="B170" s="118" t="str">
        <f>Dat_02!A170</f>
        <v>13/02/2019</v>
      </c>
      <c r="C170" s="119">
        <f>Dat_02!N170</f>
        <v>2120.3183333333</v>
      </c>
      <c r="D170" s="119">
        <f>Dat_02!B170</f>
        <v>2450</v>
      </c>
      <c r="E170" s="119">
        <f>Dat_02!F170</f>
        <v>-2412.5</v>
      </c>
    </row>
    <row r="171" spans="1:5">
      <c r="A171" s="83"/>
      <c r="B171" s="118" t="str">
        <f>Dat_02!A171</f>
        <v>14/02/2019</v>
      </c>
      <c r="C171" s="119">
        <f>Dat_02!N171</f>
        <v>1697.1565217390998</v>
      </c>
      <c r="D171" s="119">
        <f>Dat_02!B171</f>
        <v>2645.8333333332998</v>
      </c>
      <c r="E171" s="119">
        <f>Dat_02!F171</f>
        <v>-2412.5</v>
      </c>
    </row>
    <row r="172" spans="1:5">
      <c r="A172" s="83"/>
      <c r="B172" s="118" t="str">
        <f>Dat_02!A172</f>
        <v>15/02/2019</v>
      </c>
      <c r="C172" s="119">
        <f>Dat_02!N172</f>
        <v>2714.0816666667001</v>
      </c>
      <c r="D172" s="119">
        <f>Dat_02!B172</f>
        <v>3120.8333333332998</v>
      </c>
      <c r="E172" s="119">
        <f>Dat_02!F172</f>
        <v>-2412.5</v>
      </c>
    </row>
    <row r="173" spans="1:5">
      <c r="A173" s="83"/>
      <c r="B173" s="118" t="str">
        <f>Dat_02!A173</f>
        <v>16/02/2019</v>
      </c>
      <c r="C173" s="119">
        <f>Dat_02!N173</f>
        <v>2753.2416666667</v>
      </c>
      <c r="D173" s="119">
        <f>Dat_02!B173</f>
        <v>2958.3333333332998</v>
      </c>
      <c r="E173" s="119">
        <f>Dat_02!F173</f>
        <v>-2495.8333333332998</v>
      </c>
    </row>
    <row r="174" spans="1:5">
      <c r="A174" s="83"/>
      <c r="B174" s="118" t="str">
        <f>Dat_02!A174</f>
        <v>17/02/2019</v>
      </c>
      <c r="C174" s="119">
        <f>Dat_02!N174</f>
        <v>2388.5440476190001</v>
      </c>
      <c r="D174" s="119">
        <f>Dat_02!B174</f>
        <v>2681.25</v>
      </c>
      <c r="E174" s="119">
        <f>Dat_02!F174</f>
        <v>-2802.0833333332998</v>
      </c>
    </row>
    <row r="175" spans="1:5">
      <c r="A175" s="83"/>
      <c r="B175" s="118" t="str">
        <f>Dat_02!A175</f>
        <v>18/02/2019</v>
      </c>
      <c r="C175" s="119">
        <f>Dat_02!N175</f>
        <v>2592.7833333332997</v>
      </c>
      <c r="D175" s="119">
        <f>Dat_02!B175</f>
        <v>2768.75</v>
      </c>
      <c r="E175" s="119">
        <f>Dat_02!F175</f>
        <v>-2439.5833333332998</v>
      </c>
    </row>
    <row r="176" spans="1:5">
      <c r="A176" s="83"/>
      <c r="B176" s="118" t="str">
        <f>Dat_02!A176</f>
        <v>19/02/2019</v>
      </c>
      <c r="C176" s="119">
        <f>Dat_02!N176</f>
        <v>2858.3333333332998</v>
      </c>
      <c r="D176" s="119">
        <f>Dat_02!B176</f>
        <v>3016.6666666667002</v>
      </c>
      <c r="E176" s="119">
        <f>Dat_02!F176</f>
        <v>-2456.25</v>
      </c>
    </row>
    <row r="177" spans="1:5">
      <c r="A177" s="83"/>
      <c r="B177" s="118" t="str">
        <f>Dat_02!A177</f>
        <v>20/02/2019</v>
      </c>
      <c r="C177" s="119">
        <f>Dat_02!N177</f>
        <v>2840.0266666667003</v>
      </c>
      <c r="D177" s="119">
        <f>Dat_02!B177</f>
        <v>2966.6666666667002</v>
      </c>
      <c r="E177" s="119">
        <f>Dat_02!F177</f>
        <v>-2454.1666666667002</v>
      </c>
    </row>
    <row r="178" spans="1:5">
      <c r="A178" s="83"/>
      <c r="B178" s="118" t="str">
        <f>Dat_02!A178</f>
        <v>21/02/2019</v>
      </c>
      <c r="C178" s="119">
        <f>Dat_02!N178</f>
        <v>2624.4466666667004</v>
      </c>
      <c r="D178" s="119">
        <f>Dat_02!B178</f>
        <v>2966.6666666667002</v>
      </c>
      <c r="E178" s="119">
        <f>Dat_02!F178</f>
        <v>-2452.0833333332998</v>
      </c>
    </row>
    <row r="179" spans="1:5">
      <c r="A179" s="83"/>
      <c r="B179" s="118" t="str">
        <f>Dat_02!A179</f>
        <v>22/02/2019</v>
      </c>
      <c r="C179" s="119">
        <f>Dat_02!N179</f>
        <v>2566.1374999999998</v>
      </c>
      <c r="D179" s="119">
        <f>Dat_02!B179</f>
        <v>2991.6666666667002</v>
      </c>
      <c r="E179" s="119">
        <f>Dat_02!F179</f>
        <v>-2454.1666666667002</v>
      </c>
    </row>
    <row r="180" spans="1:5">
      <c r="A180" s="83"/>
      <c r="B180" s="118" t="str">
        <f>Dat_02!A180</f>
        <v>23/02/2019</v>
      </c>
      <c r="C180" s="119">
        <f>Dat_02!N180</f>
        <v>2711.1227272727001</v>
      </c>
      <c r="D180" s="119">
        <f>Dat_02!B180</f>
        <v>2952.0833333332998</v>
      </c>
      <c r="E180" s="119">
        <f>Dat_02!F180</f>
        <v>-2670.8333333332998</v>
      </c>
    </row>
    <row r="181" spans="1:5">
      <c r="A181" s="83"/>
      <c r="B181" s="118" t="str">
        <f>Dat_02!A181</f>
        <v>24/02/2019</v>
      </c>
      <c r="C181" s="119">
        <f>Dat_02!N181</f>
        <v>2360.41</v>
      </c>
      <c r="D181" s="119">
        <f>Dat_02!B181</f>
        <v>2697.9166666667002</v>
      </c>
      <c r="E181" s="119">
        <f>Dat_02!F181</f>
        <v>-3016.6666666667002</v>
      </c>
    </row>
    <row r="182" spans="1:5">
      <c r="A182" s="83"/>
      <c r="B182" s="118" t="str">
        <f>Dat_02!A182</f>
        <v>25/02/2019</v>
      </c>
      <c r="C182" s="119">
        <f>Dat_02!N182</f>
        <v>2885.5291666667003</v>
      </c>
      <c r="D182" s="119">
        <f>Dat_02!B182</f>
        <v>3108.3333333332998</v>
      </c>
      <c r="E182" s="119">
        <f>Dat_02!F182</f>
        <v>-2631.25</v>
      </c>
    </row>
    <row r="183" spans="1:5">
      <c r="A183" s="83"/>
      <c r="B183" s="118" t="str">
        <f>Dat_02!A183</f>
        <v>26/02/2019</v>
      </c>
      <c r="C183" s="119">
        <f>Dat_02!N183</f>
        <v>2860.6757575758002</v>
      </c>
      <c r="D183" s="119">
        <f>Dat_02!B183</f>
        <v>3100</v>
      </c>
      <c r="E183" s="119">
        <f>Dat_02!F183</f>
        <v>-2637.5</v>
      </c>
    </row>
    <row r="184" spans="1:5">
      <c r="A184" s="83"/>
      <c r="B184" s="118" t="str">
        <f>Dat_02!A184</f>
        <v>27/02/2019</v>
      </c>
      <c r="C184" s="119">
        <f>Dat_02!N184</f>
        <v>3010.7249999999999</v>
      </c>
      <c r="D184" s="119">
        <f>Dat_02!B184</f>
        <v>3166.6666666667002</v>
      </c>
      <c r="E184" s="119">
        <f>Dat_02!F184</f>
        <v>-2637.5</v>
      </c>
    </row>
    <row r="185" spans="1:5">
      <c r="A185" s="83"/>
      <c r="B185" s="118" t="str">
        <f>Dat_02!A185</f>
        <v>28/02/2019</v>
      </c>
      <c r="C185" s="119">
        <f>Dat_02!N185</f>
        <v>2871.2121212122001</v>
      </c>
      <c r="D185" s="119">
        <f>Dat_02!B185</f>
        <v>3025</v>
      </c>
      <c r="E185" s="119">
        <f>Dat_02!F185</f>
        <v>-2604.1666666667002</v>
      </c>
    </row>
    <row r="186" spans="1:5">
      <c r="A186" s="83"/>
      <c r="B186" s="118" t="str">
        <f>Dat_02!A186</f>
        <v>01/03/2019</v>
      </c>
      <c r="C186" s="119">
        <f>Dat_02!N186</f>
        <v>2904.6291666667003</v>
      </c>
      <c r="D186" s="119">
        <f>Dat_02!B186</f>
        <v>3083.3333333332998</v>
      </c>
      <c r="E186" s="119">
        <f>Dat_02!F186</f>
        <v>-2589.5833333332998</v>
      </c>
    </row>
    <row r="187" spans="1:5">
      <c r="A187" s="83"/>
      <c r="B187" s="118" t="str">
        <f>Dat_02!A187</f>
        <v>02/03/2019</v>
      </c>
      <c r="C187" s="119">
        <f>Dat_02!N187</f>
        <v>2671.2090909090998</v>
      </c>
      <c r="D187" s="119">
        <f>Dat_02!B187</f>
        <v>2708.3333333332998</v>
      </c>
      <c r="E187" s="119">
        <f>Dat_02!F187</f>
        <v>-2743.75</v>
      </c>
    </row>
    <row r="188" spans="1:5">
      <c r="A188" s="83"/>
      <c r="B188" s="118" t="str">
        <f>Dat_02!A188</f>
        <v>03/03/2019</v>
      </c>
      <c r="C188" s="119">
        <f>Dat_02!N188</f>
        <v>2237.7483333332998</v>
      </c>
      <c r="D188" s="119">
        <f>Dat_02!B188</f>
        <v>2570.8333333332998</v>
      </c>
      <c r="E188" s="119">
        <f>Dat_02!F188</f>
        <v>-2979.1666666667002</v>
      </c>
    </row>
    <row r="189" spans="1:5">
      <c r="A189" s="83" t="s">
        <v>63</v>
      </c>
      <c r="B189" s="118" t="str">
        <f>Dat_02!A189</f>
        <v>04/03/2019</v>
      </c>
      <c r="C189" s="119">
        <f>Dat_02!N189</f>
        <v>2528.5904411765</v>
      </c>
      <c r="D189" s="119">
        <f>Dat_02!B189</f>
        <v>2833.3333333332998</v>
      </c>
      <c r="E189" s="119">
        <f>Dat_02!F189</f>
        <v>-2716.6666666667002</v>
      </c>
    </row>
    <row r="190" spans="1:5">
      <c r="A190" s="83"/>
      <c r="B190" s="118" t="str">
        <f>Dat_02!A190</f>
        <v>05/03/2019</v>
      </c>
      <c r="C190" s="119">
        <f>Dat_02!N190</f>
        <v>2467.2666666666996</v>
      </c>
      <c r="D190" s="119">
        <f>Dat_02!B190</f>
        <v>3133.3333333332998</v>
      </c>
      <c r="E190" s="119">
        <f>Dat_02!F190</f>
        <v>-2716.6666666667002</v>
      </c>
    </row>
    <row r="191" spans="1:5">
      <c r="A191" s="83"/>
      <c r="B191" s="118" t="str">
        <f>Dat_02!A191</f>
        <v>06/03/2019</v>
      </c>
      <c r="C191" s="119">
        <f>Dat_02!N191</f>
        <v>1339.9537267081</v>
      </c>
      <c r="D191" s="119">
        <f>Dat_02!B191</f>
        <v>2900</v>
      </c>
      <c r="E191" s="119">
        <f>Dat_02!F191</f>
        <v>-2710.4166666667002</v>
      </c>
    </row>
    <row r="192" spans="1:5">
      <c r="A192" s="83"/>
      <c r="B192" s="118" t="str">
        <f>Dat_02!A192</f>
        <v>07/03/2019</v>
      </c>
      <c r="C192" s="119">
        <f>Dat_02!N192</f>
        <v>2804.6729166667001</v>
      </c>
      <c r="D192" s="119">
        <f>Dat_02!B192</f>
        <v>2904.1666666667002</v>
      </c>
      <c r="E192" s="119">
        <f>Dat_02!F192</f>
        <v>-2689.5833333332998</v>
      </c>
    </row>
    <row r="193" spans="1:5">
      <c r="A193" s="83"/>
      <c r="B193" s="118" t="str">
        <f>Dat_02!A193</f>
        <v>08/03/2019</v>
      </c>
      <c r="C193" s="119">
        <f>Dat_02!N193</f>
        <v>2794.45</v>
      </c>
      <c r="D193" s="119">
        <f>Dat_02!B193</f>
        <v>2966.6666666667002</v>
      </c>
      <c r="E193" s="119">
        <f>Dat_02!F193</f>
        <v>-2654.1666666667002</v>
      </c>
    </row>
    <row r="194" spans="1:5">
      <c r="A194" s="83"/>
      <c r="B194" s="118" t="str">
        <f>Dat_02!A194</f>
        <v>09/03/2019</v>
      </c>
      <c r="C194" s="119">
        <f>Dat_02!N194</f>
        <v>2310</v>
      </c>
      <c r="D194" s="119">
        <f>Dat_02!B194</f>
        <v>2587.5</v>
      </c>
      <c r="E194" s="119">
        <f>Dat_02!F194</f>
        <v>-2462.5</v>
      </c>
    </row>
    <row r="195" spans="1:5">
      <c r="A195" s="83"/>
      <c r="B195" s="118" t="str">
        <f>Dat_02!A195</f>
        <v>10/03/2019</v>
      </c>
      <c r="C195" s="119">
        <f>Dat_02!N195</f>
        <v>1838.1</v>
      </c>
      <c r="D195" s="119">
        <f>Dat_02!B195</f>
        <v>2266.6666666667002</v>
      </c>
      <c r="E195" s="119">
        <f>Dat_02!F195</f>
        <v>-2977.0833333332998</v>
      </c>
    </row>
    <row r="196" spans="1:5">
      <c r="A196" s="83"/>
      <c r="B196" s="118" t="str">
        <f>Dat_02!A196</f>
        <v>11/03/2019</v>
      </c>
      <c r="C196" s="119">
        <f>Dat_02!N196</f>
        <v>2719.8863636363999</v>
      </c>
      <c r="D196" s="119">
        <f>Dat_02!B196</f>
        <v>2845.8333333332998</v>
      </c>
      <c r="E196" s="119">
        <f>Dat_02!F196</f>
        <v>-2416.6666666667002</v>
      </c>
    </row>
    <row r="197" spans="1:5">
      <c r="A197" s="83"/>
      <c r="B197" s="118" t="str">
        <f>Dat_02!A197</f>
        <v>12/03/2019</v>
      </c>
      <c r="C197" s="119">
        <f>Dat_02!N197</f>
        <v>2745</v>
      </c>
      <c r="D197" s="119">
        <f>Dat_02!B197</f>
        <v>3033.3333333332998</v>
      </c>
      <c r="E197" s="119">
        <f>Dat_02!F197</f>
        <v>-2429.1666666667002</v>
      </c>
    </row>
    <row r="198" spans="1:5">
      <c r="A198" s="83"/>
      <c r="B198" s="118" t="str">
        <f>Dat_02!A198</f>
        <v>13/03/2019</v>
      </c>
      <c r="C198" s="119">
        <f>Dat_02!N198</f>
        <v>2718.75</v>
      </c>
      <c r="D198" s="119">
        <f>Dat_02!B198</f>
        <v>2845.8333333332998</v>
      </c>
      <c r="E198" s="119">
        <f>Dat_02!F198</f>
        <v>-2441.6666666667002</v>
      </c>
    </row>
    <row r="199" spans="1:5">
      <c r="A199" s="83"/>
      <c r="B199" s="118" t="str">
        <f>Dat_02!A199</f>
        <v>14/03/2019</v>
      </c>
      <c r="C199" s="119">
        <f>Dat_02!N199</f>
        <v>2551.5625</v>
      </c>
      <c r="D199" s="119">
        <f>Dat_02!B199</f>
        <v>2725</v>
      </c>
      <c r="E199" s="119">
        <f>Dat_02!F199</f>
        <v>-2441.6666666667002</v>
      </c>
    </row>
    <row r="200" spans="1:5">
      <c r="A200" s="83"/>
      <c r="B200" s="118" t="str">
        <f>Dat_02!A200</f>
        <v>15/03/2019</v>
      </c>
      <c r="C200" s="119">
        <f>Dat_02!N200</f>
        <v>2606.2520833333001</v>
      </c>
      <c r="D200" s="119">
        <f>Dat_02!B200</f>
        <v>2783.3333333332998</v>
      </c>
      <c r="E200" s="119">
        <f>Dat_02!F200</f>
        <v>-2441.6666666667002</v>
      </c>
    </row>
    <row r="201" spans="1:5">
      <c r="A201" s="83"/>
      <c r="B201" s="118" t="str">
        <f>Dat_02!A201</f>
        <v>16/03/2019</v>
      </c>
      <c r="C201" s="119">
        <f>Dat_02!N201</f>
        <v>2783.5611111111002</v>
      </c>
      <c r="D201" s="119">
        <f>Dat_02!B201</f>
        <v>2943.75</v>
      </c>
      <c r="E201" s="119">
        <f>Dat_02!F201</f>
        <v>-2529.1666666667002</v>
      </c>
    </row>
    <row r="202" spans="1:5">
      <c r="A202" s="83"/>
      <c r="B202" s="118" t="str">
        <f>Dat_02!A202</f>
        <v>17/03/2019</v>
      </c>
      <c r="C202" s="119">
        <f>Dat_02!N202</f>
        <v>2169.8000000000002</v>
      </c>
      <c r="D202" s="119">
        <f>Dat_02!B202</f>
        <v>2545.8333333332998</v>
      </c>
      <c r="E202" s="119">
        <f>Dat_02!F202</f>
        <v>-2975</v>
      </c>
    </row>
    <row r="203" spans="1:5">
      <c r="A203" s="83"/>
      <c r="B203" s="118" t="str">
        <f>Dat_02!A203</f>
        <v>18/03/2019</v>
      </c>
      <c r="C203" s="119">
        <f>Dat_02!N203</f>
        <v>2695.5319444444003</v>
      </c>
      <c r="D203" s="119">
        <f>Dat_02!B203</f>
        <v>3266.6666666667002</v>
      </c>
      <c r="E203" s="119">
        <f>Dat_02!F203</f>
        <v>-2410.4166666667002</v>
      </c>
    </row>
    <row r="204" spans="1:5">
      <c r="A204" s="83"/>
      <c r="B204" s="118" t="str">
        <f>Dat_02!A204</f>
        <v>19/03/2019</v>
      </c>
      <c r="C204" s="119">
        <f>Dat_02!N204</f>
        <v>2352.6833333332997</v>
      </c>
      <c r="D204" s="119">
        <f>Dat_02!B204</f>
        <v>3137.5</v>
      </c>
      <c r="E204" s="119">
        <f>Dat_02!F204</f>
        <v>-1379.1666666666999</v>
      </c>
    </row>
    <row r="205" spans="1:5">
      <c r="A205" s="83"/>
      <c r="B205" s="118" t="str">
        <f>Dat_02!A205</f>
        <v>20/03/2019</v>
      </c>
      <c r="C205" s="119">
        <f>Dat_02!N205</f>
        <v>3065.6541666666999</v>
      </c>
      <c r="D205" s="119">
        <f>Dat_02!B205</f>
        <v>3158.3333333332998</v>
      </c>
      <c r="E205" s="119">
        <f>Dat_02!F205</f>
        <v>-1654.1666666666999</v>
      </c>
    </row>
    <row r="206" spans="1:5">
      <c r="A206" s="83"/>
      <c r="B206" s="118" t="str">
        <f>Dat_02!A206</f>
        <v>21/03/2019</v>
      </c>
      <c r="C206" s="119">
        <f>Dat_02!N206</f>
        <v>1950.9</v>
      </c>
      <c r="D206" s="119">
        <f>Dat_02!B206</f>
        <v>3200</v>
      </c>
      <c r="E206" s="119">
        <f>Dat_02!F206</f>
        <v>-2454.1666666667002</v>
      </c>
    </row>
    <row r="207" spans="1:5">
      <c r="A207" s="83"/>
      <c r="B207" s="118" t="str">
        <f>Dat_02!A207</f>
        <v>22/03/2019</v>
      </c>
      <c r="C207" s="119">
        <f>Dat_02!N207</f>
        <v>3083.3333333332998</v>
      </c>
      <c r="D207" s="119">
        <f>Dat_02!B207</f>
        <v>3208.3333333332998</v>
      </c>
      <c r="E207" s="119">
        <f>Dat_02!F207</f>
        <v>-2456.25</v>
      </c>
    </row>
    <row r="208" spans="1:5">
      <c r="A208" s="83"/>
      <c r="B208" s="118" t="str">
        <f>Dat_02!A208</f>
        <v>23/03/2019</v>
      </c>
      <c r="C208" s="119">
        <f>Dat_02!N208</f>
        <v>2837.8125</v>
      </c>
      <c r="D208" s="119">
        <f>Dat_02!B208</f>
        <v>3025</v>
      </c>
      <c r="E208" s="119">
        <f>Dat_02!F208</f>
        <v>-3112.5</v>
      </c>
    </row>
    <row r="209" spans="1:5">
      <c r="A209" s="83"/>
      <c r="B209" s="118" t="str">
        <f>Dat_02!A209</f>
        <v>24/03/2019</v>
      </c>
      <c r="C209" s="119">
        <f>Dat_02!N209</f>
        <v>2797.7538461538002</v>
      </c>
      <c r="D209" s="119">
        <f>Dat_02!B209</f>
        <v>2943.75</v>
      </c>
      <c r="E209" s="119">
        <f>Dat_02!F209</f>
        <v>-3418.75</v>
      </c>
    </row>
    <row r="210" spans="1:5">
      <c r="A210" s="83"/>
      <c r="B210" s="118" t="str">
        <f>Dat_02!A210</f>
        <v>25/03/2019</v>
      </c>
      <c r="C210" s="119">
        <f>Dat_02!N210</f>
        <v>2614.5875000000001</v>
      </c>
      <c r="D210" s="119">
        <f>Dat_02!B210</f>
        <v>2835.4166666667002</v>
      </c>
      <c r="E210" s="119">
        <f>Dat_02!F210</f>
        <v>-2900</v>
      </c>
    </row>
    <row r="211" spans="1:5">
      <c r="A211" s="83"/>
      <c r="B211" s="118" t="str">
        <f>Dat_02!A211</f>
        <v>26/03/2019</v>
      </c>
      <c r="C211" s="119">
        <f>Dat_02!N211</f>
        <v>2227.1333333334001</v>
      </c>
      <c r="D211" s="119">
        <f>Dat_02!B211</f>
        <v>2741.6666666667002</v>
      </c>
      <c r="E211" s="119">
        <f>Dat_02!F211</f>
        <v>-2729.1666666667002</v>
      </c>
    </row>
    <row r="212" spans="1:5">
      <c r="A212" s="83"/>
      <c r="B212" s="118" t="str">
        <f>Dat_02!A212</f>
        <v>27/03/2019</v>
      </c>
      <c r="C212" s="119">
        <f>Dat_02!N212</f>
        <v>2783.3333333332998</v>
      </c>
      <c r="D212" s="119">
        <f>Dat_02!B212</f>
        <v>3033.3333333332998</v>
      </c>
      <c r="E212" s="119">
        <f>Dat_02!F212</f>
        <v>-2729.1666666667002</v>
      </c>
    </row>
    <row r="213" spans="1:5">
      <c r="A213" s="83"/>
      <c r="B213" s="118" t="str">
        <f>Dat_02!A213</f>
        <v>28/03/2019</v>
      </c>
      <c r="C213" s="119">
        <f>Dat_02!N213</f>
        <v>1973.0568627450998</v>
      </c>
      <c r="D213" s="119">
        <f>Dat_02!B213</f>
        <v>2262.5</v>
      </c>
      <c r="E213" s="119">
        <f>Dat_02!F213</f>
        <v>-2487.5</v>
      </c>
    </row>
    <row r="214" spans="1:5">
      <c r="A214" s="83"/>
      <c r="B214" s="118" t="str">
        <f>Dat_02!A214</f>
        <v>29/03/2019</v>
      </c>
      <c r="C214" s="119">
        <f>Dat_02!N214</f>
        <v>2165.3985507245998</v>
      </c>
      <c r="D214" s="119">
        <f>Dat_02!B214</f>
        <v>2245.8333333332998</v>
      </c>
      <c r="E214" s="119">
        <f>Dat_02!F214</f>
        <v>-2262.5</v>
      </c>
    </row>
    <row r="215" spans="1:5">
      <c r="A215" s="83"/>
      <c r="B215" s="118" t="str">
        <f>Dat_02!A215</f>
        <v>30/03/2019</v>
      </c>
      <c r="C215" s="119">
        <f>Dat_02!N215</f>
        <v>2750.2976190476002</v>
      </c>
      <c r="D215" s="119">
        <f>Dat_02!B215</f>
        <v>2797.9166666667002</v>
      </c>
      <c r="E215" s="119">
        <f>Dat_02!F215</f>
        <v>-2500</v>
      </c>
    </row>
    <row r="216" spans="1:5">
      <c r="A216" s="83"/>
      <c r="B216" s="118" t="str">
        <f>Dat_02!A216</f>
        <v>31/03/2019</v>
      </c>
      <c r="C216" s="119">
        <f>Dat_02!N216</f>
        <v>2317.3913043477996</v>
      </c>
      <c r="D216" s="119">
        <f>Dat_02!B216</f>
        <v>2295.6521739129998</v>
      </c>
      <c r="E216" s="119">
        <f>Dat_02!F216</f>
        <v>-2797.8260869565001</v>
      </c>
    </row>
    <row r="217" spans="1:5">
      <c r="A217" s="83"/>
      <c r="B217" s="118" t="str">
        <f>Dat_02!A217</f>
        <v>01/04/2019</v>
      </c>
      <c r="C217" s="119">
        <f>Dat_02!N217</f>
        <v>1900</v>
      </c>
      <c r="D217" s="119">
        <f>Dat_02!B217</f>
        <v>2200</v>
      </c>
      <c r="E217" s="119">
        <f>Dat_02!F217</f>
        <v>-2350</v>
      </c>
    </row>
    <row r="218" spans="1:5">
      <c r="A218" s="83"/>
      <c r="B218" s="118" t="str">
        <f>Dat_02!A218</f>
        <v>02/04/2019</v>
      </c>
      <c r="C218" s="119">
        <f>Dat_02!N218</f>
        <v>2262.5</v>
      </c>
      <c r="D218" s="119">
        <f>Dat_02!B218</f>
        <v>2262.5</v>
      </c>
      <c r="E218" s="119">
        <f>Dat_02!F218</f>
        <v>-2481.25</v>
      </c>
    </row>
    <row r="219" spans="1:5">
      <c r="A219" s="83"/>
      <c r="B219" s="118" t="str">
        <f>Dat_02!A219</f>
        <v>03/04/2019</v>
      </c>
      <c r="C219" s="119">
        <f>Dat_02!N219</f>
        <v>1661.4331140351001</v>
      </c>
      <c r="D219" s="119">
        <f>Dat_02!B219</f>
        <v>2500</v>
      </c>
      <c r="E219" s="119">
        <f>Dat_02!F219</f>
        <v>-2491.6666666667002</v>
      </c>
    </row>
    <row r="220" spans="1:5">
      <c r="A220" s="83" t="s">
        <v>64</v>
      </c>
      <c r="B220" s="118" t="str">
        <f>Dat_02!A220</f>
        <v>04/04/2019</v>
      </c>
      <c r="C220" s="119">
        <f>Dat_02!N220</f>
        <v>567</v>
      </c>
      <c r="D220" s="119">
        <f>Dat_02!B220</f>
        <v>2458.3333333332998</v>
      </c>
      <c r="E220" s="119">
        <f>Dat_02!F220</f>
        <v>-2529.1666666667002</v>
      </c>
    </row>
    <row r="221" spans="1:5">
      <c r="A221" s="83"/>
      <c r="B221" s="118" t="str">
        <f>Dat_02!A221</f>
        <v>05/04/2019</v>
      </c>
      <c r="C221" s="119">
        <f>Dat_02!N221</f>
        <v>1759.6824561403998</v>
      </c>
      <c r="D221" s="119">
        <f>Dat_02!B221</f>
        <v>2341.6666666667002</v>
      </c>
      <c r="E221" s="119">
        <f>Dat_02!F221</f>
        <v>-2512.5</v>
      </c>
    </row>
    <row r="222" spans="1:5">
      <c r="A222" s="83"/>
      <c r="B222" s="118" t="str">
        <f>Dat_02!A222</f>
        <v>06/04/2019</v>
      </c>
      <c r="C222" s="119">
        <f>Dat_02!N222</f>
        <v>1720.7452898549998</v>
      </c>
      <c r="D222" s="119">
        <f>Dat_02!B222</f>
        <v>2162.5</v>
      </c>
      <c r="E222" s="119">
        <f>Dat_02!F222</f>
        <v>-2331.25</v>
      </c>
    </row>
    <row r="223" spans="1:5">
      <c r="A223" s="83"/>
      <c r="B223" s="118" t="str">
        <f>Dat_02!A223</f>
        <v>07/04/2019</v>
      </c>
      <c r="C223" s="119">
        <f>Dat_02!N223</f>
        <v>1494.9833333332999</v>
      </c>
      <c r="D223" s="119">
        <f>Dat_02!B223</f>
        <v>1712.5</v>
      </c>
      <c r="E223" s="119">
        <f>Dat_02!F223</f>
        <v>-2525</v>
      </c>
    </row>
    <row r="224" spans="1:5">
      <c r="A224" s="83"/>
      <c r="B224" s="118" t="str">
        <f>Dat_02!A224</f>
        <v>08/04/2019</v>
      </c>
      <c r="C224" s="119">
        <f>Dat_02!N224</f>
        <v>1423.8824675325</v>
      </c>
      <c r="D224" s="119">
        <f>Dat_02!B224</f>
        <v>2043.75</v>
      </c>
      <c r="E224" s="119">
        <f>Dat_02!F224</f>
        <v>-1885.4166666666999</v>
      </c>
    </row>
    <row r="225" spans="1:5">
      <c r="A225" s="83"/>
      <c r="B225" s="118" t="str">
        <f>Dat_02!A225</f>
        <v>09/04/2019</v>
      </c>
      <c r="C225" s="119">
        <f>Dat_02!N225</f>
        <v>1178.7666666667001</v>
      </c>
      <c r="D225" s="119">
        <f>Dat_02!B225</f>
        <v>1629.1666666666999</v>
      </c>
      <c r="E225" s="119">
        <f>Dat_02!F225</f>
        <v>-1687.5</v>
      </c>
    </row>
    <row r="226" spans="1:5">
      <c r="A226" s="83"/>
      <c r="B226" s="118" t="str">
        <f>Dat_02!A226</f>
        <v>10/04/2019</v>
      </c>
      <c r="C226" s="119">
        <f>Dat_02!N226</f>
        <v>1544.8041666667</v>
      </c>
      <c r="D226" s="119">
        <f>Dat_02!B226</f>
        <v>1600</v>
      </c>
      <c r="E226" s="119">
        <f>Dat_02!F226</f>
        <v>-1500</v>
      </c>
    </row>
    <row r="227" spans="1:5">
      <c r="A227" s="83"/>
      <c r="B227" s="118" t="str">
        <f>Dat_02!A227</f>
        <v>11/04/2019</v>
      </c>
      <c r="C227" s="119">
        <f>Dat_02!N227</f>
        <v>1464.4833333332999</v>
      </c>
      <c r="D227" s="119">
        <f>Dat_02!B227</f>
        <v>1600</v>
      </c>
      <c r="E227" s="119">
        <f>Dat_02!F227</f>
        <v>-1500</v>
      </c>
    </row>
    <row r="228" spans="1:5">
      <c r="A228" s="83"/>
      <c r="B228" s="118" t="str">
        <f>Dat_02!A228</f>
        <v>12/04/2019</v>
      </c>
      <c r="C228" s="119">
        <f>Dat_02!N228</f>
        <v>907.58695652170002</v>
      </c>
      <c r="D228" s="119">
        <f>Dat_02!B228</f>
        <v>1600</v>
      </c>
      <c r="E228" s="119">
        <f>Dat_02!F228</f>
        <v>-1500</v>
      </c>
    </row>
    <row r="229" spans="1:5">
      <c r="A229" s="83"/>
      <c r="B229" s="118" t="str">
        <f>Dat_02!A229</f>
        <v>13/04/2019</v>
      </c>
      <c r="C229" s="119">
        <f>Dat_02!N229</f>
        <v>1800</v>
      </c>
      <c r="D229" s="119">
        <f>Dat_02!B229</f>
        <v>2300</v>
      </c>
      <c r="E229" s="119">
        <f>Dat_02!F229</f>
        <v>-1937.5</v>
      </c>
    </row>
    <row r="230" spans="1:5">
      <c r="A230" s="83"/>
      <c r="B230" s="118" t="str">
        <f>Dat_02!A230</f>
        <v>14/04/2019</v>
      </c>
      <c r="C230" s="119">
        <f>Dat_02!N230</f>
        <v>2254.4499999999998</v>
      </c>
      <c r="D230" s="119">
        <f>Dat_02!B230</f>
        <v>2300</v>
      </c>
      <c r="E230" s="119">
        <f>Dat_02!F230</f>
        <v>-2281.25</v>
      </c>
    </row>
    <row r="231" spans="1:5">
      <c r="A231" s="83"/>
      <c r="B231" s="118" t="str">
        <f>Dat_02!A231</f>
        <v>15/04/2019</v>
      </c>
      <c r="C231" s="119">
        <f>Dat_02!N231</f>
        <v>1850.3229813664998</v>
      </c>
      <c r="D231" s="119">
        <f>Dat_02!B231</f>
        <v>2300</v>
      </c>
      <c r="E231" s="119">
        <f>Dat_02!F231</f>
        <v>-1920.8333333333001</v>
      </c>
    </row>
    <row r="232" spans="1:5">
      <c r="A232" s="83"/>
      <c r="B232" s="118" t="str">
        <f>Dat_02!A232</f>
        <v>16/04/2019</v>
      </c>
      <c r="C232" s="119">
        <f>Dat_02!N232</f>
        <v>2077.0833333332998</v>
      </c>
      <c r="D232" s="119">
        <f>Dat_02!B232</f>
        <v>2300</v>
      </c>
      <c r="E232" s="119">
        <f>Dat_02!F232</f>
        <v>-1920.8333333333001</v>
      </c>
    </row>
    <row r="233" spans="1:5">
      <c r="A233" s="83"/>
      <c r="B233" s="118" t="str">
        <f>Dat_02!A233</f>
        <v>17/04/2019</v>
      </c>
      <c r="C233" s="119">
        <f>Dat_02!N233</f>
        <v>1477.0925000000002</v>
      </c>
      <c r="D233" s="119">
        <f>Dat_02!B233</f>
        <v>2300</v>
      </c>
      <c r="E233" s="119">
        <f>Dat_02!F233</f>
        <v>-1920.8333333333001</v>
      </c>
    </row>
    <row r="234" spans="1:5">
      <c r="A234" s="83"/>
      <c r="B234" s="118" t="str">
        <f>Dat_02!A234</f>
        <v>18/04/2019</v>
      </c>
      <c r="C234" s="119">
        <f>Dat_02!N234</f>
        <v>2033.5142857143001</v>
      </c>
      <c r="D234" s="119">
        <f>Dat_02!B234</f>
        <v>2225</v>
      </c>
      <c r="E234" s="119">
        <f>Dat_02!F234</f>
        <v>-1920.8333333333001</v>
      </c>
    </row>
    <row r="235" spans="1:5">
      <c r="A235" s="83"/>
      <c r="B235" s="118" t="str">
        <f>Dat_02!A235</f>
        <v>19/04/2019</v>
      </c>
      <c r="C235" s="119">
        <f>Dat_02!N235</f>
        <v>954.93666666670003</v>
      </c>
      <c r="D235" s="119">
        <f>Dat_02!B235</f>
        <v>1896.0833333333001</v>
      </c>
      <c r="E235" s="119">
        <f>Dat_02!F235</f>
        <v>-1898.1666666666999</v>
      </c>
    </row>
    <row r="236" spans="1:5">
      <c r="A236" s="83"/>
      <c r="B236" s="118" t="str">
        <f>Dat_02!A236</f>
        <v>20/04/2019</v>
      </c>
      <c r="C236" s="119">
        <f>Dat_02!N236</f>
        <v>851.51493506499992</v>
      </c>
      <c r="D236" s="119">
        <f>Dat_02!B236</f>
        <v>2287.5</v>
      </c>
      <c r="E236" s="119">
        <f>Dat_02!F236</f>
        <v>-1837.5</v>
      </c>
    </row>
    <row r="237" spans="1:5">
      <c r="A237" s="83"/>
      <c r="B237" s="118" t="str">
        <f>Dat_02!A237</f>
        <v>21/04/2019</v>
      </c>
      <c r="C237" s="119">
        <f>Dat_02!N237</f>
        <v>2390.0833333332998</v>
      </c>
      <c r="D237" s="119">
        <f>Dat_02!B237</f>
        <v>2400</v>
      </c>
      <c r="E237" s="119">
        <f>Dat_02!F237</f>
        <v>-2181.25</v>
      </c>
    </row>
    <row r="238" spans="1:5">
      <c r="A238" s="83"/>
      <c r="B238" s="118" t="str">
        <f>Dat_02!A238</f>
        <v>22/04/2019</v>
      </c>
      <c r="C238" s="119">
        <f>Dat_02!N238</f>
        <v>2077.6062499999998</v>
      </c>
      <c r="D238" s="119">
        <f>Dat_02!B238</f>
        <v>2266.6666666667002</v>
      </c>
      <c r="E238" s="119">
        <f>Dat_02!F238</f>
        <v>-1837.5</v>
      </c>
    </row>
    <row r="239" spans="1:5">
      <c r="A239" s="83"/>
      <c r="B239" s="118" t="str">
        <f>Dat_02!A239</f>
        <v>23/04/2019</v>
      </c>
      <c r="C239" s="119">
        <f>Dat_02!N239</f>
        <v>2088.44</v>
      </c>
      <c r="D239" s="119">
        <f>Dat_02!B239</f>
        <v>2400</v>
      </c>
      <c r="E239" s="119">
        <f>Dat_02!F239</f>
        <v>-1841.6666666666999</v>
      </c>
    </row>
    <row r="240" spans="1:5">
      <c r="A240" s="83"/>
      <c r="B240" s="118" t="str">
        <f>Dat_02!A240</f>
        <v>24/04/2019</v>
      </c>
      <c r="C240" s="119">
        <f>Dat_02!N240</f>
        <v>1943.2948717948002</v>
      </c>
      <c r="D240" s="119">
        <f>Dat_02!B240</f>
        <v>2400</v>
      </c>
      <c r="E240" s="119">
        <f>Dat_02!F240</f>
        <v>-1841.6666666666999</v>
      </c>
    </row>
    <row r="241" spans="1:5">
      <c r="A241" s="83"/>
      <c r="B241" s="118" t="str">
        <f>Dat_02!A241</f>
        <v>25/04/2019</v>
      </c>
      <c r="C241" s="119">
        <f>Dat_02!N241</f>
        <v>969.77583732059986</v>
      </c>
      <c r="D241" s="119">
        <f>Dat_02!B241</f>
        <v>2400</v>
      </c>
      <c r="E241" s="119">
        <f>Dat_02!F241</f>
        <v>-1841.6666666666999</v>
      </c>
    </row>
    <row r="242" spans="1:5">
      <c r="A242" s="83"/>
      <c r="B242" s="118" t="str">
        <f>Dat_02!A242</f>
        <v>26/04/2019</v>
      </c>
      <c r="C242" s="119">
        <f>Dat_02!N242</f>
        <v>1319.0790513833999</v>
      </c>
      <c r="D242" s="119">
        <f>Dat_02!B242</f>
        <v>2100</v>
      </c>
      <c r="E242" s="119">
        <f>Dat_02!F242</f>
        <v>-1737.5</v>
      </c>
    </row>
    <row r="243" spans="1:5">
      <c r="A243" s="83"/>
      <c r="B243" s="118" t="str">
        <f>Dat_02!A243</f>
        <v>27/04/2019</v>
      </c>
      <c r="C243" s="119">
        <f>Dat_02!N243</f>
        <v>1285.5533333333001</v>
      </c>
      <c r="D243" s="119">
        <f>Dat_02!B243</f>
        <v>1512.5</v>
      </c>
      <c r="E243" s="119">
        <f>Dat_02!F243</f>
        <v>-1612.5</v>
      </c>
    </row>
    <row r="244" spans="1:5">
      <c r="A244" s="83"/>
      <c r="B244" s="118" t="str">
        <f>Dat_02!A244</f>
        <v>28/04/2019</v>
      </c>
      <c r="C244" s="119">
        <f>Dat_02!N244</f>
        <v>1524.1</v>
      </c>
      <c r="D244" s="119">
        <f>Dat_02!B244</f>
        <v>1575</v>
      </c>
      <c r="E244" s="119">
        <f>Dat_02!F244</f>
        <v>-1675</v>
      </c>
    </row>
    <row r="245" spans="1:5">
      <c r="A245" s="83"/>
      <c r="B245" s="118" t="str">
        <f>Dat_02!A245</f>
        <v>29/04/2019</v>
      </c>
      <c r="C245" s="119">
        <f>Dat_02!N245</f>
        <v>1948.05</v>
      </c>
      <c r="D245" s="119">
        <f>Dat_02!B245</f>
        <v>1975</v>
      </c>
      <c r="E245" s="119">
        <f>Dat_02!F245</f>
        <v>-1737.5</v>
      </c>
    </row>
    <row r="246" spans="1:5">
      <c r="A246" s="83"/>
      <c r="B246" s="118" t="str">
        <f>Dat_02!A246</f>
        <v>30/04/2019</v>
      </c>
      <c r="C246" s="119">
        <f>Dat_02!N246</f>
        <v>1521.2</v>
      </c>
      <c r="D246" s="119">
        <f>Dat_02!B246</f>
        <v>2008.3333333333001</v>
      </c>
      <c r="E246" s="119">
        <f>Dat_02!F246</f>
        <v>-1560.4166666666999</v>
      </c>
    </row>
    <row r="247" spans="1:5">
      <c r="A247" s="83"/>
      <c r="B247" s="118" t="str">
        <f>Dat_02!A247</f>
        <v>01/05/2019</v>
      </c>
      <c r="C247" s="119">
        <f>Dat_02!N247</f>
        <v>2056.25</v>
      </c>
      <c r="D247" s="119">
        <f>Dat_02!B247</f>
        <v>2056.25</v>
      </c>
      <c r="E247" s="119">
        <f>Dat_02!F247</f>
        <v>-2133.3333333332998</v>
      </c>
    </row>
    <row r="248" spans="1:5">
      <c r="A248" s="83" t="s">
        <v>65</v>
      </c>
      <c r="B248" s="118" t="str">
        <f>Dat_02!A248</f>
        <v>02/05/2019</v>
      </c>
      <c r="C248" s="119">
        <f>Dat_02!N248</f>
        <v>1936.3583333332999</v>
      </c>
      <c r="D248" s="119">
        <f>Dat_02!B248</f>
        <v>2400</v>
      </c>
      <c r="E248" s="119">
        <f>Dat_02!F248</f>
        <v>-1570.8333333333001</v>
      </c>
    </row>
    <row r="249" spans="1:5">
      <c r="A249" s="83"/>
      <c r="B249" s="118" t="str">
        <f>Dat_02!A249</f>
        <v>03/05/2019</v>
      </c>
      <c r="C249" s="119">
        <f>Dat_02!N249</f>
        <v>1942.4625000000001</v>
      </c>
      <c r="D249" s="119">
        <f>Dat_02!B249</f>
        <v>2300</v>
      </c>
      <c r="E249" s="119">
        <f>Dat_02!F249</f>
        <v>-1570.8333333333001</v>
      </c>
    </row>
    <row r="250" spans="1:5">
      <c r="A250" s="83"/>
      <c r="B250" s="118" t="str">
        <f>Dat_02!A250</f>
        <v>04/05/2019</v>
      </c>
      <c r="C250" s="119">
        <f>Dat_02!N250</f>
        <v>1779.3172619047</v>
      </c>
      <c r="D250" s="119">
        <f>Dat_02!B250</f>
        <v>2266.6666666667002</v>
      </c>
      <c r="E250" s="119">
        <f>Dat_02!F250</f>
        <v>-2031.25</v>
      </c>
    </row>
    <row r="251" spans="1:5">
      <c r="A251" s="83"/>
      <c r="B251" s="118" t="str">
        <f>Dat_02!A251</f>
        <v>05/05/2019</v>
      </c>
      <c r="C251" s="119">
        <f>Dat_02!N251</f>
        <v>1241.2954545455</v>
      </c>
      <c r="D251" s="119">
        <f>Dat_02!B251</f>
        <v>2400</v>
      </c>
      <c r="E251" s="119">
        <f>Dat_02!F251</f>
        <v>-2225</v>
      </c>
    </row>
    <row r="252" spans="1:5">
      <c r="A252" s="83"/>
      <c r="B252" s="118" t="str">
        <f>Dat_02!A252</f>
        <v>06/05/2019</v>
      </c>
      <c r="C252" s="119">
        <f>Dat_02!N252</f>
        <v>1682.6608333334</v>
      </c>
      <c r="D252" s="119">
        <f>Dat_02!B252</f>
        <v>2487.5</v>
      </c>
      <c r="E252" s="119">
        <f>Dat_02!F252</f>
        <v>-2010.4166666666999</v>
      </c>
    </row>
    <row r="253" spans="1:5">
      <c r="A253" s="83"/>
      <c r="B253" s="118" t="str">
        <f>Dat_02!A253</f>
        <v>07/05/2019</v>
      </c>
      <c r="C253" s="119">
        <f>Dat_02!N253</f>
        <v>811.47333333330016</v>
      </c>
      <c r="D253" s="119">
        <f>Dat_02!B253</f>
        <v>2904.1666666667002</v>
      </c>
      <c r="E253" s="119">
        <f>Dat_02!F253</f>
        <v>-2016.6666666666999</v>
      </c>
    </row>
    <row r="254" spans="1:5">
      <c r="A254" s="83"/>
      <c r="B254" s="118" t="str">
        <f>Dat_02!A254</f>
        <v>08/05/2019</v>
      </c>
      <c r="C254" s="119">
        <f>Dat_02!N254</f>
        <v>689.22916666669994</v>
      </c>
      <c r="D254" s="119">
        <f>Dat_02!B254</f>
        <v>2512.5</v>
      </c>
      <c r="E254" s="119">
        <f>Dat_02!F254</f>
        <v>-2250</v>
      </c>
    </row>
    <row r="255" spans="1:5">
      <c r="A255" s="83"/>
      <c r="B255" s="118" t="str">
        <f>Dat_02!A255</f>
        <v>09/05/2019</v>
      </c>
      <c r="C255" s="119">
        <f>Dat_02!N255</f>
        <v>1901.9005952380999</v>
      </c>
      <c r="D255" s="119">
        <f>Dat_02!B255</f>
        <v>2541.6666666667002</v>
      </c>
      <c r="E255" s="119">
        <f>Dat_02!F255</f>
        <v>-2000</v>
      </c>
    </row>
    <row r="256" spans="1:5">
      <c r="A256" s="83"/>
      <c r="B256" s="118" t="str">
        <f>Dat_02!A256</f>
        <v>10/05/2019</v>
      </c>
      <c r="C256" s="119">
        <f>Dat_02!N256</f>
        <v>1163.2075098813998</v>
      </c>
      <c r="D256" s="119">
        <f>Dat_02!B256</f>
        <v>1884.3916666667001</v>
      </c>
      <c r="E256" s="119">
        <f>Dat_02!F256</f>
        <v>-1900</v>
      </c>
    </row>
    <row r="257" spans="1:5">
      <c r="A257" s="83"/>
      <c r="B257" s="118" t="str">
        <f>Dat_02!A257</f>
        <v>11/05/2019</v>
      </c>
      <c r="C257" s="119">
        <f>Dat_02!N257</f>
        <v>1121.5291666666999</v>
      </c>
      <c r="D257" s="119">
        <f>Dat_02!B257</f>
        <v>1133.3333333333001</v>
      </c>
      <c r="E257" s="119">
        <f>Dat_02!F257</f>
        <v>-1900</v>
      </c>
    </row>
    <row r="258" spans="1:5">
      <c r="A258" s="83"/>
      <c r="B258" s="118" t="str">
        <f>Dat_02!A258</f>
        <v>12/05/2019</v>
      </c>
      <c r="C258" s="119">
        <f>Dat_02!N258</f>
        <v>1366.6979166666999</v>
      </c>
      <c r="D258" s="119">
        <f>Dat_02!B258</f>
        <v>1520.875</v>
      </c>
      <c r="E258" s="119">
        <f>Dat_02!F258</f>
        <v>-1900</v>
      </c>
    </row>
    <row r="259" spans="1:5">
      <c r="A259" s="83"/>
      <c r="B259" s="118" t="str">
        <f>Dat_02!A259</f>
        <v>13/05/2019</v>
      </c>
      <c r="C259" s="119">
        <f>Dat_02!N259</f>
        <v>964.15625</v>
      </c>
      <c r="D259" s="119">
        <f>Dat_02!B259</f>
        <v>1166.6666666666999</v>
      </c>
      <c r="E259" s="119">
        <f>Dat_02!F259</f>
        <v>-1758.3333333333001</v>
      </c>
    </row>
    <row r="260" spans="1:5">
      <c r="A260" s="83"/>
      <c r="B260" s="118" t="str">
        <f>Dat_02!A260</f>
        <v>14/05/2019</v>
      </c>
      <c r="C260" s="119">
        <f>Dat_02!N260</f>
        <v>1050</v>
      </c>
      <c r="D260" s="119">
        <f>Dat_02!B260</f>
        <v>1183.3333333333001</v>
      </c>
      <c r="E260" s="119">
        <f>Dat_02!F260</f>
        <v>-1700</v>
      </c>
    </row>
    <row r="261" spans="1:5">
      <c r="A261" s="83"/>
      <c r="B261" s="118" t="str">
        <f>Dat_02!A261</f>
        <v>15/05/2019</v>
      </c>
      <c r="C261" s="119">
        <f>Dat_02!N261</f>
        <v>1030</v>
      </c>
      <c r="D261" s="119">
        <f>Dat_02!B261</f>
        <v>1158.3333333333001</v>
      </c>
      <c r="E261" s="119">
        <f>Dat_02!F261</f>
        <v>-1700</v>
      </c>
    </row>
    <row r="262" spans="1:5">
      <c r="A262" s="83"/>
      <c r="B262" s="118" t="str">
        <f>Dat_02!A262</f>
        <v>16/05/2019</v>
      </c>
      <c r="C262" s="119">
        <f>Dat_02!N262</f>
        <v>826.32499999999993</v>
      </c>
      <c r="D262" s="119">
        <f>Dat_02!B262</f>
        <v>1200</v>
      </c>
      <c r="E262" s="119">
        <f>Dat_02!F262</f>
        <v>-1700</v>
      </c>
    </row>
    <row r="263" spans="1:5">
      <c r="A263" s="83"/>
      <c r="B263" s="118" t="str">
        <f>Dat_02!A263</f>
        <v>17/05/2019</v>
      </c>
      <c r="C263" s="119">
        <f>Dat_02!N263</f>
        <v>331.95026315789994</v>
      </c>
      <c r="D263" s="119">
        <f>Dat_02!B263</f>
        <v>1200</v>
      </c>
      <c r="E263" s="119">
        <f>Dat_02!F263</f>
        <v>-1700</v>
      </c>
    </row>
    <row r="264" spans="1:5">
      <c r="A264" s="83"/>
      <c r="B264" s="118" t="str">
        <f>Dat_02!A264</f>
        <v>18/05/2019</v>
      </c>
      <c r="C264" s="119">
        <f>Dat_02!N264</f>
        <v>953.27499999999998</v>
      </c>
      <c r="D264" s="119">
        <f>Dat_02!B264</f>
        <v>1304.5833333333001</v>
      </c>
      <c r="E264" s="119">
        <f>Dat_02!F264</f>
        <v>-1887.5</v>
      </c>
    </row>
    <row r="265" spans="1:5">
      <c r="A265" s="83"/>
      <c r="B265" s="118" t="str">
        <f>Dat_02!A265</f>
        <v>19/05/2019</v>
      </c>
      <c r="C265" s="119">
        <f>Dat_02!N265</f>
        <v>972.99749999999995</v>
      </c>
      <c r="D265" s="119">
        <f>Dat_02!B265</f>
        <v>1145.4166666666999</v>
      </c>
      <c r="E265" s="119">
        <f>Dat_02!F265</f>
        <v>-2139.5833333332998</v>
      </c>
    </row>
    <row r="266" spans="1:5">
      <c r="A266" s="83"/>
      <c r="B266" s="118" t="str">
        <f>Dat_02!A266</f>
        <v>20/05/2019</v>
      </c>
      <c r="C266" s="119">
        <f>Dat_02!N266</f>
        <v>745.19434782609994</v>
      </c>
      <c r="D266" s="119">
        <f>Dat_02!B266</f>
        <v>1629.1666666666999</v>
      </c>
      <c r="E266" s="119">
        <f>Dat_02!F266</f>
        <v>-1875</v>
      </c>
    </row>
    <row r="267" spans="1:5">
      <c r="A267" s="83"/>
      <c r="B267" s="118" t="str">
        <f>Dat_02!A267</f>
        <v>21/05/2019</v>
      </c>
      <c r="C267" s="119">
        <f>Dat_02!N267</f>
        <v>1543.0958333333001</v>
      </c>
      <c r="D267" s="119">
        <f>Dat_02!B267</f>
        <v>1750</v>
      </c>
      <c r="E267" s="119">
        <f>Dat_02!F267</f>
        <v>-1987.5</v>
      </c>
    </row>
    <row r="268" spans="1:5">
      <c r="A268" s="83"/>
      <c r="B268" s="118" t="str">
        <f>Dat_02!A268</f>
        <v>22/05/2019</v>
      </c>
      <c r="C268" s="119">
        <f>Dat_02!N268</f>
        <v>1900</v>
      </c>
      <c r="D268" s="119">
        <f>Dat_02!B268</f>
        <v>1900</v>
      </c>
      <c r="E268" s="119">
        <f>Dat_02!F268</f>
        <v>-2058.3333333332998</v>
      </c>
    </row>
    <row r="269" spans="1:5">
      <c r="A269" s="83"/>
      <c r="B269" s="118" t="str">
        <f>Dat_02!A269</f>
        <v>23/05/2019</v>
      </c>
      <c r="C269" s="119">
        <f>Dat_02!N269</f>
        <v>1654.25</v>
      </c>
      <c r="D269" s="119">
        <f>Dat_02!B269</f>
        <v>1879.1666666666999</v>
      </c>
      <c r="E269" s="119">
        <f>Dat_02!F269</f>
        <v>-2050</v>
      </c>
    </row>
    <row r="270" spans="1:5">
      <c r="A270" s="83"/>
      <c r="B270" s="118" t="str">
        <f>Dat_02!A270</f>
        <v>24/05/2019</v>
      </c>
      <c r="C270" s="119">
        <f>Dat_02!N270</f>
        <v>1649.3513888888999</v>
      </c>
      <c r="D270" s="119">
        <f>Dat_02!B270</f>
        <v>1820.8333333333001</v>
      </c>
      <c r="E270" s="119">
        <f>Dat_02!F270</f>
        <v>-2156.25</v>
      </c>
    </row>
    <row r="271" spans="1:5">
      <c r="A271" s="83"/>
      <c r="B271" s="118" t="str">
        <f>Dat_02!A271</f>
        <v>25/05/2019</v>
      </c>
      <c r="C271" s="119">
        <f>Dat_02!N271</f>
        <v>1549.1891666667</v>
      </c>
      <c r="D271" s="119">
        <f>Dat_02!B271</f>
        <v>1616.6666666666999</v>
      </c>
      <c r="E271" s="119">
        <f>Dat_02!F271</f>
        <v>-1912.5</v>
      </c>
    </row>
    <row r="272" spans="1:5">
      <c r="A272" s="83"/>
      <c r="B272" s="118" t="str">
        <f>Dat_02!A272</f>
        <v>26/05/2019</v>
      </c>
      <c r="C272" s="119">
        <f>Dat_02!N272</f>
        <v>1392.8015151515001</v>
      </c>
      <c r="D272" s="119">
        <f>Dat_02!B272</f>
        <v>1420.8333333333001</v>
      </c>
      <c r="E272" s="119">
        <f>Dat_02!F272</f>
        <v>-2027.0833333333001</v>
      </c>
    </row>
    <row r="273" spans="1:5">
      <c r="A273" s="83"/>
      <c r="B273" s="118" t="str">
        <f>Dat_02!A273</f>
        <v>27/05/2019</v>
      </c>
      <c r="C273" s="119">
        <f>Dat_02!N273</f>
        <v>1612.8803030303</v>
      </c>
      <c r="D273" s="119">
        <f>Dat_02!B273</f>
        <v>1633.3333333333001</v>
      </c>
      <c r="E273" s="119">
        <f>Dat_02!F273</f>
        <v>-1812.5</v>
      </c>
    </row>
    <row r="274" spans="1:5">
      <c r="A274" s="83"/>
      <c r="B274" s="118" t="str">
        <f>Dat_02!A274</f>
        <v>28/05/2019</v>
      </c>
      <c r="C274" s="119">
        <f>Dat_02!N274</f>
        <v>1579.7566666666999</v>
      </c>
      <c r="D274" s="119">
        <f>Dat_02!B274</f>
        <v>1625</v>
      </c>
      <c r="E274" s="119">
        <f>Dat_02!F274</f>
        <v>-1791.6666666666999</v>
      </c>
    </row>
    <row r="275" spans="1:5">
      <c r="A275" s="83"/>
      <c r="B275" s="118" t="str">
        <f>Dat_02!A275</f>
        <v>29/05/2019</v>
      </c>
      <c r="C275" s="119">
        <f>Dat_02!N275</f>
        <v>1647.2208333333999</v>
      </c>
      <c r="D275" s="119">
        <f>Dat_02!B275</f>
        <v>1637.5</v>
      </c>
      <c r="E275" s="119">
        <f>Dat_02!F275</f>
        <v>-1791.6666666666999</v>
      </c>
    </row>
    <row r="276" spans="1:5">
      <c r="A276" s="83"/>
      <c r="B276" s="118" t="str">
        <f>Dat_02!A276</f>
        <v>30/05/2019</v>
      </c>
      <c r="C276" s="119">
        <f>Dat_02!N276</f>
        <v>1700</v>
      </c>
      <c r="D276" s="119">
        <f>Dat_02!B276</f>
        <v>1700</v>
      </c>
      <c r="E276" s="119">
        <f>Dat_02!F276</f>
        <v>-1800</v>
      </c>
    </row>
    <row r="277" spans="1:5">
      <c r="A277" s="83"/>
      <c r="B277" s="118" t="str">
        <f>Dat_02!A277</f>
        <v>31/05/2019</v>
      </c>
      <c r="C277" s="119">
        <f>Dat_02!N277</f>
        <v>1394.45</v>
      </c>
      <c r="D277" s="119">
        <f>Dat_02!B277</f>
        <v>1620.8333333333001</v>
      </c>
      <c r="E277" s="119">
        <f>Dat_02!F277</f>
        <v>-1868.75</v>
      </c>
    </row>
    <row r="278" spans="1:5">
      <c r="A278" s="83"/>
      <c r="B278" s="118" t="str">
        <f>Dat_02!A278</f>
        <v>01/06/2019</v>
      </c>
      <c r="C278" s="119">
        <f>Dat_02!N278</f>
        <v>1487.5</v>
      </c>
      <c r="D278" s="119">
        <f>Dat_02!B278</f>
        <v>1487.5</v>
      </c>
      <c r="E278" s="119">
        <f>Dat_02!F278</f>
        <v>-1937.5</v>
      </c>
    </row>
    <row r="279" spans="1:5">
      <c r="A279" s="83" t="s">
        <v>58</v>
      </c>
      <c r="B279" s="118" t="str">
        <f>Dat_02!A279</f>
        <v>02/06/2019</v>
      </c>
      <c r="C279" s="119">
        <f>Dat_02!N279</f>
        <v>1337.5</v>
      </c>
      <c r="D279" s="119">
        <f>Dat_02!B279</f>
        <v>1337.5</v>
      </c>
      <c r="E279" s="119">
        <f>Dat_02!F279</f>
        <v>-2464.5833333332998</v>
      </c>
    </row>
    <row r="280" spans="1:5">
      <c r="A280" s="83"/>
      <c r="B280" s="118" t="str">
        <f>Dat_02!A280</f>
        <v>03/06/2019</v>
      </c>
      <c r="C280" s="119">
        <f>Dat_02!N280</f>
        <v>1076.0666666667</v>
      </c>
      <c r="D280" s="119">
        <f>Dat_02!B280</f>
        <v>1083.3333333333001</v>
      </c>
      <c r="E280" s="119">
        <f>Dat_02!F280</f>
        <v>-1610.4166666666999</v>
      </c>
    </row>
    <row r="281" spans="1:5">
      <c r="A281" s="83"/>
      <c r="B281" s="118" t="str">
        <f>Dat_02!A281</f>
        <v>04/06/2019</v>
      </c>
      <c r="C281" s="119">
        <f>Dat_02!N281</f>
        <v>966.66666666670005</v>
      </c>
      <c r="D281" s="119">
        <f>Dat_02!B281</f>
        <v>966.66666666670005</v>
      </c>
      <c r="E281" s="119">
        <f>Dat_02!F281</f>
        <v>-1258.3333333333001</v>
      </c>
    </row>
    <row r="282" spans="1:5">
      <c r="A282" s="83"/>
      <c r="B282" s="118" t="str">
        <f>Dat_02!A282</f>
        <v>05/06/2019</v>
      </c>
      <c r="C282" s="119">
        <f>Dat_02!N282</f>
        <v>658.70833333329995</v>
      </c>
      <c r="D282" s="119">
        <f>Dat_02!B282</f>
        <v>966.66666666670005</v>
      </c>
      <c r="E282" s="119">
        <f>Dat_02!F282</f>
        <v>-1258.3333333333001</v>
      </c>
    </row>
    <row r="283" spans="1:5">
      <c r="A283" s="83"/>
      <c r="B283" s="118" t="str">
        <f>Dat_02!A283</f>
        <v>06/06/2019</v>
      </c>
      <c r="C283" s="119">
        <f>Dat_02!N283</f>
        <v>498.17583333329998</v>
      </c>
      <c r="D283" s="119">
        <f>Dat_02!B283</f>
        <v>966.66666666670005</v>
      </c>
      <c r="E283" s="119">
        <f>Dat_02!F283</f>
        <v>-1258.3333333333001</v>
      </c>
    </row>
    <row r="284" spans="1:5">
      <c r="A284" s="83"/>
      <c r="B284" s="118" t="str">
        <f>Dat_02!A284</f>
        <v>07/06/2019</v>
      </c>
      <c r="C284" s="119">
        <f>Dat_02!N284</f>
        <v>658.33333333330006</v>
      </c>
      <c r="D284" s="119">
        <f>Dat_02!B284</f>
        <v>1083.3333333333001</v>
      </c>
      <c r="E284" s="119">
        <f>Dat_02!F284</f>
        <v>-1258.3333333333001</v>
      </c>
    </row>
    <row r="285" spans="1:5">
      <c r="A285" s="83"/>
      <c r="B285" s="118" t="str">
        <f>Dat_02!A285</f>
        <v>08/06/2019</v>
      </c>
      <c r="C285" s="119">
        <f>Dat_02!N285</f>
        <v>927.5</v>
      </c>
      <c r="D285" s="119">
        <f>Dat_02!B285</f>
        <v>1225</v>
      </c>
      <c r="E285" s="119">
        <f>Dat_02!F285</f>
        <v>-1375</v>
      </c>
    </row>
    <row r="286" spans="1:5">
      <c r="A286" s="83"/>
      <c r="B286" s="118" t="str">
        <f>Dat_02!A286</f>
        <v>09/06/2019</v>
      </c>
      <c r="C286" s="119">
        <f>Dat_02!N286</f>
        <v>1081.8555555555999</v>
      </c>
      <c r="D286" s="119">
        <f>Dat_02!B286</f>
        <v>1175</v>
      </c>
      <c r="E286" s="119">
        <f>Dat_02!F286</f>
        <v>-1875</v>
      </c>
    </row>
    <row r="287" spans="1:5">
      <c r="A287" s="83"/>
      <c r="B287" s="118" t="str">
        <f>Dat_02!A287</f>
        <v>10/06/2019</v>
      </c>
      <c r="C287" s="119">
        <f>Dat_02!N287</f>
        <v>1025</v>
      </c>
      <c r="D287" s="119">
        <f>Dat_02!B287</f>
        <v>1166.6666666666999</v>
      </c>
      <c r="E287" s="119">
        <f>Dat_02!F287</f>
        <v>-1875</v>
      </c>
    </row>
    <row r="288" spans="1:5">
      <c r="A288" s="83"/>
      <c r="B288" s="118" t="str">
        <f>Dat_02!A288</f>
        <v>11/06/2019</v>
      </c>
      <c r="C288" s="119">
        <f>Dat_02!N288</f>
        <v>256.21709401710007</v>
      </c>
      <c r="D288" s="119">
        <f>Dat_02!B288</f>
        <v>1333.3333333333001</v>
      </c>
      <c r="E288" s="119">
        <f>Dat_02!F288</f>
        <v>-1475</v>
      </c>
    </row>
    <row r="289" spans="1:5">
      <c r="A289" s="83"/>
      <c r="B289" s="118" t="str">
        <f>Dat_02!A289</f>
        <v>12/06/2019</v>
      </c>
      <c r="C289" s="119">
        <f>Dat_02!N289</f>
        <v>422.51166666669997</v>
      </c>
      <c r="D289" s="119">
        <f>Dat_02!B289</f>
        <v>1333.3333333333001</v>
      </c>
      <c r="E289" s="119">
        <f>Dat_02!F289</f>
        <v>-1425</v>
      </c>
    </row>
    <row r="290" spans="1:5">
      <c r="A290" s="83"/>
      <c r="B290" s="118" t="str">
        <f>Dat_02!A290</f>
        <v>13/06/2019</v>
      </c>
      <c r="C290" s="119">
        <f>Dat_02!N290</f>
        <v>1333.3333333333001</v>
      </c>
      <c r="D290" s="119">
        <f>Dat_02!B290</f>
        <v>1333.3333333333001</v>
      </c>
      <c r="E290" s="119">
        <f>Dat_02!F290</f>
        <v>-1383.3333333333001</v>
      </c>
    </row>
    <row r="291" spans="1:5">
      <c r="A291" s="83"/>
      <c r="B291" s="118" t="str">
        <f>Dat_02!A291</f>
        <v>14/06/2019</v>
      </c>
      <c r="C291" s="119">
        <f>Dat_02!N291</f>
        <v>1107.666025641</v>
      </c>
      <c r="D291" s="119">
        <f>Dat_02!B291</f>
        <v>1254.1666666666999</v>
      </c>
      <c r="E291" s="119">
        <f>Dat_02!F291</f>
        <v>-1577.0833333333001</v>
      </c>
    </row>
    <row r="292" spans="1:5">
      <c r="A292" s="83"/>
      <c r="B292" s="118" t="str">
        <f>Dat_02!A292</f>
        <v>15/06/2019</v>
      </c>
      <c r="C292" s="119">
        <f>Dat_02!N292</f>
        <v>985</v>
      </c>
      <c r="D292" s="119">
        <f>Dat_02!B292</f>
        <v>1133.3333333333001</v>
      </c>
      <c r="E292" s="119">
        <f>Dat_02!F292</f>
        <v>-2725</v>
      </c>
    </row>
    <row r="293" spans="1:5">
      <c r="A293" s="83"/>
      <c r="B293" s="118" t="str">
        <f>Dat_02!A293</f>
        <v>16/06/2019</v>
      </c>
      <c r="C293" s="119">
        <f>Dat_02!N293</f>
        <v>1275</v>
      </c>
      <c r="D293" s="119">
        <f>Dat_02!B293</f>
        <v>1275</v>
      </c>
      <c r="E293" s="119">
        <f>Dat_02!F293</f>
        <v>-3081.25</v>
      </c>
    </row>
    <row r="294" spans="1:5">
      <c r="A294" s="83"/>
      <c r="B294" s="118" t="str">
        <f>Dat_02!A294</f>
        <v>17/06/2019</v>
      </c>
      <c r="C294" s="119">
        <f>Dat_02!N294</f>
        <v>791.66666666669994</v>
      </c>
      <c r="D294" s="119">
        <f>Dat_02!B294</f>
        <v>1029.1666666666999</v>
      </c>
      <c r="E294" s="119">
        <f>Dat_02!F294</f>
        <v>-2189.5833333332998</v>
      </c>
    </row>
    <row r="295" spans="1:5">
      <c r="A295" s="83"/>
      <c r="B295" s="118" t="str">
        <f>Dat_02!A295</f>
        <v>18/06/2019</v>
      </c>
      <c r="C295" s="119">
        <f>Dat_02!N295</f>
        <v>496.64214046820001</v>
      </c>
      <c r="D295" s="119">
        <f>Dat_02!B295</f>
        <v>850</v>
      </c>
      <c r="E295" s="119">
        <f>Dat_02!F295</f>
        <v>-1641.6666666666999</v>
      </c>
    </row>
    <row r="296" spans="1:5">
      <c r="A296" s="83"/>
      <c r="B296" s="118" t="str">
        <f>Dat_02!A296</f>
        <v>19/06/2019</v>
      </c>
      <c r="C296" s="119">
        <f>Dat_02!N296</f>
        <v>908.33333333330006</v>
      </c>
      <c r="D296" s="119">
        <f>Dat_02!B296</f>
        <v>1008.3333333332999</v>
      </c>
      <c r="E296" s="119">
        <f>Dat_02!F296</f>
        <v>-1683.3333333333001</v>
      </c>
    </row>
    <row r="297" spans="1:5">
      <c r="A297" s="83"/>
      <c r="B297" s="118" t="str">
        <f>Dat_02!A297</f>
        <v>20/06/2019</v>
      </c>
      <c r="C297" s="119">
        <f>Dat_02!N297</f>
        <v>866.43333333330008</v>
      </c>
      <c r="D297" s="119">
        <f>Dat_02!B297</f>
        <v>991.66666666670005</v>
      </c>
      <c r="E297" s="119">
        <f>Dat_02!F297</f>
        <v>-1916.6666666666999</v>
      </c>
    </row>
    <row r="298" spans="1:5">
      <c r="A298" s="83"/>
      <c r="B298" s="118" t="str">
        <f>Dat_02!A298</f>
        <v>21/06/2019</v>
      </c>
      <c r="C298" s="119">
        <f>Dat_02!N298</f>
        <v>973.66666666669994</v>
      </c>
      <c r="D298" s="119">
        <f>Dat_02!B298</f>
        <v>1150</v>
      </c>
      <c r="E298" s="119">
        <f>Dat_02!F298</f>
        <v>-2114.5833333332998</v>
      </c>
    </row>
    <row r="299" spans="1:5">
      <c r="A299" s="83"/>
      <c r="B299" s="118" t="str">
        <f>Dat_02!A299</f>
        <v>22/06/2019</v>
      </c>
      <c r="C299" s="119">
        <f>Dat_02!N299</f>
        <v>1303.2076923077</v>
      </c>
      <c r="D299" s="119">
        <f>Dat_02!B299</f>
        <v>1400</v>
      </c>
      <c r="E299" s="119">
        <f>Dat_02!F299</f>
        <v>-2612.5</v>
      </c>
    </row>
    <row r="300" spans="1:5">
      <c r="A300" s="83"/>
      <c r="B300" s="118" t="str">
        <f>Dat_02!A300</f>
        <v>23/06/2019</v>
      </c>
      <c r="C300" s="119">
        <f>Dat_02!N300</f>
        <v>1181.1066666667</v>
      </c>
      <c r="D300" s="119">
        <f>Dat_02!B300</f>
        <v>1262.5</v>
      </c>
      <c r="E300" s="119">
        <f>Dat_02!F300</f>
        <v>-2058.3333333332998</v>
      </c>
    </row>
    <row r="301" spans="1:5">
      <c r="A301" s="83"/>
      <c r="B301" s="118" t="str">
        <f>Dat_02!A301</f>
        <v>24/06/2019</v>
      </c>
      <c r="C301" s="119">
        <f>Dat_02!N301</f>
        <v>1004.5125</v>
      </c>
      <c r="D301" s="119">
        <f>Dat_02!B301</f>
        <v>995.83333333329995</v>
      </c>
      <c r="E301" s="119">
        <f>Dat_02!F301</f>
        <v>-2600</v>
      </c>
    </row>
    <row r="302" spans="1:5">
      <c r="A302" s="83"/>
      <c r="B302" s="118" t="str">
        <f>Dat_02!A302</f>
        <v>25/06/2019</v>
      </c>
      <c r="C302" s="119">
        <f>Dat_02!N302</f>
        <v>1199.0476190476002</v>
      </c>
      <c r="D302" s="119">
        <f>Dat_02!B302</f>
        <v>1445.8333333333001</v>
      </c>
      <c r="E302" s="119">
        <f>Dat_02!F302</f>
        <v>-2600</v>
      </c>
    </row>
    <row r="303" spans="1:5">
      <c r="A303" s="83"/>
      <c r="B303" s="118" t="str">
        <f>Dat_02!A303</f>
        <v>26/06/2019</v>
      </c>
      <c r="C303" s="119">
        <f>Dat_02!N303</f>
        <v>974.10333333330004</v>
      </c>
      <c r="D303" s="119">
        <f>Dat_02!B303</f>
        <v>1458.3333333333001</v>
      </c>
      <c r="E303" s="119">
        <f>Dat_02!F303</f>
        <v>-2600</v>
      </c>
    </row>
    <row r="304" spans="1:5">
      <c r="A304" s="83"/>
      <c r="B304" s="118" t="str">
        <f>Dat_02!A304</f>
        <v>27/06/2019</v>
      </c>
      <c r="C304" s="119">
        <f>Dat_02!N304</f>
        <v>1304.7619047619</v>
      </c>
      <c r="D304" s="119">
        <f>Dat_02!B304</f>
        <v>1483.3333333333001</v>
      </c>
      <c r="E304" s="119">
        <f>Dat_02!F304</f>
        <v>-2600</v>
      </c>
    </row>
    <row r="305" spans="1:5">
      <c r="A305" s="83"/>
      <c r="B305" s="118" t="str">
        <f>Dat_02!A305</f>
        <v>28/06/2019</v>
      </c>
      <c r="C305" s="119">
        <f>Dat_02!N305</f>
        <v>1283.3333333333001</v>
      </c>
      <c r="D305" s="119">
        <f>Dat_02!B305</f>
        <v>1533.3333333333001</v>
      </c>
      <c r="E305" s="119">
        <f>Dat_02!F305</f>
        <v>-2600</v>
      </c>
    </row>
    <row r="306" spans="1:5">
      <c r="A306" s="83"/>
      <c r="B306" s="118" t="str">
        <f>Dat_02!A306</f>
        <v>29/06/2019</v>
      </c>
      <c r="C306" s="119">
        <f>Dat_02!N306</f>
        <v>1091.95</v>
      </c>
      <c r="D306" s="119">
        <f>Dat_02!B306</f>
        <v>1450</v>
      </c>
      <c r="E306" s="119">
        <f>Dat_02!F306</f>
        <v>-2012.5</v>
      </c>
    </row>
    <row r="307" spans="1:5">
      <c r="A307" s="83"/>
      <c r="B307" s="118" t="str">
        <f>Dat_02!A307</f>
        <v>30/06/2019</v>
      </c>
      <c r="C307" s="119">
        <f>Dat_02!N307</f>
        <v>1175</v>
      </c>
      <c r="D307" s="119">
        <f>Dat_02!B307</f>
        <v>1175</v>
      </c>
      <c r="E307" s="119">
        <f>Dat_02!F307</f>
        <v>-2566.6666666667002</v>
      </c>
    </row>
    <row r="308" spans="1:5">
      <c r="A308" s="83"/>
      <c r="B308" s="118" t="str">
        <f>Dat_02!A308</f>
        <v>01/07/2019</v>
      </c>
      <c r="C308" s="119">
        <f>Dat_02!N308</f>
        <v>388.65</v>
      </c>
      <c r="D308" s="119">
        <f>Dat_02!B308</f>
        <v>912.5</v>
      </c>
      <c r="E308" s="119">
        <f>Dat_02!F308</f>
        <v>-1762.5</v>
      </c>
    </row>
    <row r="309" spans="1:5">
      <c r="A309" s="83" t="s">
        <v>65</v>
      </c>
      <c r="B309" s="118" t="str">
        <f>Dat_02!A309</f>
        <v>02/07/2019</v>
      </c>
      <c r="C309" s="119">
        <f>Dat_02!N309</f>
        <v>806.25</v>
      </c>
      <c r="D309" s="119">
        <f>Dat_02!B309</f>
        <v>806.25</v>
      </c>
      <c r="E309" s="119">
        <f>Dat_02!F309</f>
        <v>-1841.6666666666999</v>
      </c>
    </row>
    <row r="310" spans="1:5">
      <c r="A310" s="83"/>
      <c r="B310" s="118" t="str">
        <f>Dat_02!A310</f>
        <v>03/07/2019</v>
      </c>
      <c r="C310" s="119">
        <f>Dat_02!N310</f>
        <v>200</v>
      </c>
      <c r="D310" s="119">
        <f>Dat_02!B310</f>
        <v>700</v>
      </c>
      <c r="E310" s="119">
        <f>Dat_02!F310</f>
        <v>-1520.8333333333001</v>
      </c>
    </row>
    <row r="311" spans="1:5">
      <c r="A311" s="83"/>
      <c r="B311" s="118" t="str">
        <f>Dat_02!A311</f>
        <v>04/07/2019</v>
      </c>
      <c r="C311" s="119">
        <f>Dat_02!N311</f>
        <v>252.08333333329995</v>
      </c>
      <c r="D311" s="119">
        <f>Dat_02!B311</f>
        <v>756.25</v>
      </c>
      <c r="E311" s="119">
        <f>Dat_02!F311</f>
        <v>-1710.4166666666999</v>
      </c>
    </row>
    <row r="312" spans="1:5">
      <c r="A312" s="83"/>
      <c r="B312" s="118" t="str">
        <f>Dat_02!A312</f>
        <v>05/07/2019</v>
      </c>
      <c r="C312" s="119">
        <f>Dat_02!N312</f>
        <v>594.45000000000005</v>
      </c>
      <c r="D312" s="119">
        <f>Dat_02!B312</f>
        <v>783.33333333329995</v>
      </c>
      <c r="E312" s="119">
        <f>Dat_02!F312</f>
        <v>-2239.5833333332998</v>
      </c>
    </row>
    <row r="313" spans="1:5">
      <c r="A313" s="83"/>
      <c r="B313" s="118" t="str">
        <f>Dat_02!A313</f>
        <v>06/07/2019</v>
      </c>
      <c r="C313" s="119">
        <f>Dat_02!N313</f>
        <v>1112.5</v>
      </c>
      <c r="D313" s="119">
        <f>Dat_02!B313</f>
        <v>1270.8333333333001</v>
      </c>
      <c r="E313" s="119">
        <f>Dat_02!F313</f>
        <v>-2112.5</v>
      </c>
    </row>
    <row r="314" spans="1:5">
      <c r="A314" s="83"/>
      <c r="B314" s="118" t="str">
        <f>Dat_02!A314</f>
        <v>07/07/2019</v>
      </c>
      <c r="C314" s="119">
        <f>Dat_02!N314</f>
        <v>909.25555555560004</v>
      </c>
      <c r="D314" s="119">
        <f>Dat_02!B314</f>
        <v>1066.6666666666999</v>
      </c>
      <c r="E314" s="119">
        <f>Dat_02!F314</f>
        <v>-2410.4166666667002</v>
      </c>
    </row>
    <row r="315" spans="1:5">
      <c r="A315" s="83"/>
      <c r="B315" s="118" t="str">
        <f>Dat_02!A315</f>
        <v>08/07/2019</v>
      </c>
      <c r="C315" s="119">
        <f>Dat_02!N315</f>
        <v>1018.05</v>
      </c>
      <c r="D315" s="119">
        <f>Dat_02!B315</f>
        <v>1345.8333333333001</v>
      </c>
      <c r="E315" s="119">
        <f>Dat_02!F315</f>
        <v>-2104.1666666667002</v>
      </c>
    </row>
    <row r="316" spans="1:5">
      <c r="A316" s="83"/>
      <c r="B316" s="118" t="str">
        <f>Dat_02!A316</f>
        <v>09/07/2019</v>
      </c>
      <c r="C316" s="119">
        <f>Dat_02!N316</f>
        <v>1219.1266666667</v>
      </c>
      <c r="D316" s="119">
        <f>Dat_02!B316</f>
        <v>1341.6666666666999</v>
      </c>
      <c r="E316" s="119">
        <f>Dat_02!F316</f>
        <v>-2104.1666666667002</v>
      </c>
    </row>
    <row r="317" spans="1:5">
      <c r="A317" s="83"/>
      <c r="B317" s="118" t="str">
        <f>Dat_02!A317</f>
        <v>10/07/2019</v>
      </c>
      <c r="C317" s="119">
        <f>Dat_02!N317</f>
        <v>1366.6666666666999</v>
      </c>
      <c r="D317" s="119">
        <f>Dat_02!B317</f>
        <v>1366.6666666666999</v>
      </c>
      <c r="E317" s="119">
        <f>Dat_02!F317</f>
        <v>-2104.1666666667002</v>
      </c>
    </row>
    <row r="318" spans="1:5">
      <c r="A318" s="83"/>
      <c r="B318" s="118" t="str">
        <f>Dat_02!A318</f>
        <v>11/07/2019</v>
      </c>
      <c r="C318" s="119">
        <f>Dat_02!N318</f>
        <v>833.47777777779993</v>
      </c>
      <c r="D318" s="119">
        <f>Dat_02!B318</f>
        <v>1366.6666666666999</v>
      </c>
      <c r="E318" s="119">
        <f>Dat_02!F318</f>
        <v>-2104.1666666667002</v>
      </c>
    </row>
    <row r="319" spans="1:5">
      <c r="A319" s="83"/>
      <c r="B319" s="118" t="str">
        <f>Dat_02!A319</f>
        <v>12/07/2019</v>
      </c>
      <c r="C319" s="119">
        <f>Dat_02!N319</f>
        <v>1285.0666666667</v>
      </c>
      <c r="D319" s="119">
        <f>Dat_02!B319</f>
        <v>1366.6666666666999</v>
      </c>
      <c r="E319" s="119">
        <f>Dat_02!F319</f>
        <v>-2104.1666666667002</v>
      </c>
    </row>
    <row r="320" spans="1:5">
      <c r="A320" s="83"/>
      <c r="B320" s="118" t="str">
        <f>Dat_02!A320</f>
        <v>13/07/2019</v>
      </c>
      <c r="C320" s="119">
        <f>Dat_02!N320</f>
        <v>1231.25</v>
      </c>
      <c r="D320" s="119">
        <f>Dat_02!B320</f>
        <v>1231.25</v>
      </c>
      <c r="E320" s="119">
        <f>Dat_02!F320</f>
        <v>-2275</v>
      </c>
    </row>
    <row r="321" spans="1:5">
      <c r="A321" s="83"/>
      <c r="B321" s="118" t="str">
        <f>Dat_02!A321</f>
        <v>14/07/2019</v>
      </c>
      <c r="C321" s="119">
        <f>Dat_02!N321</f>
        <v>1055.9000000000001</v>
      </c>
      <c r="D321" s="119">
        <f>Dat_02!B321</f>
        <v>1181.25</v>
      </c>
      <c r="E321" s="119">
        <f>Dat_02!F321</f>
        <v>-2504.1666666667002</v>
      </c>
    </row>
    <row r="322" spans="1:5">
      <c r="A322" s="83"/>
      <c r="B322" s="118" t="str">
        <f>Dat_02!A322</f>
        <v>15/07/2019</v>
      </c>
      <c r="C322" s="119">
        <f>Dat_02!N322</f>
        <v>1043.3333333333001</v>
      </c>
      <c r="D322" s="119">
        <f>Dat_02!B322</f>
        <v>1200</v>
      </c>
      <c r="E322" s="119">
        <f>Dat_02!F322</f>
        <v>-2275</v>
      </c>
    </row>
    <row r="323" spans="1:5">
      <c r="A323" s="83"/>
      <c r="B323" s="118" t="str">
        <f>Dat_02!A323</f>
        <v>16/07/2019</v>
      </c>
      <c r="C323" s="119">
        <f>Dat_02!N323</f>
        <v>1233.3333333333001</v>
      </c>
      <c r="D323" s="119">
        <f>Dat_02!B323</f>
        <v>1233.3333333333001</v>
      </c>
      <c r="E323" s="119">
        <f>Dat_02!F323</f>
        <v>-2275</v>
      </c>
    </row>
    <row r="324" spans="1:5">
      <c r="A324" s="83"/>
      <c r="B324" s="118" t="str">
        <f>Dat_02!A324</f>
        <v>17/07/2019</v>
      </c>
      <c r="C324" s="119">
        <f>Dat_02!N324</f>
        <v>1178.6375</v>
      </c>
      <c r="D324" s="119">
        <f>Dat_02!B324</f>
        <v>1233.3333333333001</v>
      </c>
      <c r="E324" s="119">
        <f>Dat_02!F324</f>
        <v>-2275</v>
      </c>
    </row>
    <row r="325" spans="1:5">
      <c r="A325" s="83"/>
      <c r="B325" s="118" t="str">
        <f>Dat_02!A325</f>
        <v>18/07/2019</v>
      </c>
      <c r="C325" s="119">
        <f>Dat_02!N325</f>
        <v>1233.3333333333001</v>
      </c>
      <c r="D325" s="119">
        <f>Dat_02!B325</f>
        <v>1233.3333333333001</v>
      </c>
      <c r="E325" s="119">
        <f>Dat_02!F325</f>
        <v>-2275</v>
      </c>
    </row>
    <row r="326" spans="1:5">
      <c r="A326" s="83"/>
      <c r="B326" s="118" t="str">
        <f>Dat_02!A326</f>
        <v>19/07/2019</v>
      </c>
      <c r="C326" s="119">
        <f>Dat_02!N326</f>
        <v>1233.3333333333001</v>
      </c>
      <c r="D326" s="119">
        <f>Dat_02!B326</f>
        <v>1233.3333333333001</v>
      </c>
      <c r="E326" s="119">
        <f>Dat_02!F326</f>
        <v>-2275</v>
      </c>
    </row>
    <row r="327" spans="1:5">
      <c r="A327" s="83"/>
      <c r="B327" s="118" t="str">
        <f>Dat_02!A327</f>
        <v>20/07/2019</v>
      </c>
      <c r="C327" s="119">
        <f>Dat_02!N327</f>
        <v>1033.3333333333001</v>
      </c>
      <c r="D327" s="119">
        <f>Dat_02!B327</f>
        <v>1175</v>
      </c>
      <c r="E327" s="119">
        <f>Dat_02!F327</f>
        <v>-1987.5</v>
      </c>
    </row>
    <row r="328" spans="1:5">
      <c r="A328" s="83"/>
      <c r="B328" s="118" t="str">
        <f>Dat_02!A328</f>
        <v>21/07/2019</v>
      </c>
      <c r="C328" s="119">
        <f>Dat_02!N328</f>
        <v>1200</v>
      </c>
      <c r="D328" s="119">
        <f>Dat_02!B328</f>
        <v>1200</v>
      </c>
      <c r="E328" s="119">
        <f>Dat_02!F328</f>
        <v>-2147.9166666667002</v>
      </c>
    </row>
    <row r="329" spans="1:5">
      <c r="A329" s="83"/>
      <c r="B329" s="118" t="str">
        <f>Dat_02!A329</f>
        <v>22/07/2019</v>
      </c>
      <c r="C329" s="119">
        <f>Dat_02!N329</f>
        <v>915.66666666669994</v>
      </c>
      <c r="D329" s="119">
        <f>Dat_02!B329</f>
        <v>1200</v>
      </c>
      <c r="E329" s="119">
        <f>Dat_02!F329</f>
        <v>-1887.5</v>
      </c>
    </row>
    <row r="330" spans="1:5">
      <c r="A330" s="83"/>
      <c r="B330" s="118" t="str">
        <f>Dat_02!A330</f>
        <v>23/07/2019</v>
      </c>
      <c r="C330" s="119">
        <f>Dat_02!N330</f>
        <v>-381.47462121219996</v>
      </c>
      <c r="D330" s="119">
        <f>Dat_02!B330</f>
        <v>1200</v>
      </c>
      <c r="E330" s="119">
        <f>Dat_02!F330</f>
        <v>-1850</v>
      </c>
    </row>
    <row r="331" spans="1:5">
      <c r="A331" s="83"/>
      <c r="B331" s="118" t="str">
        <f>Dat_02!A331</f>
        <v>24/07/2019</v>
      </c>
      <c r="C331" s="119">
        <f>Dat_02!N331</f>
        <v>-5.3041666666999845</v>
      </c>
      <c r="D331" s="119">
        <f>Dat_02!B331</f>
        <v>987.5</v>
      </c>
      <c r="E331" s="119">
        <f>Dat_02!F331</f>
        <v>-1850</v>
      </c>
    </row>
    <row r="332" spans="1:5">
      <c r="A332" s="83"/>
      <c r="B332" s="118" t="str">
        <f>Dat_02!A332</f>
        <v>25/07/2019</v>
      </c>
      <c r="C332" s="119">
        <f>Dat_02!N332</f>
        <v>-309.25171624720008</v>
      </c>
      <c r="D332" s="119">
        <f>Dat_02!B332</f>
        <v>1200</v>
      </c>
      <c r="E332" s="119">
        <f>Dat_02!F332</f>
        <v>-1831.25</v>
      </c>
    </row>
    <row r="333" spans="1:5">
      <c r="A333" s="83"/>
      <c r="B333" s="118" t="str">
        <f>Dat_02!A333</f>
        <v>26/07/2019</v>
      </c>
      <c r="C333" s="119">
        <f>Dat_02!N333</f>
        <v>345.68414322249987</v>
      </c>
      <c r="D333" s="119">
        <f>Dat_02!B333</f>
        <v>1529.1666666666999</v>
      </c>
      <c r="E333" s="119">
        <f>Dat_02!F333</f>
        <v>-1387.5</v>
      </c>
    </row>
    <row r="334" spans="1:5">
      <c r="A334" s="83"/>
      <c r="B334" s="118" t="str">
        <f>Dat_02!A334</f>
        <v>27/07/2019</v>
      </c>
      <c r="C334" s="119">
        <f>Dat_02!N334</f>
        <v>360.41666666669994</v>
      </c>
      <c r="D334" s="119">
        <f>Dat_02!B334</f>
        <v>1427.0833333333001</v>
      </c>
      <c r="E334" s="119">
        <f>Dat_02!F334</f>
        <v>-1679.1666666666999</v>
      </c>
    </row>
    <row r="335" spans="1:5">
      <c r="A335" s="83"/>
      <c r="B335" s="118" t="str">
        <f>Dat_02!A335</f>
        <v>28/07/2019</v>
      </c>
      <c r="C335" s="119">
        <f>Dat_02!N335</f>
        <v>1209.2261904762001</v>
      </c>
      <c r="D335" s="119">
        <f>Dat_02!B335</f>
        <v>1331.25</v>
      </c>
      <c r="E335" s="119">
        <f>Dat_02!F335</f>
        <v>-2172.9166666667002</v>
      </c>
    </row>
    <row r="336" spans="1:5">
      <c r="A336" s="83"/>
      <c r="B336" s="118" t="str">
        <f>Dat_02!A336</f>
        <v>29/07/2019</v>
      </c>
      <c r="C336" s="119">
        <f>Dat_02!N336</f>
        <v>928.74583333329997</v>
      </c>
      <c r="D336" s="119">
        <f>Dat_02!B336</f>
        <v>1456.25</v>
      </c>
      <c r="E336" s="119">
        <f>Dat_02!F336</f>
        <v>-1868.75</v>
      </c>
    </row>
    <row r="337" spans="1:5">
      <c r="A337" s="83"/>
      <c r="B337" s="118" t="str">
        <f>Dat_02!A337</f>
        <v>30/07/2019</v>
      </c>
      <c r="C337" s="119">
        <f>Dat_02!N337</f>
        <v>1200</v>
      </c>
      <c r="D337" s="119">
        <f>Dat_02!B337</f>
        <v>1200</v>
      </c>
      <c r="E337" s="119">
        <f>Dat_02!F337</f>
        <v>-2060.4166666667002</v>
      </c>
    </row>
    <row r="338" spans="1:5">
      <c r="A338" s="83"/>
      <c r="B338" s="118" t="str">
        <f>Dat_02!A338</f>
        <v>31/07/2019</v>
      </c>
      <c r="C338" s="119">
        <f>Dat_02!N338</f>
        <v>929.625</v>
      </c>
      <c r="D338" s="119">
        <f>Dat_02!B338</f>
        <v>1200</v>
      </c>
      <c r="E338" s="119">
        <f>Dat_02!F338</f>
        <v>-2029.1666666666999</v>
      </c>
    </row>
    <row r="339" spans="1:5">
      <c r="A339" s="83"/>
      <c r="B339" s="118" t="str">
        <f>Dat_02!A339</f>
        <v>01/08/2019</v>
      </c>
      <c r="C339" s="119">
        <f>Dat_02!N339</f>
        <v>781.19166666670003</v>
      </c>
      <c r="D339" s="119">
        <f>Dat_02!B339</f>
        <v>1200</v>
      </c>
      <c r="E339" s="119">
        <f>Dat_02!F339</f>
        <v>-1868.75</v>
      </c>
    </row>
    <row r="340" spans="1:5">
      <c r="A340" s="83" t="s">
        <v>57</v>
      </c>
      <c r="B340" s="118" t="str">
        <f>Dat_02!A340</f>
        <v>02/08/2019</v>
      </c>
      <c r="C340" s="119">
        <f>Dat_02!N340</f>
        <v>950</v>
      </c>
      <c r="D340" s="119">
        <f>Dat_02!B340</f>
        <v>1200</v>
      </c>
      <c r="E340" s="119">
        <f>Dat_02!F340</f>
        <v>-1958.3333333333001</v>
      </c>
    </row>
    <row r="341" spans="1:5">
      <c r="A341" s="83"/>
      <c r="B341" s="118" t="str">
        <f>Dat_02!A341</f>
        <v>03/08/2019</v>
      </c>
      <c r="C341" s="119">
        <f>Dat_02!N341</f>
        <v>1225</v>
      </c>
      <c r="D341" s="119">
        <f>Dat_02!B341</f>
        <v>1225</v>
      </c>
      <c r="E341" s="119">
        <f>Dat_02!F341</f>
        <v>-2275</v>
      </c>
    </row>
    <row r="342" spans="1:5">
      <c r="A342" s="83"/>
      <c r="B342" s="118" t="str">
        <f>Dat_02!A342</f>
        <v>04/08/2019</v>
      </c>
      <c r="C342" s="119">
        <f>Dat_02!N342</f>
        <v>816.6</v>
      </c>
      <c r="D342" s="119">
        <f>Dat_02!B342</f>
        <v>1125</v>
      </c>
      <c r="E342" s="119">
        <f>Dat_02!F342</f>
        <v>-2595.8333333332998</v>
      </c>
    </row>
    <row r="343" spans="1:5">
      <c r="A343" s="83"/>
      <c r="B343" s="118" t="str">
        <f>Dat_02!A343</f>
        <v>05/08/2019</v>
      </c>
      <c r="C343" s="119">
        <f>Dat_02!N343</f>
        <v>1097.9333333333</v>
      </c>
      <c r="D343" s="119">
        <f>Dat_02!B343</f>
        <v>1233.3333333333001</v>
      </c>
      <c r="E343" s="119">
        <f>Dat_02!F343</f>
        <v>-1750</v>
      </c>
    </row>
    <row r="344" spans="1:5">
      <c r="A344" s="83"/>
      <c r="B344" s="118" t="str">
        <f>Dat_02!A344</f>
        <v>06/08/2019</v>
      </c>
      <c r="C344" s="119">
        <f>Dat_02!N344</f>
        <v>1233.3333333333001</v>
      </c>
      <c r="D344" s="119">
        <f>Dat_02!B344</f>
        <v>1233.3333333333001</v>
      </c>
      <c r="E344" s="119">
        <f>Dat_02!F344</f>
        <v>-1750</v>
      </c>
    </row>
    <row r="345" spans="1:5">
      <c r="A345" s="83"/>
      <c r="B345" s="118" t="str">
        <f>Dat_02!A345</f>
        <v>07/08/2019</v>
      </c>
      <c r="C345" s="119">
        <f>Dat_02!N345</f>
        <v>1233.3333333333001</v>
      </c>
      <c r="D345" s="119">
        <f>Dat_02!B345</f>
        <v>1233.3333333333001</v>
      </c>
      <c r="E345" s="119">
        <f>Dat_02!F345</f>
        <v>-1925</v>
      </c>
    </row>
    <row r="346" spans="1:5">
      <c r="A346" s="83"/>
      <c r="B346" s="118" t="str">
        <f>Dat_02!A346</f>
        <v>08/08/2019</v>
      </c>
      <c r="C346" s="119">
        <f>Dat_02!N346</f>
        <v>711.03333333330011</v>
      </c>
      <c r="D346" s="119">
        <f>Dat_02!B346</f>
        <v>1233.3333333333001</v>
      </c>
      <c r="E346" s="119">
        <f>Dat_02!F346</f>
        <v>-2262.5</v>
      </c>
    </row>
    <row r="347" spans="1:5">
      <c r="A347" s="83"/>
      <c r="B347" s="118" t="str">
        <f>Dat_02!A347</f>
        <v>09/08/2019</v>
      </c>
      <c r="C347" s="119">
        <f>Dat_02!N347</f>
        <v>985.99333333330003</v>
      </c>
      <c r="D347" s="119">
        <f>Dat_02!B347</f>
        <v>1233.3333333333001</v>
      </c>
      <c r="E347" s="119">
        <f>Dat_02!F347</f>
        <v>-2262.5</v>
      </c>
    </row>
    <row r="348" spans="1:5">
      <c r="A348" s="83"/>
      <c r="B348" s="118" t="str">
        <f>Dat_02!A348</f>
        <v>10/08/2019</v>
      </c>
      <c r="C348" s="119">
        <f>Dat_02!N348</f>
        <v>1325</v>
      </c>
      <c r="D348" s="119">
        <f>Dat_02!B348</f>
        <v>1525</v>
      </c>
      <c r="E348" s="119">
        <f>Dat_02!F348</f>
        <v>-1925</v>
      </c>
    </row>
    <row r="349" spans="1:5">
      <c r="A349" s="83"/>
      <c r="B349" s="118" t="str">
        <f>Dat_02!A349</f>
        <v>11/08/2019</v>
      </c>
      <c r="C349" s="119">
        <f>Dat_02!N349</f>
        <v>1425</v>
      </c>
      <c r="D349" s="119">
        <f>Dat_02!B349</f>
        <v>1425</v>
      </c>
      <c r="E349" s="119">
        <f>Dat_02!F349</f>
        <v>-2520.8333333332998</v>
      </c>
    </row>
    <row r="350" spans="1:5">
      <c r="A350" s="83"/>
      <c r="B350" s="118" t="str">
        <f>Dat_02!A350</f>
        <v>12/08/2019</v>
      </c>
      <c r="C350" s="119">
        <f>Dat_02!N350</f>
        <v>1533.3333333333001</v>
      </c>
      <c r="D350" s="119">
        <f>Dat_02!B350</f>
        <v>1533.3333333333001</v>
      </c>
      <c r="E350" s="119">
        <f>Dat_02!F350</f>
        <v>-1920.8333333333001</v>
      </c>
    </row>
    <row r="351" spans="1:5">
      <c r="A351" s="83"/>
      <c r="B351" s="118" t="str">
        <f>Dat_02!A351</f>
        <v>13/08/2019</v>
      </c>
      <c r="C351" s="119">
        <f>Dat_02!N351</f>
        <v>1533.3333333333001</v>
      </c>
      <c r="D351" s="119">
        <f>Dat_02!B351</f>
        <v>1533.3333333333001</v>
      </c>
      <c r="E351" s="119">
        <f>Dat_02!F351</f>
        <v>-1908.3333333333001</v>
      </c>
    </row>
    <row r="352" spans="1:5">
      <c r="A352" s="83"/>
      <c r="B352" s="118" t="str">
        <f>Dat_02!A352</f>
        <v>14/08/2019</v>
      </c>
      <c r="C352" s="119">
        <f>Dat_02!N352</f>
        <v>1533.3333333333001</v>
      </c>
      <c r="D352" s="119">
        <f>Dat_02!B352</f>
        <v>1533.3333333333001</v>
      </c>
      <c r="E352" s="119">
        <f>Dat_02!F352</f>
        <v>-1920.8333333333001</v>
      </c>
    </row>
    <row r="353" spans="1:5">
      <c r="A353" s="83"/>
      <c r="B353" s="118" t="str">
        <f>Dat_02!A353</f>
        <v>15/08/2019</v>
      </c>
      <c r="C353" s="119">
        <f>Dat_02!N353</f>
        <v>1425</v>
      </c>
      <c r="D353" s="119">
        <f>Dat_02!B353</f>
        <v>1425</v>
      </c>
      <c r="E353" s="119">
        <f>Dat_02!F353</f>
        <v>-2520.8333333332998</v>
      </c>
    </row>
    <row r="354" spans="1:5">
      <c r="A354" s="83"/>
      <c r="B354" s="118" t="str">
        <f>Dat_02!A354</f>
        <v>16/08/2019</v>
      </c>
      <c r="C354" s="119">
        <f>Dat_02!N354</f>
        <v>1533.3333333333001</v>
      </c>
      <c r="D354" s="119">
        <f>Dat_02!B354</f>
        <v>1533.3333333333001</v>
      </c>
      <c r="E354" s="119">
        <f>Dat_02!F354</f>
        <v>-1920.8333333333001</v>
      </c>
    </row>
    <row r="355" spans="1:5">
      <c r="A355" s="83"/>
      <c r="B355" s="118" t="str">
        <f>Dat_02!A355</f>
        <v>17/08/2019</v>
      </c>
      <c r="C355" s="119">
        <f>Dat_02!N355</f>
        <v>1452.85</v>
      </c>
      <c r="D355" s="119">
        <f>Dat_02!B355</f>
        <v>1562.5</v>
      </c>
      <c r="E355" s="119">
        <f>Dat_02!F355</f>
        <v>-2412.5</v>
      </c>
    </row>
    <row r="356" spans="1:5">
      <c r="A356" s="83"/>
      <c r="B356" s="118" t="str">
        <f>Dat_02!A356</f>
        <v>18/08/2019</v>
      </c>
      <c r="C356" s="119">
        <f>Dat_02!N356</f>
        <v>1275</v>
      </c>
      <c r="D356" s="119">
        <f>Dat_02!B356</f>
        <v>1454.1666666666999</v>
      </c>
      <c r="E356" s="119">
        <f>Dat_02!F356</f>
        <v>-2710.4166666667002</v>
      </c>
    </row>
    <row r="357" spans="1:5">
      <c r="A357" s="83"/>
      <c r="B357" s="118" t="str">
        <f>Dat_02!A357</f>
        <v>19/08/2019</v>
      </c>
      <c r="C357" s="119">
        <f>Dat_02!N357</f>
        <v>1566.6666666666999</v>
      </c>
      <c r="D357" s="119">
        <f>Dat_02!B357</f>
        <v>1566.6666666666999</v>
      </c>
      <c r="E357" s="119">
        <f>Dat_02!F357</f>
        <v>-1712.5</v>
      </c>
    </row>
    <row r="358" spans="1:5">
      <c r="A358" s="83"/>
      <c r="B358" s="118" t="str">
        <f>Dat_02!A358</f>
        <v>20/08/2019</v>
      </c>
      <c r="C358" s="119">
        <f>Dat_02!N358</f>
        <v>1447.1583333332999</v>
      </c>
      <c r="D358" s="119">
        <f>Dat_02!B358</f>
        <v>1566.6666666666999</v>
      </c>
      <c r="E358" s="119">
        <f>Dat_02!F358</f>
        <v>-1641.6666666666999</v>
      </c>
    </row>
    <row r="359" spans="1:5">
      <c r="A359" s="83"/>
      <c r="B359" s="118" t="str">
        <f>Dat_02!A359</f>
        <v>21/08/2019</v>
      </c>
      <c r="C359" s="119">
        <f>Dat_02!N359</f>
        <v>1450.8766666667</v>
      </c>
      <c r="D359" s="119">
        <f>Dat_02!B359</f>
        <v>1566.6666666666999</v>
      </c>
      <c r="E359" s="119">
        <f>Dat_02!F359</f>
        <v>-1641.6666666666999</v>
      </c>
    </row>
    <row r="360" spans="1:5">
      <c r="A360" s="83"/>
      <c r="B360" s="118" t="str">
        <f>Dat_02!A360</f>
        <v>22/08/2019</v>
      </c>
      <c r="C360" s="119">
        <f>Dat_02!N360</f>
        <v>1417.0041666667</v>
      </c>
      <c r="D360" s="119">
        <f>Dat_02!B360</f>
        <v>1566.6666666666999</v>
      </c>
      <c r="E360" s="119">
        <f>Dat_02!F360</f>
        <v>-1641.6666666666999</v>
      </c>
    </row>
    <row r="361" spans="1:5">
      <c r="A361" s="83"/>
      <c r="B361" s="118" t="str">
        <f>Dat_02!A361</f>
        <v>23/08/2019</v>
      </c>
      <c r="C361" s="119">
        <f>Dat_02!N361</f>
        <v>1227.4466666666999</v>
      </c>
      <c r="D361" s="119">
        <f>Dat_02!B361</f>
        <v>1566.6666666666999</v>
      </c>
      <c r="E361" s="119">
        <f>Dat_02!F361</f>
        <v>-1904.1666666666999</v>
      </c>
    </row>
    <row r="362" spans="1:5">
      <c r="A362" s="83"/>
      <c r="B362" s="118" t="str">
        <f>Dat_02!A362</f>
        <v>24/08/2019</v>
      </c>
      <c r="C362" s="119">
        <f>Dat_02!N362</f>
        <v>1556.7</v>
      </c>
      <c r="D362" s="119">
        <f>Dat_02!B362</f>
        <v>1587.5</v>
      </c>
      <c r="E362" s="119">
        <f>Dat_02!F362</f>
        <v>-2362.5</v>
      </c>
    </row>
    <row r="363" spans="1:5">
      <c r="A363" s="83"/>
      <c r="B363" s="118" t="str">
        <f>Dat_02!A363</f>
        <v>25/08/2019</v>
      </c>
      <c r="C363" s="119">
        <f>Dat_02!N363</f>
        <v>955.47857142859993</v>
      </c>
      <c r="D363" s="119">
        <f>Dat_02!B363</f>
        <v>1418.75</v>
      </c>
      <c r="E363" s="119">
        <f>Dat_02!F363</f>
        <v>-2827.0833333332998</v>
      </c>
    </row>
    <row r="364" spans="1:5">
      <c r="A364" s="83"/>
      <c r="B364" s="118" t="str">
        <f>Dat_02!A364</f>
        <v>26/08/2019</v>
      </c>
      <c r="C364" s="119">
        <f>Dat_02!N364</f>
        <v>190.42538461539993</v>
      </c>
      <c r="D364" s="119">
        <f>Dat_02!B364</f>
        <v>1595.8333333333001</v>
      </c>
      <c r="E364" s="119">
        <f>Dat_02!F364</f>
        <v>-2297.9166666667002</v>
      </c>
    </row>
    <row r="365" spans="1:5">
      <c r="A365" s="83"/>
      <c r="B365" s="118" t="str">
        <f>Dat_02!A365</f>
        <v>27/08/2019</v>
      </c>
      <c r="C365" s="119">
        <f>Dat_02!N365</f>
        <v>-386.58596491219987</v>
      </c>
      <c r="D365" s="119">
        <f>Dat_02!B365</f>
        <v>1595.8333333333001</v>
      </c>
      <c r="E365" s="119">
        <f>Dat_02!F365</f>
        <v>-2193.75</v>
      </c>
    </row>
    <row r="366" spans="1:5">
      <c r="A366" s="83"/>
      <c r="B366" s="118" t="str">
        <f>Dat_02!A366</f>
        <v>28/08/2019</v>
      </c>
      <c r="C366" s="119">
        <f>Dat_02!N366</f>
        <v>86.090277777700067</v>
      </c>
      <c r="D366" s="119">
        <f>Dat_02!B366</f>
        <v>1595.8333333333001</v>
      </c>
      <c r="E366" s="119">
        <f>Dat_02!F366</f>
        <v>-1964.5833333333001</v>
      </c>
    </row>
    <row r="367" spans="1:5">
      <c r="A367" s="83"/>
      <c r="B367" s="118" t="str">
        <f>Dat_02!A367</f>
        <v>29/08/2019</v>
      </c>
      <c r="C367" s="119">
        <f>Dat_02!N367</f>
        <v>709.22510822510014</v>
      </c>
      <c r="D367" s="119">
        <f>Dat_02!B367</f>
        <v>1595.8333333333001</v>
      </c>
      <c r="E367" s="119">
        <f>Dat_02!F367</f>
        <v>-1937.5</v>
      </c>
    </row>
    <row r="368" spans="1:5">
      <c r="A368" s="83"/>
      <c r="B368" s="118" t="str">
        <f>Dat_02!A368</f>
        <v>30/08/2019</v>
      </c>
      <c r="C368" s="119">
        <f>Dat_02!N368</f>
        <v>766.4916666667001</v>
      </c>
      <c r="D368" s="119">
        <f>Dat_02!B368</f>
        <v>1618.75</v>
      </c>
      <c r="E368" s="119">
        <f>Dat_02!F368</f>
        <v>-2058.3333333332998</v>
      </c>
    </row>
    <row r="369" spans="1:5">
      <c r="A369" s="83"/>
      <c r="B369" s="118" t="str">
        <f>Dat_02!A369</f>
        <v>31/08/2019</v>
      </c>
      <c r="C369" s="119">
        <f>Dat_02!N369</f>
        <v>2400</v>
      </c>
      <c r="D369" s="119">
        <f>Dat_02!B369</f>
        <v>2400</v>
      </c>
      <c r="E369" s="119">
        <f>Dat_02!F369</f>
        <v>-2250</v>
      </c>
    </row>
    <row r="370" spans="1:5">
      <c r="A370" s="83" t="s">
        <v>57</v>
      </c>
      <c r="B370" s="118" t="str">
        <f>Dat_02!A370</f>
        <v>01/09/2019</v>
      </c>
      <c r="C370" s="119">
        <f>Dat_02!N370</f>
        <v>2259.4291666667</v>
      </c>
      <c r="D370" s="119">
        <f>Dat_02!B370</f>
        <v>2375</v>
      </c>
      <c r="E370" s="119">
        <f>Dat_02!F370</f>
        <v>-2341.6666666667002</v>
      </c>
    </row>
    <row r="371" spans="1:5">
      <c r="A371" s="83"/>
      <c r="B371" s="118" t="str">
        <f>Dat_02!A371</f>
        <v>02/09/2019</v>
      </c>
      <c r="C371" s="119">
        <f>Dat_02!N371</f>
        <v>751.68749999999989</v>
      </c>
      <c r="D371" s="119">
        <f>Dat_02!B371</f>
        <v>2400</v>
      </c>
      <c r="E371" s="119">
        <f>Dat_02!F371</f>
        <v>-2250</v>
      </c>
    </row>
    <row r="372" spans="1:5">
      <c r="A372" s="83"/>
      <c r="B372" s="118" t="str">
        <f>Dat_02!A372</f>
        <v>03/09/2019</v>
      </c>
      <c r="C372" s="119">
        <f>Dat_02!N372</f>
        <v>1820.1291666666</v>
      </c>
      <c r="D372" s="119">
        <f>Dat_02!B372</f>
        <v>2400</v>
      </c>
      <c r="E372" s="119">
        <f>Dat_02!F372</f>
        <v>-2250</v>
      </c>
    </row>
    <row r="373" spans="1:5">
      <c r="A373" s="83"/>
      <c r="B373" s="118" t="str">
        <f>Dat_02!A373</f>
        <v>04/09/2019</v>
      </c>
      <c r="C373" s="119">
        <f>Dat_02!N373</f>
        <v>1233.2125000000001</v>
      </c>
      <c r="D373" s="119">
        <f>Dat_02!B373</f>
        <v>2400</v>
      </c>
      <c r="E373" s="119">
        <f>Dat_02!F373</f>
        <v>-2250</v>
      </c>
    </row>
    <row r="374" spans="1:5">
      <c r="A374" s="83"/>
      <c r="B374" s="118" t="str">
        <f>Dat_02!A374</f>
        <v>05/09/2019</v>
      </c>
      <c r="C374" s="119">
        <f>Dat_02!N374</f>
        <v>2319.5791666666996</v>
      </c>
      <c r="D374" s="119">
        <f>Dat_02!B374</f>
        <v>2400</v>
      </c>
      <c r="E374" s="119">
        <f>Dat_02!F374</f>
        <v>-2250</v>
      </c>
    </row>
    <row r="375" spans="1:5">
      <c r="A375" s="83"/>
      <c r="B375" s="118" t="str">
        <f>Dat_02!A375</f>
        <v>06/09/2019</v>
      </c>
      <c r="C375" s="119">
        <f>Dat_02!N375</f>
        <v>1774.2471153846</v>
      </c>
      <c r="D375" s="119">
        <f>Dat_02!B375</f>
        <v>2400</v>
      </c>
      <c r="E375" s="119">
        <f>Dat_02!F375</f>
        <v>-2250</v>
      </c>
    </row>
    <row r="376" spans="1:5">
      <c r="A376" s="83"/>
      <c r="B376" s="118" t="str">
        <f>Dat_02!A376</f>
        <v>07/09/2019</v>
      </c>
      <c r="C376" s="119">
        <f>Dat_02!N376</f>
        <v>831.71461538459994</v>
      </c>
      <c r="D376" s="119">
        <f>Dat_02!B376</f>
        <v>2387.5</v>
      </c>
      <c r="E376" s="119">
        <f>Dat_02!F376</f>
        <v>-1750</v>
      </c>
    </row>
    <row r="377" spans="1:5">
      <c r="A377" s="83"/>
      <c r="B377" s="118" t="str">
        <f>Dat_02!A377</f>
        <v>08/09/2019</v>
      </c>
      <c r="C377" s="119">
        <f>Dat_02!N377</f>
        <v>2030.25</v>
      </c>
      <c r="D377" s="119">
        <f>Dat_02!B377</f>
        <v>2364.5833333332998</v>
      </c>
      <c r="E377" s="119">
        <f>Dat_02!F377</f>
        <v>-2208.3333333332998</v>
      </c>
    </row>
    <row r="378" spans="1:5">
      <c r="A378" s="83"/>
      <c r="B378" s="118" t="str">
        <f>Dat_02!A378</f>
        <v>09/09/2019</v>
      </c>
      <c r="C378" s="119">
        <f>Dat_02!N378</f>
        <v>212.04689440999994</v>
      </c>
      <c r="D378" s="119">
        <f>Dat_02!B378</f>
        <v>2364.5833333332998</v>
      </c>
      <c r="E378" s="119">
        <f>Dat_02!F378</f>
        <v>-1745.8333333333001</v>
      </c>
    </row>
    <row r="379" spans="1:5">
      <c r="A379" s="83"/>
      <c r="B379" s="118" t="str">
        <f>Dat_02!A379</f>
        <v>10/09/2019</v>
      </c>
      <c r="C379" s="119">
        <f>Dat_02!N379</f>
        <v>1.3243421053000475</v>
      </c>
      <c r="D379" s="119">
        <f>Dat_02!B379</f>
        <v>2360.4166666667002</v>
      </c>
      <c r="E379" s="119">
        <f>Dat_02!F379</f>
        <v>-1745.8333333333001</v>
      </c>
    </row>
    <row r="380" spans="1:5">
      <c r="A380" s="83"/>
      <c r="B380" s="118" t="str">
        <f>Dat_02!A380</f>
        <v>11/09/2019</v>
      </c>
      <c r="C380" s="119">
        <f>Dat_02!N380</f>
        <v>972.24210526310014</v>
      </c>
      <c r="D380" s="119">
        <f>Dat_02!B380</f>
        <v>2358.3333333332998</v>
      </c>
      <c r="E380" s="119">
        <f>Dat_02!F380</f>
        <v>-1745.8333333333001</v>
      </c>
    </row>
    <row r="381" spans="1:5">
      <c r="A381" s="83"/>
      <c r="B381" s="118" t="str">
        <f>Dat_02!A381</f>
        <v>12/09/2019</v>
      </c>
      <c r="C381" s="119">
        <f>Dat_02!N381</f>
        <v>1037.8953781512</v>
      </c>
      <c r="D381" s="119">
        <f>Dat_02!B381</f>
        <v>2387.5</v>
      </c>
      <c r="E381" s="119">
        <f>Dat_02!F381</f>
        <v>-1745.8333333333001</v>
      </c>
    </row>
    <row r="382" spans="1:5">
      <c r="A382" s="83"/>
      <c r="B382" s="118" t="str">
        <f>Dat_02!A382</f>
        <v>13/09/2019</v>
      </c>
      <c r="C382" s="119">
        <f>Dat_02!N382</f>
        <v>775.31764705889998</v>
      </c>
      <c r="D382" s="119">
        <f>Dat_02!B382</f>
        <v>2387.5</v>
      </c>
      <c r="E382" s="119">
        <f>Dat_02!F382</f>
        <v>-1745.8333333333001</v>
      </c>
    </row>
    <row r="383" spans="1:5">
      <c r="A383" s="83"/>
      <c r="B383" s="118" t="str">
        <f>Dat_02!A383</f>
        <v>14/09/2019</v>
      </c>
      <c r="C383" s="119">
        <f>Dat_02!N383</f>
        <v>1423.8416666666001</v>
      </c>
      <c r="D383" s="119">
        <f>Dat_02!B383</f>
        <v>2362.5</v>
      </c>
      <c r="E383" s="119">
        <f>Dat_02!F383</f>
        <v>-2100</v>
      </c>
    </row>
    <row r="384" spans="1:5">
      <c r="A384" s="83"/>
      <c r="B384" s="118" t="str">
        <f>Dat_02!A384</f>
        <v>15/09/2019</v>
      </c>
      <c r="C384" s="119">
        <f>Dat_02!N384</f>
        <v>1889.2374999999997</v>
      </c>
      <c r="D384" s="119">
        <f>Dat_02!B384</f>
        <v>2335.4166666667002</v>
      </c>
      <c r="E384" s="119">
        <f>Dat_02!F384</f>
        <v>-2283.3333333332998</v>
      </c>
    </row>
    <row r="385" spans="1:5">
      <c r="A385" s="83"/>
      <c r="B385" s="118" t="str">
        <f>Dat_02!A385</f>
        <v>16/09/2019</v>
      </c>
      <c r="C385" s="119">
        <f>Dat_02!N385</f>
        <v>266.36000000000013</v>
      </c>
      <c r="D385" s="119">
        <f>Dat_02!B385</f>
        <v>2181.25</v>
      </c>
      <c r="E385" s="119">
        <f>Dat_02!F385</f>
        <v>-2187.5</v>
      </c>
    </row>
    <row r="386" spans="1:5">
      <c r="A386" s="83"/>
      <c r="B386" s="118" t="str">
        <f>Dat_02!A386</f>
        <v>17/09/2019</v>
      </c>
      <c r="C386" s="119">
        <f>Dat_02!N386</f>
        <v>860.74710144930009</v>
      </c>
      <c r="D386" s="119">
        <f>Dat_02!B386</f>
        <v>1408.3333333333001</v>
      </c>
      <c r="E386" s="119">
        <f>Dat_02!F386</f>
        <v>-2456.25</v>
      </c>
    </row>
    <row r="387" spans="1:5">
      <c r="A387" s="83"/>
      <c r="B387" s="118" t="str">
        <f>Dat_02!A387</f>
        <v>18/09/2019</v>
      </c>
      <c r="C387" s="119">
        <f>Dat_02!N387</f>
        <v>1080.9333333333</v>
      </c>
      <c r="D387" s="119">
        <f>Dat_02!B387</f>
        <v>1395.8333333333001</v>
      </c>
      <c r="E387" s="119">
        <f>Dat_02!F387</f>
        <v>-1820.8333333333001</v>
      </c>
    </row>
    <row r="388" spans="1:5">
      <c r="A388" s="83"/>
      <c r="B388" s="118" t="str">
        <f>Dat_02!A388</f>
        <v>19/09/2019</v>
      </c>
      <c r="C388" s="119">
        <f>Dat_02!N388</f>
        <v>405.59300699310006</v>
      </c>
      <c r="D388" s="119">
        <f>Dat_02!B388</f>
        <v>1433.3333333333001</v>
      </c>
      <c r="E388" s="119">
        <f>Dat_02!F388</f>
        <v>-1737.5</v>
      </c>
    </row>
    <row r="389" spans="1:5">
      <c r="A389" s="83"/>
      <c r="B389" s="118" t="str">
        <f>Dat_02!A389</f>
        <v>20/09/2019</v>
      </c>
      <c r="C389" s="119">
        <f>Dat_02!N389</f>
        <v>613.41309523810003</v>
      </c>
      <c r="D389" s="119">
        <f>Dat_02!B389</f>
        <v>1345.8333333333001</v>
      </c>
      <c r="E389" s="119">
        <f>Dat_02!F389</f>
        <v>-2037.5</v>
      </c>
    </row>
    <row r="390" spans="1:5">
      <c r="A390" s="83"/>
      <c r="B390" s="118" t="str">
        <f>Dat_02!A390</f>
        <v>21/09/2019</v>
      </c>
      <c r="C390" s="119">
        <f>Dat_02!N390</f>
        <v>1089.7041666666998</v>
      </c>
      <c r="D390" s="119">
        <f>Dat_02!B390</f>
        <v>1400</v>
      </c>
      <c r="E390" s="119">
        <f>Dat_02!F390</f>
        <v>-2400</v>
      </c>
    </row>
    <row r="391" spans="1:5">
      <c r="A391" s="83"/>
      <c r="B391" s="118" t="str">
        <f>Dat_02!A391</f>
        <v>22/09/2019</v>
      </c>
      <c r="C391" s="119">
        <f>Dat_02!N391</f>
        <v>1152.0444444443999</v>
      </c>
      <c r="D391" s="119">
        <f>Dat_02!B391</f>
        <v>1341.6666666666999</v>
      </c>
      <c r="E391" s="119">
        <f>Dat_02!F391</f>
        <v>-2400</v>
      </c>
    </row>
    <row r="392" spans="1:5">
      <c r="A392" s="83"/>
      <c r="B392" s="118" t="str">
        <f>Dat_02!A392</f>
        <v>23/09/2019</v>
      </c>
      <c r="C392" s="119">
        <f>Dat_02!N392</f>
        <v>-91.794047619000025</v>
      </c>
      <c r="D392" s="119">
        <f>Dat_02!B392</f>
        <v>1383.3333333333001</v>
      </c>
      <c r="E392" s="119">
        <f>Dat_02!F392</f>
        <v>-2345.8333333332998</v>
      </c>
    </row>
    <row r="393" spans="1:5">
      <c r="A393" s="83"/>
      <c r="B393" s="118" t="str">
        <f>Dat_02!A393</f>
        <v>24/09/2019</v>
      </c>
      <c r="C393" s="119">
        <f>Dat_02!N393</f>
        <v>-833.31578947369997</v>
      </c>
      <c r="D393" s="119">
        <f>Dat_02!B393</f>
        <v>1400</v>
      </c>
      <c r="E393" s="119">
        <f>Dat_02!F393</f>
        <v>-2087.5</v>
      </c>
    </row>
    <row r="394" spans="1:5">
      <c r="A394" s="83"/>
      <c r="B394" s="118" t="str">
        <f>Dat_02!A394</f>
        <v>25/09/2019</v>
      </c>
      <c r="C394" s="119">
        <f>Dat_02!N394</f>
        <v>293.42189542489996</v>
      </c>
      <c r="D394" s="119">
        <f>Dat_02!B394</f>
        <v>1400</v>
      </c>
      <c r="E394" s="119">
        <f>Dat_02!F394</f>
        <v>-2370.8333333332998</v>
      </c>
    </row>
    <row r="395" spans="1:5">
      <c r="A395" s="83"/>
      <c r="B395" s="118" t="str">
        <f>Dat_02!A395</f>
        <v>26/09/2019</v>
      </c>
      <c r="C395" s="119">
        <f>Dat_02!N395</f>
        <v>902.19464285710001</v>
      </c>
      <c r="D395" s="119">
        <f>Dat_02!B395</f>
        <v>1400</v>
      </c>
      <c r="E395" s="119">
        <f>Dat_02!F395</f>
        <v>-2327.0833333332998</v>
      </c>
    </row>
    <row r="396" spans="1:5">
      <c r="A396" s="83"/>
      <c r="B396" s="118" t="str">
        <f>Dat_02!A396</f>
        <v>27/09/2019</v>
      </c>
      <c r="C396" s="119">
        <f>Dat_02!N396</f>
        <v>1078.7083333333001</v>
      </c>
      <c r="D396" s="119">
        <f>Dat_02!B396</f>
        <v>1400</v>
      </c>
      <c r="E396" s="119">
        <f>Dat_02!F396</f>
        <v>-2400</v>
      </c>
    </row>
    <row r="397" spans="1:5">
      <c r="A397" s="83"/>
      <c r="B397" s="118" t="str">
        <f>Dat_02!A397</f>
        <v>28/09/2019</v>
      </c>
      <c r="C397" s="119">
        <f>Dat_02!N397</f>
        <v>1487.5</v>
      </c>
      <c r="D397" s="119">
        <f>Dat_02!B397</f>
        <v>1487.5</v>
      </c>
      <c r="E397" s="119">
        <f>Dat_02!F397</f>
        <v>-2300</v>
      </c>
    </row>
    <row r="398" spans="1:5">
      <c r="A398" s="83"/>
      <c r="B398" s="118" t="str">
        <f>Dat_02!A398</f>
        <v>29/09/2019</v>
      </c>
      <c r="C398" s="119">
        <f>Dat_02!N398</f>
        <v>1337.5</v>
      </c>
      <c r="D398" s="119">
        <f>Dat_02!B398</f>
        <v>1337.5</v>
      </c>
      <c r="E398" s="119">
        <f>Dat_02!F398</f>
        <v>-2445.8333333332998</v>
      </c>
    </row>
    <row r="399" spans="1:5">
      <c r="A399" s="83"/>
      <c r="B399" s="118" t="str">
        <f>Dat_02!A399</f>
        <v>30/09/2019</v>
      </c>
      <c r="C399" s="119">
        <f>Dat_02!N399</f>
        <v>66.12916666670003</v>
      </c>
      <c r="D399" s="119">
        <f>Dat_02!B399</f>
        <v>1500</v>
      </c>
      <c r="E399" s="119">
        <f>Dat_02!F399</f>
        <v>-2266.6666666667002</v>
      </c>
    </row>
    <row r="400" spans="1:5">
      <c r="A400" s="83"/>
      <c r="B400" s="126">
        <f>Dat_02!A400</f>
        <v>0</v>
      </c>
      <c r="C400" s="127">
        <f>Dat_02!N400</f>
        <v>0</v>
      </c>
      <c r="D400" s="127">
        <f>Dat_02!B400</f>
        <v>0</v>
      </c>
      <c r="E400" s="127">
        <f>Dat_02!F400</f>
        <v>0</v>
      </c>
    </row>
    <row r="401" spans="1:5">
      <c r="A401" s="83"/>
      <c r="B401" s="118"/>
      <c r="C401" s="119"/>
      <c r="D401" s="119"/>
      <c r="E401" s="119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35"/>
  <sheetViews>
    <sheetView showGridLines="0" showRowColHeaders="0" workbookViewId="0">
      <selection activeCell="J7" sqref="J7"/>
    </sheetView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68</v>
      </c>
      <c r="C2"/>
      <c r="D2"/>
      <c r="E2"/>
    </row>
    <row r="3" spans="1:5" ht="12.75" customHeight="1">
      <c r="B3" s="107"/>
      <c r="C3" s="107"/>
      <c r="D3" s="135" t="s">
        <v>69</v>
      </c>
      <c r="E3" s="135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57</v>
      </c>
      <c r="B5" s="118" t="str">
        <f>Dat_02!A5</f>
        <v>01/09/2018</v>
      </c>
      <c r="C5" s="119">
        <f>Dat_02!O5</f>
        <v>392.80624999999998</v>
      </c>
      <c r="D5" s="119">
        <f>Dat_02!D5</f>
        <v>3700</v>
      </c>
      <c r="E5" s="119">
        <f>Dat_02!G5</f>
        <v>-2666.6666666667002</v>
      </c>
    </row>
    <row r="6" spans="1:5">
      <c r="A6" s="83"/>
      <c r="B6" s="118" t="str">
        <f>Dat_02!A6</f>
        <v>02/09/2018</v>
      </c>
      <c r="C6" s="119">
        <f>Dat_02!O6</f>
        <v>-58.003676470599999</v>
      </c>
      <c r="D6" s="119">
        <f>Dat_02!D6</f>
        <v>3883.3333333332998</v>
      </c>
      <c r="E6" s="119">
        <f>Dat_02!G6</f>
        <v>-2516.6666666667002</v>
      </c>
    </row>
    <row r="7" spans="1:5">
      <c r="A7" s="83"/>
      <c r="B7" s="118" t="str">
        <f>Dat_02!A7</f>
        <v>03/09/2018</v>
      </c>
      <c r="C7" s="119">
        <f>Dat_02!O7</f>
        <v>235.29743589750001</v>
      </c>
      <c r="D7" s="119">
        <f>Dat_02!D7</f>
        <v>3600</v>
      </c>
      <c r="E7" s="119">
        <f>Dat_02!G7</f>
        <v>-2537.5</v>
      </c>
    </row>
    <row r="8" spans="1:5">
      <c r="A8" s="83"/>
      <c r="B8" s="118" t="str">
        <f>Dat_02!A8</f>
        <v>04/09/2018</v>
      </c>
      <c r="C8" s="119">
        <f>Dat_02!O8</f>
        <v>159.67051282049999</v>
      </c>
      <c r="D8" s="119">
        <f>Dat_02!D8</f>
        <v>3487.5</v>
      </c>
      <c r="E8" s="119">
        <f>Dat_02!G8</f>
        <v>-2500</v>
      </c>
    </row>
    <row r="9" spans="1:5">
      <c r="A9" s="83"/>
      <c r="B9" s="118" t="str">
        <f>Dat_02!A9</f>
        <v>05/09/2018</v>
      </c>
      <c r="C9" s="119">
        <f>Dat_02!O9</f>
        <v>-63.437820512899975</v>
      </c>
      <c r="D9" s="119">
        <f>Dat_02!D9</f>
        <v>3487.5</v>
      </c>
      <c r="E9" s="119">
        <f>Dat_02!G9</f>
        <v>-2500</v>
      </c>
    </row>
    <row r="10" spans="1:5">
      <c r="A10" s="83"/>
      <c r="B10" s="118" t="str">
        <f>Dat_02!A10</f>
        <v>06/09/2018</v>
      </c>
      <c r="C10" s="119">
        <f>Dat_02!O10</f>
        <v>-95.496638655499964</v>
      </c>
      <c r="D10" s="119">
        <f>Dat_02!D10</f>
        <v>3487.5</v>
      </c>
      <c r="E10" s="119">
        <f>Dat_02!G10</f>
        <v>-2500</v>
      </c>
    </row>
    <row r="11" spans="1:5">
      <c r="A11" s="83"/>
      <c r="B11" s="118" t="str">
        <f>Dat_02!A11</f>
        <v>07/09/2018</v>
      </c>
      <c r="C11" s="119">
        <f>Dat_02!O11</f>
        <v>135.64305555559997</v>
      </c>
      <c r="D11" s="119">
        <f>Dat_02!D11</f>
        <v>3518.75</v>
      </c>
      <c r="E11" s="119">
        <f>Dat_02!G11</f>
        <v>-2550</v>
      </c>
    </row>
    <row r="12" spans="1:5">
      <c r="A12" s="83"/>
      <c r="B12" s="118" t="str">
        <f>Dat_02!A12</f>
        <v>08/09/2018</v>
      </c>
      <c r="C12" s="119">
        <f>Dat_02!O12</f>
        <v>554.55809523810001</v>
      </c>
      <c r="D12" s="119">
        <f>Dat_02!D12</f>
        <v>3612.5</v>
      </c>
      <c r="E12" s="119">
        <f>Dat_02!G12</f>
        <v>-2433.3333333332998</v>
      </c>
    </row>
    <row r="13" spans="1:5">
      <c r="A13" s="83"/>
      <c r="B13" s="118" t="str">
        <f>Dat_02!A13</f>
        <v>09/09/2018</v>
      </c>
      <c r="C13" s="119">
        <f>Dat_02!O13</f>
        <v>-183.91111111110001</v>
      </c>
      <c r="D13" s="119">
        <f>Dat_02!D13</f>
        <v>3543.75</v>
      </c>
      <c r="E13" s="119">
        <f>Dat_02!G13</f>
        <v>-2133.3333333332998</v>
      </c>
    </row>
    <row r="14" spans="1:5">
      <c r="A14" s="83"/>
      <c r="B14" s="118" t="str">
        <f>Dat_02!A14</f>
        <v>10/09/2018</v>
      </c>
      <c r="C14" s="119">
        <f>Dat_02!O14</f>
        <v>324.81142857139997</v>
      </c>
      <c r="D14" s="119">
        <f>Dat_02!D14</f>
        <v>3193.75</v>
      </c>
      <c r="E14" s="119">
        <f>Dat_02!G14</f>
        <v>-2433.3333333332998</v>
      </c>
    </row>
    <row r="15" spans="1:5">
      <c r="A15" s="83"/>
      <c r="B15" s="118" t="str">
        <f>Dat_02!A15</f>
        <v>11/09/2018</v>
      </c>
      <c r="C15" s="119">
        <f>Dat_02!O15</f>
        <v>644.88125000000002</v>
      </c>
      <c r="D15" s="119">
        <f>Dat_02!D15</f>
        <v>3060.4166666667002</v>
      </c>
      <c r="E15" s="119">
        <f>Dat_02!G15</f>
        <v>-2433.3333333332998</v>
      </c>
    </row>
    <row r="16" spans="1:5">
      <c r="A16" s="83"/>
      <c r="B16" s="118" t="str">
        <f>Dat_02!A16</f>
        <v>12/09/2018</v>
      </c>
      <c r="C16" s="119">
        <f>Dat_02!O16</f>
        <v>769.3388888889001</v>
      </c>
      <c r="D16" s="119">
        <f>Dat_02!D16</f>
        <v>3059.1666666667002</v>
      </c>
      <c r="E16" s="119">
        <f>Dat_02!G16</f>
        <v>-2433.3333333332998</v>
      </c>
    </row>
    <row r="17" spans="1:5">
      <c r="A17" s="83"/>
      <c r="B17" s="118" t="str">
        <f>Dat_02!A17</f>
        <v>13/09/2018</v>
      </c>
      <c r="C17" s="119">
        <f>Dat_02!O17</f>
        <v>680.55874125869991</v>
      </c>
      <c r="D17" s="119">
        <f>Dat_02!D17</f>
        <v>3212.5</v>
      </c>
      <c r="E17" s="119">
        <f>Dat_02!G17</f>
        <v>-2433.3333333332998</v>
      </c>
    </row>
    <row r="18" spans="1:5">
      <c r="A18" s="83"/>
      <c r="B18" s="118" t="str">
        <f>Dat_02!A18</f>
        <v>14/09/2018</v>
      </c>
      <c r="C18" s="119">
        <f>Dat_02!O18</f>
        <v>105.05314685319996</v>
      </c>
      <c r="D18" s="119">
        <f>Dat_02!D18</f>
        <v>3212.5</v>
      </c>
      <c r="E18" s="119">
        <f>Dat_02!G18</f>
        <v>-2433.3333333332998</v>
      </c>
    </row>
    <row r="19" spans="1:5">
      <c r="A19" s="83"/>
      <c r="B19" s="118" t="str">
        <f>Dat_02!A19</f>
        <v>15/09/2018</v>
      </c>
      <c r="C19" s="119">
        <f>Dat_02!O19</f>
        <v>-166.75555555559998</v>
      </c>
      <c r="D19" s="119">
        <f>Dat_02!D19</f>
        <v>3175</v>
      </c>
      <c r="E19" s="119">
        <f>Dat_02!G19</f>
        <v>-2466.6666666667002</v>
      </c>
    </row>
    <row r="20" spans="1:5">
      <c r="A20" s="83"/>
      <c r="B20" s="118" t="str">
        <f>Dat_02!A20</f>
        <v>16/09/2018</v>
      </c>
      <c r="C20" s="119">
        <f>Dat_02!O20</f>
        <v>26.099999999999966</v>
      </c>
      <c r="D20" s="119">
        <f>Dat_02!D20</f>
        <v>3495.8333333332998</v>
      </c>
      <c r="E20" s="119">
        <f>Dat_02!G20</f>
        <v>-2091.6666666667002</v>
      </c>
    </row>
    <row r="21" spans="1:5">
      <c r="A21" s="83"/>
      <c r="B21" s="118" t="str">
        <f>Dat_02!A21</f>
        <v>17/09/2018</v>
      </c>
      <c r="C21" s="119">
        <f>Dat_02!O21</f>
        <v>974.10142857139999</v>
      </c>
      <c r="D21" s="119">
        <f>Dat_02!D21</f>
        <v>3166.6666666667002</v>
      </c>
      <c r="E21" s="119">
        <f>Dat_02!G21</f>
        <v>-2466.6666666667002</v>
      </c>
    </row>
    <row r="22" spans="1:5">
      <c r="A22" s="83"/>
      <c r="B22" s="118" t="str">
        <f>Dat_02!A22</f>
        <v>18/09/2018</v>
      </c>
      <c r="C22" s="119">
        <f>Dat_02!O22</f>
        <v>711.95238095230002</v>
      </c>
      <c r="D22" s="119">
        <f>Dat_02!D22</f>
        <v>3454.1666666667002</v>
      </c>
      <c r="E22" s="119">
        <f>Dat_02!G22</f>
        <v>-2466.6666666667002</v>
      </c>
    </row>
    <row r="23" spans="1:5">
      <c r="A23" s="83"/>
      <c r="B23" s="118" t="str">
        <f>Dat_02!A23</f>
        <v>19/09/2018</v>
      </c>
      <c r="C23" s="119">
        <f>Dat_02!O23</f>
        <v>718.06666666670003</v>
      </c>
      <c r="D23" s="119">
        <f>Dat_02!D23</f>
        <v>3550</v>
      </c>
      <c r="E23" s="119">
        <f>Dat_02!G23</f>
        <v>-2466.6666666667002</v>
      </c>
    </row>
    <row r="24" spans="1:5">
      <c r="A24" s="83"/>
      <c r="B24" s="118" t="str">
        <f>Dat_02!A24</f>
        <v>20/09/2018</v>
      </c>
      <c r="C24" s="119">
        <f>Dat_02!O24</f>
        <v>1195.8150000000001</v>
      </c>
      <c r="D24" s="119">
        <f>Dat_02!D24</f>
        <v>3550</v>
      </c>
      <c r="E24" s="119">
        <f>Dat_02!G24</f>
        <v>-2466.6666666667002</v>
      </c>
    </row>
    <row r="25" spans="1:5">
      <c r="A25" s="83"/>
      <c r="B25" s="118" t="str">
        <f>Dat_02!A25</f>
        <v>21/09/2018</v>
      </c>
      <c r="C25" s="119">
        <f>Dat_02!O25</f>
        <v>1122.9208333332999</v>
      </c>
      <c r="D25" s="119">
        <f>Dat_02!D25</f>
        <v>3550</v>
      </c>
      <c r="E25" s="119">
        <f>Dat_02!G25</f>
        <v>-2466.6666666667002</v>
      </c>
    </row>
    <row r="26" spans="1:5">
      <c r="A26" s="83"/>
      <c r="B26" s="118" t="str">
        <f>Dat_02!A26</f>
        <v>22/09/2018</v>
      </c>
      <c r="C26" s="119">
        <f>Dat_02!O26</f>
        <v>94.988571428600039</v>
      </c>
      <c r="D26" s="119">
        <f>Dat_02!D26</f>
        <v>3525</v>
      </c>
      <c r="E26" s="119">
        <f>Dat_02!G26</f>
        <v>-2366.6666666667002</v>
      </c>
    </row>
    <row r="27" spans="1:5">
      <c r="A27" s="83"/>
      <c r="B27" s="118" t="str">
        <f>Dat_02!A27</f>
        <v>23/09/2018</v>
      </c>
      <c r="C27" s="119">
        <f>Dat_02!O27</f>
        <v>-518.84583333329999</v>
      </c>
      <c r="D27" s="119">
        <f>Dat_02!D27</f>
        <v>3754.1666666667002</v>
      </c>
      <c r="E27" s="119">
        <f>Dat_02!G27</f>
        <v>-2104.1666666667002</v>
      </c>
    </row>
    <row r="28" spans="1:5">
      <c r="A28" s="83"/>
      <c r="B28" s="118" t="str">
        <f>Dat_02!A28</f>
        <v>24/09/2018</v>
      </c>
      <c r="C28" s="119">
        <f>Dat_02!O28</f>
        <v>-191.26691729329991</v>
      </c>
      <c r="D28" s="119">
        <f>Dat_02!D28</f>
        <v>3525</v>
      </c>
      <c r="E28" s="119">
        <f>Dat_02!G28</f>
        <v>-2366.6666666667002</v>
      </c>
    </row>
    <row r="29" spans="1:5">
      <c r="A29" s="83"/>
      <c r="B29" s="118" t="str">
        <f>Dat_02!A29</f>
        <v>25/09/2018</v>
      </c>
      <c r="C29" s="119">
        <f>Dat_02!O29</f>
        <v>675.11263736260003</v>
      </c>
      <c r="D29" s="119">
        <f>Dat_02!D29</f>
        <v>3525</v>
      </c>
      <c r="E29" s="119">
        <f>Dat_02!G29</f>
        <v>-2366.6666666667002</v>
      </c>
    </row>
    <row r="30" spans="1:5">
      <c r="A30" s="83"/>
      <c r="B30" s="118" t="str">
        <f>Dat_02!A30</f>
        <v>26/09/2018</v>
      </c>
      <c r="C30" s="119">
        <f>Dat_02!O30</f>
        <v>591.74117647060007</v>
      </c>
      <c r="D30" s="119">
        <f>Dat_02!D30</f>
        <v>3525</v>
      </c>
      <c r="E30" s="119">
        <f>Dat_02!G30</f>
        <v>-2366.6666666667002</v>
      </c>
    </row>
    <row r="31" spans="1:5">
      <c r="A31" s="83"/>
      <c r="B31" s="118" t="str">
        <f>Dat_02!A31</f>
        <v>27/09/2018</v>
      </c>
      <c r="C31" s="119">
        <f>Dat_02!O31</f>
        <v>836.78181818179996</v>
      </c>
      <c r="D31" s="119">
        <f>Dat_02!D31</f>
        <v>3135</v>
      </c>
      <c r="E31" s="119">
        <f>Dat_02!G31</f>
        <v>-2366.6666666667002</v>
      </c>
    </row>
    <row r="32" spans="1:5">
      <c r="A32" s="83"/>
      <c r="B32" s="118" t="str">
        <f>Dat_02!A32</f>
        <v>28/09/2018</v>
      </c>
      <c r="C32" s="119">
        <f>Dat_02!O32</f>
        <v>284.71666666659996</v>
      </c>
      <c r="D32" s="119">
        <f>Dat_02!D32</f>
        <v>3175</v>
      </c>
      <c r="E32" s="119">
        <f>Dat_02!G32</f>
        <v>-2366.6666666667002</v>
      </c>
    </row>
    <row r="33" spans="1:5">
      <c r="A33" s="83"/>
      <c r="B33" s="118" t="str">
        <f>Dat_02!A33</f>
        <v>29/09/2018</v>
      </c>
      <c r="C33" s="119">
        <f>Dat_02!O33</f>
        <v>-1148.5833333333001</v>
      </c>
      <c r="D33" s="119">
        <f>Dat_02!D33</f>
        <v>3666.6666666667002</v>
      </c>
      <c r="E33" s="119">
        <f>Dat_02!G33</f>
        <v>-2166.6666666667002</v>
      </c>
    </row>
    <row r="34" spans="1:5">
      <c r="A34" s="83"/>
      <c r="B34" s="118" t="str">
        <f>Dat_02!A34</f>
        <v>30/09/2018</v>
      </c>
      <c r="C34" s="119">
        <f>Dat_02!O34</f>
        <v>30.50476190469999</v>
      </c>
      <c r="D34" s="119">
        <f>Dat_02!D34</f>
        <v>3558.3333333332998</v>
      </c>
      <c r="E34" s="119">
        <f>Dat_02!G34</f>
        <v>-1904.1666666666999</v>
      </c>
    </row>
    <row r="35" spans="1:5">
      <c r="A35" s="83"/>
      <c r="B35" s="118" t="str">
        <f>Dat_02!A35</f>
        <v>01/10/2018</v>
      </c>
      <c r="C35" s="119">
        <f>Dat_02!O35</f>
        <v>-525.7785714286</v>
      </c>
      <c r="D35" s="119">
        <f>Dat_02!D35</f>
        <v>3658.3333333332998</v>
      </c>
      <c r="E35" s="119">
        <f>Dat_02!G35</f>
        <v>-2166.6666666667002</v>
      </c>
    </row>
    <row r="36" spans="1:5">
      <c r="A36" s="83" t="s">
        <v>58</v>
      </c>
      <c r="B36" s="118" t="str">
        <f>Dat_02!A36</f>
        <v>02/10/2018</v>
      </c>
      <c r="C36" s="119">
        <f>Dat_02!O36</f>
        <v>460.98333333330004</v>
      </c>
      <c r="D36" s="119">
        <f>Dat_02!D36</f>
        <v>3650</v>
      </c>
      <c r="E36" s="119">
        <f>Dat_02!G36</f>
        <v>-2166.6666666667002</v>
      </c>
    </row>
    <row r="37" spans="1:5">
      <c r="A37" s="83"/>
      <c r="B37" s="118" t="str">
        <f>Dat_02!A37</f>
        <v>03/10/2018</v>
      </c>
      <c r="C37" s="119">
        <f>Dat_02!O37</f>
        <v>373.6064935065001</v>
      </c>
      <c r="D37" s="119">
        <f>Dat_02!D37</f>
        <v>3412.5</v>
      </c>
      <c r="E37" s="119">
        <f>Dat_02!G37</f>
        <v>-2166.6666666667002</v>
      </c>
    </row>
    <row r="38" spans="1:5">
      <c r="A38" s="83"/>
      <c r="B38" s="118" t="str">
        <f>Dat_02!A38</f>
        <v>04/10/2018</v>
      </c>
      <c r="C38" s="119">
        <f>Dat_02!O38</f>
        <v>217.28941176469993</v>
      </c>
      <c r="D38" s="119">
        <f>Dat_02!D38</f>
        <v>3475</v>
      </c>
      <c r="E38" s="119">
        <f>Dat_02!G38</f>
        <v>-2166.6666666667002</v>
      </c>
    </row>
    <row r="39" spans="1:5">
      <c r="A39" s="83"/>
      <c r="B39" s="118" t="str">
        <f>Dat_02!A39</f>
        <v>05/10/2018</v>
      </c>
      <c r="C39" s="119">
        <f>Dat_02!O39</f>
        <v>461.51285714290009</v>
      </c>
      <c r="D39" s="119">
        <f>Dat_02!D39</f>
        <v>3650</v>
      </c>
      <c r="E39" s="119">
        <f>Dat_02!G39</f>
        <v>-1904.1666666666999</v>
      </c>
    </row>
    <row r="40" spans="1:5">
      <c r="A40" s="83"/>
      <c r="B40" s="118" t="str">
        <f>Dat_02!A40</f>
        <v>06/10/2018</v>
      </c>
      <c r="C40" s="119">
        <f>Dat_02!O40</f>
        <v>-551.19904761900011</v>
      </c>
      <c r="D40" s="119">
        <f>Dat_02!D40</f>
        <v>3450</v>
      </c>
      <c r="E40" s="119">
        <f>Dat_02!G40</f>
        <v>-2133.3333333332998</v>
      </c>
    </row>
    <row r="41" spans="1:5">
      <c r="A41" s="83"/>
      <c r="B41" s="118" t="str">
        <f>Dat_02!A41</f>
        <v>07/10/2018</v>
      </c>
      <c r="C41" s="119">
        <f>Dat_02!O41</f>
        <v>-1357.4041666667001</v>
      </c>
      <c r="D41" s="119">
        <f>Dat_02!D41</f>
        <v>3633.3333333332998</v>
      </c>
      <c r="E41" s="119">
        <f>Dat_02!G41</f>
        <v>-1912.5</v>
      </c>
    </row>
    <row r="42" spans="1:5">
      <c r="A42" s="83"/>
      <c r="B42" s="118" t="str">
        <f>Dat_02!A42</f>
        <v>08/10/2018</v>
      </c>
      <c r="C42" s="119">
        <f>Dat_02!O42</f>
        <v>338.23496503499985</v>
      </c>
      <c r="D42" s="119">
        <f>Dat_02!D42</f>
        <v>3450</v>
      </c>
      <c r="E42" s="119">
        <f>Dat_02!G42</f>
        <v>-2133.3333333332998</v>
      </c>
    </row>
    <row r="43" spans="1:5">
      <c r="A43" s="83"/>
      <c r="B43" s="118" t="str">
        <f>Dat_02!A43</f>
        <v>09/10/2018</v>
      </c>
      <c r="C43" s="119">
        <f>Dat_02!O43</f>
        <v>-296.38397435900004</v>
      </c>
      <c r="D43" s="119">
        <f>Dat_02!D43</f>
        <v>3450</v>
      </c>
      <c r="E43" s="119">
        <f>Dat_02!G43</f>
        <v>-2133.3333333332998</v>
      </c>
    </row>
    <row r="44" spans="1:5">
      <c r="A44" s="83"/>
      <c r="B44" s="118" t="str">
        <f>Dat_02!A44</f>
        <v>10/10/2018</v>
      </c>
      <c r="C44" s="119">
        <f>Dat_02!O44</f>
        <v>-179.46153846150003</v>
      </c>
      <c r="D44" s="119">
        <f>Dat_02!D44</f>
        <v>3450</v>
      </c>
      <c r="E44" s="119">
        <f>Dat_02!G44</f>
        <v>-2133.3333333332998</v>
      </c>
    </row>
    <row r="45" spans="1:5">
      <c r="A45" s="83"/>
      <c r="B45" s="118" t="str">
        <f>Dat_02!A45</f>
        <v>11/10/2018</v>
      </c>
      <c r="C45" s="119">
        <f>Dat_02!O45</f>
        <v>187.93285714290005</v>
      </c>
      <c r="D45" s="119">
        <f>Dat_02!D45</f>
        <v>3210.4166666667002</v>
      </c>
      <c r="E45" s="119">
        <f>Dat_02!G45</f>
        <v>-1816.6666666666999</v>
      </c>
    </row>
    <row r="46" spans="1:5">
      <c r="A46" s="83"/>
      <c r="B46" s="118" t="str">
        <f>Dat_02!A46</f>
        <v>12/10/2018</v>
      </c>
      <c r="C46" s="119">
        <f>Dat_02!O46</f>
        <v>-709.07142857140002</v>
      </c>
      <c r="D46" s="119">
        <f>Dat_02!D46</f>
        <v>3577.0833333332998</v>
      </c>
      <c r="E46" s="119">
        <f>Dat_02!G46</f>
        <v>-1766.6666666666999</v>
      </c>
    </row>
    <row r="47" spans="1:5">
      <c r="A47" s="83"/>
      <c r="B47" s="118" t="str">
        <f>Dat_02!A47</f>
        <v>13/10/2018</v>
      </c>
      <c r="C47" s="119">
        <f>Dat_02!O47</f>
        <v>-920.17826086959997</v>
      </c>
      <c r="D47" s="119">
        <f>Dat_02!D47</f>
        <v>2937.5</v>
      </c>
      <c r="E47" s="119">
        <f>Dat_02!G47</f>
        <v>-1833.3333333333001</v>
      </c>
    </row>
    <row r="48" spans="1:5">
      <c r="A48" s="83"/>
      <c r="B48" s="118" t="str">
        <f>Dat_02!A48</f>
        <v>14/10/2018</v>
      </c>
      <c r="C48" s="119">
        <f>Dat_02!O48</f>
        <v>-1253.0208333333001</v>
      </c>
      <c r="D48" s="119">
        <f>Dat_02!D48</f>
        <v>2985.4166666667002</v>
      </c>
      <c r="E48" s="119">
        <f>Dat_02!G48</f>
        <v>-1645.8333333333001</v>
      </c>
    </row>
    <row r="49" spans="1:5">
      <c r="A49" s="83"/>
      <c r="B49" s="118" t="str">
        <f>Dat_02!A49</f>
        <v>15/10/2018</v>
      </c>
      <c r="C49" s="119">
        <f>Dat_02!O49</f>
        <v>113.6436274509</v>
      </c>
      <c r="D49" s="119">
        <f>Dat_02!D49</f>
        <v>2162.5</v>
      </c>
      <c r="E49" s="119">
        <f>Dat_02!G49</f>
        <v>-1541.6666666666999</v>
      </c>
    </row>
    <row r="50" spans="1:5">
      <c r="A50" s="83"/>
      <c r="B50" s="118" t="str">
        <f>Dat_02!A50</f>
        <v>16/10/2018</v>
      </c>
      <c r="C50" s="119">
        <f>Dat_02!O50</f>
        <v>-521.74782608700002</v>
      </c>
      <c r="D50" s="119">
        <f>Dat_02!D50</f>
        <v>2087.5</v>
      </c>
      <c r="E50" s="119">
        <f>Dat_02!G50</f>
        <v>-1745.8333333333001</v>
      </c>
    </row>
    <row r="51" spans="1:5">
      <c r="A51" s="83"/>
      <c r="B51" s="118" t="str">
        <f>Dat_02!A51</f>
        <v>17/10/2018</v>
      </c>
      <c r="C51" s="119">
        <f>Dat_02!O51</f>
        <v>-24.118749999999977</v>
      </c>
      <c r="D51" s="119">
        <f>Dat_02!D51</f>
        <v>2087.5</v>
      </c>
      <c r="E51" s="119">
        <f>Dat_02!G51</f>
        <v>-1929.1666666666999</v>
      </c>
    </row>
    <row r="52" spans="1:5">
      <c r="A52" s="83"/>
      <c r="B52" s="118" t="str">
        <f>Dat_02!A52</f>
        <v>18/10/2018</v>
      </c>
      <c r="C52" s="119">
        <f>Dat_02!O52</f>
        <v>270.40769230770002</v>
      </c>
      <c r="D52" s="119">
        <f>Dat_02!D52</f>
        <v>2295.8333333332998</v>
      </c>
      <c r="E52" s="119">
        <f>Dat_02!G52</f>
        <v>-1900</v>
      </c>
    </row>
    <row r="53" spans="1:5">
      <c r="A53" s="83"/>
      <c r="B53" s="118" t="str">
        <f>Dat_02!A53</f>
        <v>19/10/2018</v>
      </c>
      <c r="C53" s="119">
        <f>Dat_02!O53</f>
        <v>186.42573529409992</v>
      </c>
      <c r="D53" s="119">
        <f>Dat_02!D53</f>
        <v>3025</v>
      </c>
      <c r="E53" s="119">
        <f>Dat_02!G53</f>
        <v>-1900</v>
      </c>
    </row>
    <row r="54" spans="1:5">
      <c r="A54" s="83"/>
      <c r="B54" s="118" t="str">
        <f>Dat_02!A54</f>
        <v>20/10/2018</v>
      </c>
      <c r="C54" s="119">
        <f>Dat_02!O54</f>
        <v>-210.48888888889996</v>
      </c>
      <c r="D54" s="119">
        <f>Dat_02!D54</f>
        <v>3395.8333333332998</v>
      </c>
      <c r="E54" s="119">
        <f>Dat_02!G54</f>
        <v>-2100</v>
      </c>
    </row>
    <row r="55" spans="1:5">
      <c r="A55" s="83"/>
      <c r="B55" s="118" t="str">
        <f>Dat_02!A55</f>
        <v>21/10/2018</v>
      </c>
      <c r="C55" s="119">
        <f>Dat_02!O55</f>
        <v>-415.25555555559998</v>
      </c>
      <c r="D55" s="119">
        <f>Dat_02!D55</f>
        <v>3781.25</v>
      </c>
      <c r="E55" s="119">
        <f>Dat_02!G55</f>
        <v>-2212.5</v>
      </c>
    </row>
    <row r="56" spans="1:5">
      <c r="A56" s="83"/>
      <c r="B56" s="118" t="str">
        <f>Dat_02!A56</f>
        <v>22/10/2018</v>
      </c>
      <c r="C56" s="119">
        <f>Dat_02!O56</f>
        <v>-666.46</v>
      </c>
      <c r="D56" s="119">
        <f>Dat_02!D56</f>
        <v>2170.8333333332998</v>
      </c>
      <c r="E56" s="119">
        <f>Dat_02!G56</f>
        <v>-2100</v>
      </c>
    </row>
    <row r="57" spans="1:5">
      <c r="A57" s="83"/>
      <c r="B57" s="118" t="str">
        <f>Dat_02!A57</f>
        <v>23/10/2018</v>
      </c>
      <c r="C57" s="119">
        <f>Dat_02!O57</f>
        <v>-259.39375000000007</v>
      </c>
      <c r="D57" s="119">
        <f>Dat_02!D57</f>
        <v>1837.5</v>
      </c>
      <c r="E57" s="119">
        <f>Dat_02!G57</f>
        <v>-2100</v>
      </c>
    </row>
    <row r="58" spans="1:5">
      <c r="A58" s="83"/>
      <c r="B58" s="118" t="str">
        <f>Dat_02!A58</f>
        <v>24/10/2018</v>
      </c>
      <c r="C58" s="119">
        <f>Dat_02!O58</f>
        <v>-168.16470588239997</v>
      </c>
      <c r="D58" s="119">
        <f>Dat_02!D58</f>
        <v>1837.5</v>
      </c>
      <c r="E58" s="119">
        <f>Dat_02!G58</f>
        <v>-2100</v>
      </c>
    </row>
    <row r="59" spans="1:5">
      <c r="A59" s="83"/>
      <c r="B59" s="118" t="str">
        <f>Dat_02!A59</f>
        <v>25/10/2018</v>
      </c>
      <c r="C59" s="119">
        <f>Dat_02!O59</f>
        <v>-386.81958041960002</v>
      </c>
      <c r="D59" s="119">
        <f>Dat_02!D59</f>
        <v>1837.5</v>
      </c>
      <c r="E59" s="119">
        <f>Dat_02!G59</f>
        <v>-2100</v>
      </c>
    </row>
    <row r="60" spans="1:5">
      <c r="A60" s="83"/>
      <c r="B60" s="118" t="str">
        <f>Dat_02!A60</f>
        <v>26/10/2018</v>
      </c>
      <c r="C60" s="119">
        <f>Dat_02!O60</f>
        <v>-43.049999999999955</v>
      </c>
      <c r="D60" s="119">
        <f>Dat_02!D60</f>
        <v>1837.5</v>
      </c>
      <c r="E60" s="119">
        <f>Dat_02!G60</f>
        <v>-2100</v>
      </c>
    </row>
    <row r="61" spans="1:5">
      <c r="A61" s="83"/>
      <c r="B61" s="118" t="str">
        <f>Dat_02!A61</f>
        <v>27/10/2018</v>
      </c>
      <c r="C61" s="119">
        <f>Dat_02!O61</f>
        <v>308.11260504199993</v>
      </c>
      <c r="D61" s="119">
        <f>Dat_02!D61</f>
        <v>3433.3333333332998</v>
      </c>
      <c r="E61" s="119">
        <f>Dat_02!G61</f>
        <v>-1566.6666666666999</v>
      </c>
    </row>
    <row r="62" spans="1:5">
      <c r="A62" s="83"/>
      <c r="B62" s="118" t="str">
        <f>Dat_02!A62</f>
        <v>28/10/2018</v>
      </c>
      <c r="C62" s="119">
        <f>Dat_02!O62</f>
        <v>-375.4027777778</v>
      </c>
      <c r="D62" s="119">
        <f>Dat_02!D62</f>
        <v>3776</v>
      </c>
      <c r="E62" s="119">
        <f>Dat_02!G62</f>
        <v>-1760</v>
      </c>
    </row>
    <row r="63" spans="1:5">
      <c r="A63" s="83"/>
      <c r="B63" s="118" t="str">
        <f>Dat_02!A63</f>
        <v>29/10/2018</v>
      </c>
      <c r="C63" s="119">
        <f>Dat_02!O63</f>
        <v>108.46666666670001</v>
      </c>
      <c r="D63" s="119">
        <f>Dat_02!D63</f>
        <v>3433.3333333332998</v>
      </c>
      <c r="E63" s="119">
        <f>Dat_02!G63</f>
        <v>-1466.6666666666999</v>
      </c>
    </row>
    <row r="64" spans="1:5">
      <c r="A64" s="83"/>
      <c r="B64" s="118" t="str">
        <f>Dat_02!A64</f>
        <v>30/10/2018</v>
      </c>
      <c r="C64" s="119">
        <f>Dat_02!O64</f>
        <v>1478.6681818181999</v>
      </c>
      <c r="D64" s="119">
        <f>Dat_02!D64</f>
        <v>3433.3333333332998</v>
      </c>
      <c r="E64" s="119">
        <f>Dat_02!G64</f>
        <v>-1566.6666666666999</v>
      </c>
    </row>
    <row r="65" spans="1:5">
      <c r="A65" s="83"/>
      <c r="B65" s="118" t="str">
        <f>Dat_02!A65</f>
        <v>31/10/2018</v>
      </c>
      <c r="C65" s="119">
        <f>Dat_02!O65</f>
        <v>871.41011904759989</v>
      </c>
      <c r="D65" s="119">
        <f>Dat_02!D65</f>
        <v>2829.1666666667002</v>
      </c>
      <c r="E65" s="119">
        <f>Dat_02!G65</f>
        <v>-1633.3333333333001</v>
      </c>
    </row>
    <row r="66" spans="1:5">
      <c r="A66" s="83"/>
      <c r="B66" s="118" t="str">
        <f>Dat_02!A66</f>
        <v>01/11/2018</v>
      </c>
      <c r="C66" s="119">
        <f>Dat_02!O66</f>
        <v>-8.7044871795000063</v>
      </c>
      <c r="D66" s="119">
        <f>Dat_02!D66</f>
        <v>3766.6666666667002</v>
      </c>
      <c r="E66" s="119">
        <f>Dat_02!G66</f>
        <v>-1854.1666666666999</v>
      </c>
    </row>
    <row r="67" spans="1:5">
      <c r="A67" s="83" t="s">
        <v>59</v>
      </c>
      <c r="B67" s="118" t="str">
        <f>Dat_02!A67</f>
        <v>02/11/2018</v>
      </c>
      <c r="C67" s="119">
        <f>Dat_02!O67</f>
        <v>147.45999999999992</v>
      </c>
      <c r="D67" s="119">
        <f>Dat_02!D67</f>
        <v>3433.3333333332998</v>
      </c>
      <c r="E67" s="119">
        <f>Dat_02!G67</f>
        <v>-1629.1666666666999</v>
      </c>
    </row>
    <row r="68" spans="1:5">
      <c r="A68" s="83"/>
      <c r="B68" s="118" t="str">
        <f>Dat_02!A68</f>
        <v>03/11/2018</v>
      </c>
      <c r="C68" s="119">
        <f>Dat_02!O68</f>
        <v>-682.71956521740003</v>
      </c>
      <c r="D68" s="119">
        <f>Dat_02!D68</f>
        <v>3562.5</v>
      </c>
      <c r="E68" s="119">
        <f>Dat_02!G68</f>
        <v>-2066.6666666667002</v>
      </c>
    </row>
    <row r="69" spans="1:5">
      <c r="A69" s="83"/>
      <c r="B69" s="118" t="str">
        <f>Dat_02!A69</f>
        <v>04/11/2018</v>
      </c>
      <c r="C69" s="119">
        <f>Dat_02!O69</f>
        <v>-564.06052631579996</v>
      </c>
      <c r="D69" s="119">
        <f>Dat_02!D69</f>
        <v>3754.1666666667002</v>
      </c>
      <c r="E69" s="119">
        <f>Dat_02!G69</f>
        <v>-2029.1666666666999</v>
      </c>
    </row>
    <row r="70" spans="1:5">
      <c r="A70" s="83"/>
      <c r="B70" s="118" t="str">
        <f>Dat_02!A70</f>
        <v>05/11/2018</v>
      </c>
      <c r="C70" s="119">
        <f>Dat_02!O70</f>
        <v>988.99555555549989</v>
      </c>
      <c r="D70" s="119">
        <f>Dat_02!D70</f>
        <v>3064.5833333332998</v>
      </c>
      <c r="E70" s="119">
        <f>Dat_02!G70</f>
        <v>-1979.1666666666999</v>
      </c>
    </row>
    <row r="71" spans="1:5">
      <c r="A71" s="83"/>
      <c r="B71" s="118" t="str">
        <f>Dat_02!A71</f>
        <v>06/11/2018</v>
      </c>
      <c r="C71" s="119">
        <f>Dat_02!O71</f>
        <v>1.3889610388999927</v>
      </c>
      <c r="D71" s="119">
        <f>Dat_02!D71</f>
        <v>2833.3333333332998</v>
      </c>
      <c r="E71" s="119">
        <f>Dat_02!G71</f>
        <v>-1800</v>
      </c>
    </row>
    <row r="72" spans="1:5">
      <c r="A72" s="83"/>
      <c r="B72" s="118" t="str">
        <f>Dat_02!A72</f>
        <v>07/11/2018</v>
      </c>
      <c r="C72" s="119">
        <f>Dat_02!O72</f>
        <v>-197.58749999999998</v>
      </c>
      <c r="D72" s="119">
        <f>Dat_02!D72</f>
        <v>2391.6666666667002</v>
      </c>
      <c r="E72" s="119">
        <f>Dat_02!G72</f>
        <v>-1800</v>
      </c>
    </row>
    <row r="73" spans="1:5">
      <c r="A73" s="83"/>
      <c r="B73" s="118" t="str">
        <f>Dat_02!A73</f>
        <v>08/11/2018</v>
      </c>
      <c r="C73" s="119">
        <f>Dat_02!O73</f>
        <v>1084.0358288770001</v>
      </c>
      <c r="D73" s="119">
        <f>Dat_02!D73</f>
        <v>2833.3333333332998</v>
      </c>
      <c r="E73" s="119">
        <f>Dat_02!G73</f>
        <v>-1800</v>
      </c>
    </row>
    <row r="74" spans="1:5">
      <c r="A74" s="83"/>
      <c r="B74" s="118" t="str">
        <f>Dat_02!A74</f>
        <v>09/11/2018</v>
      </c>
      <c r="C74" s="119">
        <f>Dat_02!O74</f>
        <v>-82.635714285700033</v>
      </c>
      <c r="D74" s="119">
        <f>Dat_02!D74</f>
        <v>2833.3333333332998</v>
      </c>
      <c r="E74" s="119">
        <f>Dat_02!G74</f>
        <v>-1841.6666666666999</v>
      </c>
    </row>
    <row r="75" spans="1:5">
      <c r="A75" s="83"/>
      <c r="B75" s="118" t="str">
        <f>Dat_02!A75</f>
        <v>10/11/2018</v>
      </c>
      <c r="C75" s="119">
        <f>Dat_02!O75</f>
        <v>676.30073529410004</v>
      </c>
      <c r="D75" s="119">
        <f>Dat_02!D75</f>
        <v>3900</v>
      </c>
      <c r="E75" s="119">
        <f>Dat_02!G75</f>
        <v>-2466.6666666667002</v>
      </c>
    </row>
    <row r="76" spans="1:5">
      <c r="A76" s="83"/>
      <c r="B76" s="118" t="str">
        <f>Dat_02!A76</f>
        <v>11/11/2018</v>
      </c>
      <c r="C76" s="119">
        <f>Dat_02!O76</f>
        <v>-1093.2026143790999</v>
      </c>
      <c r="D76" s="119">
        <f>Dat_02!D76</f>
        <v>3787.5</v>
      </c>
      <c r="E76" s="119">
        <f>Dat_02!G76</f>
        <v>-2133.3333333332998</v>
      </c>
    </row>
    <row r="77" spans="1:5">
      <c r="A77" s="83"/>
      <c r="B77" s="118" t="str">
        <f>Dat_02!A77</f>
        <v>12/11/2018</v>
      </c>
      <c r="C77" s="119">
        <f>Dat_02!O77</f>
        <v>-382.90073529409995</v>
      </c>
      <c r="D77" s="119">
        <f>Dat_02!D77</f>
        <v>3900</v>
      </c>
      <c r="E77" s="119">
        <f>Dat_02!G77</f>
        <v>-2429.1666666667002</v>
      </c>
    </row>
    <row r="78" spans="1:5">
      <c r="A78" s="83"/>
      <c r="B78" s="118" t="str">
        <f>Dat_02!A78</f>
        <v>13/11/2018</v>
      </c>
      <c r="C78" s="119">
        <f>Dat_02!O78</f>
        <v>573.67792207789989</v>
      </c>
      <c r="D78" s="119">
        <f>Dat_02!D78</f>
        <v>3900</v>
      </c>
      <c r="E78" s="119">
        <f>Dat_02!G78</f>
        <v>-2400</v>
      </c>
    </row>
    <row r="79" spans="1:5">
      <c r="A79" s="83"/>
      <c r="B79" s="118" t="str">
        <f>Dat_02!A79</f>
        <v>14/11/2018</v>
      </c>
      <c r="C79" s="119">
        <f>Dat_02!O79</f>
        <v>227.51666666669996</v>
      </c>
      <c r="D79" s="119">
        <f>Dat_02!D79</f>
        <v>3900</v>
      </c>
      <c r="E79" s="119">
        <f>Dat_02!G79</f>
        <v>-2400</v>
      </c>
    </row>
    <row r="80" spans="1:5">
      <c r="A80" s="83"/>
      <c r="B80" s="118" t="str">
        <f>Dat_02!A80</f>
        <v>15/11/2018</v>
      </c>
      <c r="C80" s="119">
        <f>Dat_02!O80</f>
        <v>617.92222222219993</v>
      </c>
      <c r="D80" s="119">
        <f>Dat_02!D80</f>
        <v>3668.75</v>
      </c>
      <c r="E80" s="119">
        <f>Dat_02!G80</f>
        <v>-2400</v>
      </c>
    </row>
    <row r="81" spans="1:5">
      <c r="A81" s="83"/>
      <c r="B81" s="118" t="str">
        <f>Dat_02!A81</f>
        <v>16/11/2018</v>
      </c>
      <c r="C81" s="119">
        <f>Dat_02!O81</f>
        <v>644.04000000000008</v>
      </c>
      <c r="D81" s="119">
        <f>Dat_02!D81</f>
        <v>3900</v>
      </c>
      <c r="E81" s="119">
        <f>Dat_02!G81</f>
        <v>-2400</v>
      </c>
    </row>
    <row r="82" spans="1:5">
      <c r="A82" s="83"/>
      <c r="B82" s="118" t="str">
        <f>Dat_02!A82</f>
        <v>17/11/2018</v>
      </c>
      <c r="C82" s="119">
        <f>Dat_02!O82</f>
        <v>801.48260869570004</v>
      </c>
      <c r="D82" s="119">
        <f>Dat_02!D82</f>
        <v>3304.1666666667002</v>
      </c>
      <c r="E82" s="119">
        <f>Dat_02!G82</f>
        <v>-1566.6666666666999</v>
      </c>
    </row>
    <row r="83" spans="1:5">
      <c r="A83" s="83"/>
      <c r="B83" s="118" t="str">
        <f>Dat_02!A83</f>
        <v>18/11/2018</v>
      </c>
      <c r="C83" s="119">
        <f>Dat_02!O83</f>
        <v>-149.2915032679</v>
      </c>
      <c r="D83" s="119">
        <f>Dat_02!D83</f>
        <v>3595.8333333332998</v>
      </c>
      <c r="E83" s="119">
        <f>Dat_02!G83</f>
        <v>-1754.1666666666999</v>
      </c>
    </row>
    <row r="84" spans="1:5">
      <c r="A84" s="83"/>
      <c r="B84" s="118" t="str">
        <f>Dat_02!A84</f>
        <v>19/11/2018</v>
      </c>
      <c r="C84" s="119">
        <f>Dat_02!O84</f>
        <v>113.38124999999991</v>
      </c>
      <c r="D84" s="119">
        <f>Dat_02!D84</f>
        <v>3304.1666666667002</v>
      </c>
      <c r="E84" s="119">
        <f>Dat_02!G84</f>
        <v>-1566.6666666666999</v>
      </c>
    </row>
    <row r="85" spans="1:5">
      <c r="A85" s="83"/>
      <c r="B85" s="118" t="str">
        <f>Dat_02!A85</f>
        <v>20/11/2018</v>
      </c>
      <c r="C85" s="119">
        <f>Dat_02!O85</f>
        <v>1659.3899999999999</v>
      </c>
      <c r="D85" s="119">
        <f>Dat_02!D85</f>
        <v>3304.1666666667002</v>
      </c>
      <c r="E85" s="119">
        <f>Dat_02!G85</f>
        <v>-1541.6666666666999</v>
      </c>
    </row>
    <row r="86" spans="1:5">
      <c r="A86" s="83"/>
      <c r="B86" s="118" t="str">
        <f>Dat_02!A86</f>
        <v>21/11/2018</v>
      </c>
      <c r="C86" s="119">
        <f>Dat_02!O86</f>
        <v>1217.7603896104001</v>
      </c>
      <c r="D86" s="119">
        <f>Dat_02!D86</f>
        <v>3304.1666666667002</v>
      </c>
      <c r="E86" s="119">
        <f>Dat_02!G86</f>
        <v>-1566.6666666666999</v>
      </c>
    </row>
    <row r="87" spans="1:5">
      <c r="A87" s="83"/>
      <c r="B87" s="118" t="str">
        <f>Dat_02!A87</f>
        <v>22/11/2018</v>
      </c>
      <c r="C87" s="119">
        <f>Dat_02!O87</f>
        <v>953.07500000000005</v>
      </c>
      <c r="D87" s="119">
        <f>Dat_02!D87</f>
        <v>3304.1666666667002</v>
      </c>
      <c r="E87" s="119">
        <f>Dat_02!G87</f>
        <v>-1566.6666666666999</v>
      </c>
    </row>
    <row r="88" spans="1:5">
      <c r="A88" s="83"/>
      <c r="B88" s="118" t="str">
        <f>Dat_02!A88</f>
        <v>23/11/2018</v>
      </c>
      <c r="C88" s="119">
        <f>Dat_02!O88</f>
        <v>813.51904761909998</v>
      </c>
      <c r="D88" s="119">
        <f>Dat_02!D88</f>
        <v>3304.1666666667002</v>
      </c>
      <c r="E88" s="119">
        <f>Dat_02!G88</f>
        <v>-1591.6666666666999</v>
      </c>
    </row>
    <row r="89" spans="1:5">
      <c r="A89" s="83"/>
      <c r="B89" s="118" t="str">
        <f>Dat_02!A89</f>
        <v>24/11/2018</v>
      </c>
      <c r="C89" s="119">
        <f>Dat_02!O89</f>
        <v>1852.1521739130001</v>
      </c>
      <c r="D89" s="119">
        <f>Dat_02!D89</f>
        <v>3600</v>
      </c>
      <c r="E89" s="119">
        <f>Dat_02!G89</f>
        <v>-1533.3333333333001</v>
      </c>
    </row>
    <row r="90" spans="1:5">
      <c r="A90" s="83"/>
      <c r="B90" s="118" t="str">
        <f>Dat_02!A90</f>
        <v>25/11/2018</v>
      </c>
      <c r="C90" s="119">
        <f>Dat_02!O90</f>
        <v>-41.818954248400019</v>
      </c>
      <c r="D90" s="119">
        <f>Dat_02!D90</f>
        <v>3712.5</v>
      </c>
      <c r="E90" s="119">
        <f>Dat_02!G90</f>
        <v>-1570.8333333333001</v>
      </c>
    </row>
    <row r="91" spans="1:5">
      <c r="A91" s="83"/>
      <c r="B91" s="118" t="str">
        <f>Dat_02!A91</f>
        <v>26/11/2018</v>
      </c>
      <c r="C91" s="119">
        <f>Dat_02!O91</f>
        <v>998.66491228070004</v>
      </c>
      <c r="D91" s="119">
        <f>Dat_02!D91</f>
        <v>3600</v>
      </c>
      <c r="E91" s="119">
        <f>Dat_02!G91</f>
        <v>-1533.3333333333001</v>
      </c>
    </row>
    <row r="92" spans="1:5">
      <c r="A92" s="83"/>
      <c r="B92" s="118" t="str">
        <f>Dat_02!A92</f>
        <v>27/11/2018</v>
      </c>
      <c r="C92" s="119">
        <f>Dat_02!O92</f>
        <v>46.228506787399965</v>
      </c>
      <c r="D92" s="119">
        <f>Dat_02!D92</f>
        <v>3600</v>
      </c>
      <c r="E92" s="119">
        <f>Dat_02!G92</f>
        <v>-1533.3333333333001</v>
      </c>
    </row>
    <row r="93" spans="1:5">
      <c r="A93" s="83"/>
      <c r="B93" s="118" t="str">
        <f>Dat_02!A93</f>
        <v>28/11/2018</v>
      </c>
      <c r="C93" s="119">
        <f>Dat_02!O93</f>
        <v>776.34333333330005</v>
      </c>
      <c r="D93" s="119">
        <f>Dat_02!D93</f>
        <v>3600</v>
      </c>
      <c r="E93" s="119">
        <f>Dat_02!G93</f>
        <v>-1533.3333333333001</v>
      </c>
    </row>
    <row r="94" spans="1:5">
      <c r="A94" s="83"/>
      <c r="B94" s="118" t="str">
        <f>Dat_02!A94</f>
        <v>29/11/2018</v>
      </c>
      <c r="C94" s="119">
        <f>Dat_02!O94</f>
        <v>991.8107142857001</v>
      </c>
      <c r="D94" s="119">
        <f>Dat_02!D94</f>
        <v>3600</v>
      </c>
      <c r="E94" s="119">
        <f>Dat_02!G94</f>
        <v>-1533.3333333333001</v>
      </c>
    </row>
    <row r="95" spans="1:5">
      <c r="A95" s="83"/>
      <c r="B95" s="118" t="str">
        <f>Dat_02!A95</f>
        <v>30/11/2018</v>
      </c>
      <c r="C95" s="119">
        <f>Dat_02!O95</f>
        <v>-485.83000000000004</v>
      </c>
      <c r="D95" s="119">
        <f>Dat_02!D95</f>
        <v>3600</v>
      </c>
      <c r="E95" s="119">
        <f>Dat_02!G95</f>
        <v>-1533.3333333333001</v>
      </c>
    </row>
    <row r="96" spans="1:5">
      <c r="A96" s="83"/>
      <c r="B96" s="118" t="str">
        <f>Dat_02!A96</f>
        <v>01/12/2018</v>
      </c>
      <c r="C96" s="119">
        <f>Dat_02!O96</f>
        <v>-537.07738095230013</v>
      </c>
      <c r="D96" s="119">
        <f>Dat_02!D96</f>
        <v>3475</v>
      </c>
      <c r="E96" s="119">
        <f>Dat_02!G96</f>
        <v>-2200</v>
      </c>
    </row>
    <row r="97" spans="1:5">
      <c r="A97" s="83" t="s">
        <v>60</v>
      </c>
      <c r="B97" s="118" t="str">
        <f>Dat_02!A97</f>
        <v>02/12/2018</v>
      </c>
      <c r="C97" s="119">
        <f>Dat_02!O97</f>
        <v>-1536.1085784314</v>
      </c>
      <c r="D97" s="119">
        <f>Dat_02!D97</f>
        <v>3475</v>
      </c>
      <c r="E97" s="119">
        <f>Dat_02!G97</f>
        <v>-2200</v>
      </c>
    </row>
    <row r="98" spans="1:5">
      <c r="A98" s="83"/>
      <c r="B98" s="118" t="str">
        <f>Dat_02!A98</f>
        <v>03/12/2018</v>
      </c>
      <c r="C98" s="119">
        <f>Dat_02!O98</f>
        <v>-859.24583333329997</v>
      </c>
      <c r="D98" s="119">
        <f>Dat_02!D98</f>
        <v>3700</v>
      </c>
      <c r="E98" s="119">
        <f>Dat_02!G98</f>
        <v>-2200</v>
      </c>
    </row>
    <row r="99" spans="1:5">
      <c r="A99" s="83"/>
      <c r="B99" s="118" t="str">
        <f>Dat_02!A99</f>
        <v>04/12/2018</v>
      </c>
      <c r="C99" s="119">
        <f>Dat_02!O99</f>
        <v>1094.4708333333001</v>
      </c>
      <c r="D99" s="119">
        <f>Dat_02!D99</f>
        <v>3700</v>
      </c>
      <c r="E99" s="119">
        <f>Dat_02!G99</f>
        <v>-2200</v>
      </c>
    </row>
    <row r="100" spans="1:5">
      <c r="A100" s="83"/>
      <c r="B100" s="118" t="str">
        <f>Dat_02!A100</f>
        <v>05/12/2018</v>
      </c>
      <c r="C100" s="119">
        <f>Dat_02!O100</f>
        <v>415.03257575760006</v>
      </c>
      <c r="D100" s="119">
        <f>Dat_02!D100</f>
        <v>3700</v>
      </c>
      <c r="E100" s="119">
        <f>Dat_02!G100</f>
        <v>-2200</v>
      </c>
    </row>
    <row r="101" spans="1:5">
      <c r="A101" s="83"/>
      <c r="B101" s="118" t="str">
        <f>Dat_02!A101</f>
        <v>06/12/2018</v>
      </c>
      <c r="C101" s="119">
        <f>Dat_02!O101</f>
        <v>-387.57499999999993</v>
      </c>
      <c r="D101" s="119">
        <f>Dat_02!D101</f>
        <v>3700</v>
      </c>
      <c r="E101" s="119">
        <f>Dat_02!G101</f>
        <v>-2200</v>
      </c>
    </row>
    <row r="102" spans="1:5">
      <c r="A102" s="83"/>
      <c r="B102" s="118" t="str">
        <f>Dat_02!A102</f>
        <v>07/12/2018</v>
      </c>
      <c r="C102" s="119">
        <f>Dat_02!O102</f>
        <v>-531.64499999999998</v>
      </c>
      <c r="D102" s="119">
        <f>Dat_02!D102</f>
        <v>3700</v>
      </c>
      <c r="E102" s="119">
        <f>Dat_02!G102</f>
        <v>-2200</v>
      </c>
    </row>
    <row r="103" spans="1:5">
      <c r="A103" s="83"/>
      <c r="B103" s="118" t="str">
        <f>Dat_02!A103</f>
        <v>08/12/2018</v>
      </c>
      <c r="C103" s="119">
        <f>Dat_02!O103</f>
        <v>-213.59655797100004</v>
      </c>
      <c r="D103" s="119">
        <f>Dat_02!D103</f>
        <v>3329.1666666667002</v>
      </c>
      <c r="E103" s="119">
        <f>Dat_02!G103</f>
        <v>-2095.8333333332998</v>
      </c>
    </row>
    <row r="104" spans="1:5">
      <c r="A104" s="83"/>
      <c r="B104" s="118" t="str">
        <f>Dat_02!A104</f>
        <v>09/12/2018</v>
      </c>
      <c r="C104" s="119">
        <f>Dat_02!O104</f>
        <v>-1403.6435606059999</v>
      </c>
      <c r="D104" s="119">
        <f>Dat_02!D104</f>
        <v>3329.1666666667002</v>
      </c>
      <c r="E104" s="119">
        <f>Dat_02!G104</f>
        <v>-2095.8333333332998</v>
      </c>
    </row>
    <row r="105" spans="1:5">
      <c r="A105" s="83"/>
      <c r="B105" s="118" t="str">
        <f>Dat_02!A105</f>
        <v>10/12/2018</v>
      </c>
      <c r="C105" s="119">
        <f>Dat_02!O105</f>
        <v>232.18214285709996</v>
      </c>
      <c r="D105" s="119">
        <f>Dat_02!D105</f>
        <v>3366.6666666667002</v>
      </c>
      <c r="E105" s="119">
        <f>Dat_02!G105</f>
        <v>-1833.3333333333001</v>
      </c>
    </row>
    <row r="106" spans="1:5">
      <c r="A106" s="83"/>
      <c r="B106" s="118" t="str">
        <f>Dat_02!A106</f>
        <v>11/12/2018</v>
      </c>
      <c r="C106" s="119">
        <f>Dat_02!O106</f>
        <v>260.95984848490002</v>
      </c>
      <c r="D106" s="119">
        <f>Dat_02!D106</f>
        <v>3141.6666666667002</v>
      </c>
      <c r="E106" s="119">
        <f>Dat_02!G106</f>
        <v>-1833.3333333333001</v>
      </c>
    </row>
    <row r="107" spans="1:5">
      <c r="A107" s="83"/>
      <c r="B107" s="118" t="str">
        <f>Dat_02!A107</f>
        <v>12/12/2018</v>
      </c>
      <c r="C107" s="119">
        <f>Dat_02!O107</f>
        <v>1250.0416666667002</v>
      </c>
      <c r="D107" s="119">
        <f>Dat_02!D107</f>
        <v>3058.3333333332998</v>
      </c>
      <c r="E107" s="119">
        <f>Dat_02!G107</f>
        <v>-1833.3333333333001</v>
      </c>
    </row>
    <row r="108" spans="1:5">
      <c r="A108" s="83"/>
      <c r="B108" s="118" t="str">
        <f>Dat_02!A108</f>
        <v>13/12/2018</v>
      </c>
      <c r="C108" s="119">
        <f>Dat_02!O108</f>
        <v>1172.1041666667002</v>
      </c>
      <c r="D108" s="119">
        <f>Dat_02!D108</f>
        <v>3366.6666666667002</v>
      </c>
      <c r="E108" s="119">
        <f>Dat_02!G108</f>
        <v>-1833.3333333333001</v>
      </c>
    </row>
    <row r="109" spans="1:5">
      <c r="A109" s="83"/>
      <c r="B109" s="118" t="str">
        <f>Dat_02!A109</f>
        <v>14/12/2018</v>
      </c>
      <c r="C109" s="119">
        <f>Dat_02!O109</f>
        <v>-408.43636363639996</v>
      </c>
      <c r="D109" s="119">
        <f>Dat_02!D109</f>
        <v>3366.6666666667002</v>
      </c>
      <c r="E109" s="119">
        <f>Dat_02!G109</f>
        <v>-1833.3333333333001</v>
      </c>
    </row>
    <row r="110" spans="1:5">
      <c r="A110" s="83"/>
      <c r="B110" s="118" t="str">
        <f>Dat_02!A110</f>
        <v>15/12/2018</v>
      </c>
      <c r="C110" s="119">
        <f>Dat_02!O110</f>
        <v>751.35237154159995</v>
      </c>
      <c r="D110" s="119">
        <f>Dat_02!D110</f>
        <v>3725</v>
      </c>
      <c r="E110" s="119">
        <f>Dat_02!G110</f>
        <v>-1866.6666666666999</v>
      </c>
    </row>
    <row r="111" spans="1:5">
      <c r="A111" s="83"/>
      <c r="B111" s="118" t="str">
        <f>Dat_02!A111</f>
        <v>16/12/2018</v>
      </c>
      <c r="C111" s="119">
        <f>Dat_02!O111</f>
        <v>-312.24886363639996</v>
      </c>
      <c r="D111" s="119">
        <f>Dat_02!D111</f>
        <v>3883.3333333332998</v>
      </c>
      <c r="E111" s="119">
        <f>Dat_02!G111</f>
        <v>-2054.1666666667002</v>
      </c>
    </row>
    <row r="112" spans="1:5">
      <c r="A112" s="83"/>
      <c r="B112" s="118" t="str">
        <f>Dat_02!A112</f>
        <v>17/12/2018</v>
      </c>
      <c r="C112" s="119">
        <f>Dat_02!O112</f>
        <v>747.99429824569995</v>
      </c>
      <c r="D112" s="119">
        <f>Dat_02!D112</f>
        <v>3631.25</v>
      </c>
      <c r="E112" s="119">
        <f>Dat_02!G112</f>
        <v>-1866.6666666666999</v>
      </c>
    </row>
    <row r="113" spans="1:5">
      <c r="A113" s="83"/>
      <c r="B113" s="118" t="str">
        <f>Dat_02!A113</f>
        <v>18/12/2018</v>
      </c>
      <c r="C113" s="119">
        <f>Dat_02!O113</f>
        <v>1490.6869047619002</v>
      </c>
      <c r="D113" s="119">
        <f>Dat_02!D113</f>
        <v>3435.4166666667002</v>
      </c>
      <c r="E113" s="119">
        <f>Dat_02!G113</f>
        <v>-1866.6666666666999</v>
      </c>
    </row>
    <row r="114" spans="1:5">
      <c r="A114" s="83"/>
      <c r="B114" s="118" t="str">
        <f>Dat_02!A114</f>
        <v>19/12/2018</v>
      </c>
      <c r="C114" s="119">
        <f>Dat_02!O114</f>
        <v>876.21098484850006</v>
      </c>
      <c r="D114" s="119">
        <f>Dat_02!D114</f>
        <v>3495.8333333332998</v>
      </c>
      <c r="E114" s="119">
        <f>Dat_02!G114</f>
        <v>-1866.6666666666999</v>
      </c>
    </row>
    <row r="115" spans="1:5">
      <c r="A115" s="83"/>
      <c r="B115" s="118" t="str">
        <f>Dat_02!A115</f>
        <v>20/12/2018</v>
      </c>
      <c r="C115" s="119">
        <f>Dat_02!O115</f>
        <v>467.15416666670001</v>
      </c>
      <c r="D115" s="119">
        <f>Dat_02!D115</f>
        <v>3416.6666666667002</v>
      </c>
      <c r="E115" s="119">
        <f>Dat_02!G115</f>
        <v>-1866.6666666666999</v>
      </c>
    </row>
    <row r="116" spans="1:5">
      <c r="A116" s="83"/>
      <c r="B116" s="118" t="str">
        <f>Dat_02!A116</f>
        <v>21/12/2018</v>
      </c>
      <c r="C116" s="119">
        <f>Dat_02!O116</f>
        <v>-91.647826086999999</v>
      </c>
      <c r="D116" s="119">
        <f>Dat_02!D116</f>
        <v>3725</v>
      </c>
      <c r="E116" s="119">
        <f>Dat_02!G116</f>
        <v>-1866.6666666666999</v>
      </c>
    </row>
    <row r="117" spans="1:5">
      <c r="A117" s="83"/>
      <c r="B117" s="118" t="str">
        <f>Dat_02!A117</f>
        <v>22/12/2018</v>
      </c>
      <c r="C117" s="119">
        <f>Dat_02!O117</f>
        <v>335.60416666660001</v>
      </c>
      <c r="D117" s="119">
        <f>Dat_02!D117</f>
        <v>3266.6666666667002</v>
      </c>
      <c r="E117" s="119">
        <f>Dat_02!G117</f>
        <v>-1866.6666666666999</v>
      </c>
    </row>
    <row r="118" spans="1:5">
      <c r="A118" s="83"/>
      <c r="B118" s="118" t="str">
        <f>Dat_02!A118</f>
        <v>23/12/2018</v>
      </c>
      <c r="C118" s="119">
        <f>Dat_02!O118</f>
        <v>762.32210144929991</v>
      </c>
      <c r="D118" s="119">
        <f>Dat_02!D118</f>
        <v>2912.5</v>
      </c>
      <c r="E118" s="119">
        <f>Dat_02!G118</f>
        <v>-1941.6666666666999</v>
      </c>
    </row>
    <row r="119" spans="1:5">
      <c r="A119" s="83"/>
      <c r="B119" s="118" t="str">
        <f>Dat_02!A119</f>
        <v>24/12/2018</v>
      </c>
      <c r="C119" s="119">
        <f>Dat_02!O119</f>
        <v>26.256521739200025</v>
      </c>
      <c r="D119" s="119">
        <f>Dat_02!D119</f>
        <v>3266.6666666667002</v>
      </c>
      <c r="E119" s="119">
        <f>Dat_02!G119</f>
        <v>-1866.6666666666999</v>
      </c>
    </row>
    <row r="120" spans="1:5">
      <c r="A120" s="83"/>
      <c r="B120" s="118" t="str">
        <f>Dat_02!A120</f>
        <v>25/12/2018</v>
      </c>
      <c r="C120" s="119">
        <f>Dat_02!O120</f>
        <v>-165.82416666670008</v>
      </c>
      <c r="D120" s="119">
        <f>Dat_02!D120</f>
        <v>3116.6666666667002</v>
      </c>
      <c r="E120" s="119">
        <f>Dat_02!G120</f>
        <v>-1941.6666666666999</v>
      </c>
    </row>
    <row r="121" spans="1:5">
      <c r="A121" s="83"/>
      <c r="B121" s="118" t="str">
        <f>Dat_02!A121</f>
        <v>26/12/2018</v>
      </c>
      <c r="C121" s="119">
        <f>Dat_02!O121</f>
        <v>-577.1026960785</v>
      </c>
      <c r="D121" s="119">
        <f>Dat_02!D121</f>
        <v>3266.6666666667002</v>
      </c>
      <c r="E121" s="119">
        <f>Dat_02!G121</f>
        <v>-1866.6666666666999</v>
      </c>
    </row>
    <row r="122" spans="1:5">
      <c r="A122" s="83"/>
      <c r="B122" s="118" t="str">
        <f>Dat_02!A122</f>
        <v>27/12/2018</v>
      </c>
      <c r="C122" s="119">
        <f>Dat_02!O122</f>
        <v>-431.10181159419994</v>
      </c>
      <c r="D122" s="119">
        <f>Dat_02!D122</f>
        <v>3266.6666666667002</v>
      </c>
      <c r="E122" s="119">
        <f>Dat_02!G122</f>
        <v>-1866.6666666666999</v>
      </c>
    </row>
    <row r="123" spans="1:5">
      <c r="A123" s="83"/>
      <c r="B123" s="118" t="str">
        <f>Dat_02!A123</f>
        <v>28/12/2018</v>
      </c>
      <c r="C123" s="119">
        <f>Dat_02!O123</f>
        <v>314.7916666667</v>
      </c>
      <c r="D123" s="119">
        <f>Dat_02!D123</f>
        <v>3266.6666666667002</v>
      </c>
      <c r="E123" s="119">
        <f>Dat_02!G123</f>
        <v>-1866.6666666666999</v>
      </c>
    </row>
    <row r="124" spans="1:5">
      <c r="A124" s="83"/>
      <c r="B124" s="118" t="str">
        <f>Dat_02!A124</f>
        <v>29/12/2018</v>
      </c>
      <c r="C124" s="119">
        <f>Dat_02!O124</f>
        <v>-150.96050724630004</v>
      </c>
      <c r="D124" s="119">
        <f>Dat_02!D124</f>
        <v>3400</v>
      </c>
      <c r="E124" s="119">
        <f>Dat_02!G124</f>
        <v>-1866.6666666666999</v>
      </c>
    </row>
    <row r="125" spans="1:5">
      <c r="A125" s="83"/>
      <c r="B125" s="118" t="str">
        <f>Dat_02!A125</f>
        <v>30/12/2018</v>
      </c>
      <c r="C125" s="119">
        <f>Dat_02!O125</f>
        <v>362.97463768110003</v>
      </c>
      <c r="D125" s="119">
        <f>Dat_02!D125</f>
        <v>3175</v>
      </c>
      <c r="E125" s="119">
        <f>Dat_02!G125</f>
        <v>-1941.6666666666999</v>
      </c>
    </row>
    <row r="126" spans="1:5">
      <c r="A126" s="83"/>
      <c r="B126" s="118" t="str">
        <f>Dat_02!A126</f>
        <v>31/12/2018</v>
      </c>
      <c r="C126" s="119">
        <f>Dat_02!O126</f>
        <v>364.85059288529999</v>
      </c>
      <c r="D126" s="119">
        <f>Dat_02!D126</f>
        <v>3400</v>
      </c>
      <c r="E126" s="119">
        <f>Dat_02!G126</f>
        <v>-1866.6666666666999</v>
      </c>
    </row>
    <row r="127" spans="1:5">
      <c r="A127" s="83"/>
      <c r="B127" s="118" t="str">
        <f>Dat_02!A127</f>
        <v>01/01/2019</v>
      </c>
      <c r="C127" s="119">
        <f>Dat_02!O127</f>
        <v>-869.51956521739987</v>
      </c>
      <c r="D127" s="119">
        <f>Dat_02!D127</f>
        <v>3175</v>
      </c>
      <c r="E127" s="119">
        <f>Dat_02!G127</f>
        <v>-1941.6666666666999</v>
      </c>
    </row>
    <row r="128" spans="1:5">
      <c r="A128" s="83" t="s">
        <v>61</v>
      </c>
      <c r="B128" s="118" t="str">
        <f>Dat_02!A128</f>
        <v>02/01/2019</v>
      </c>
      <c r="C128" s="119">
        <f>Dat_02!O128</f>
        <v>-509.57857142860007</v>
      </c>
      <c r="D128" s="119">
        <f>Dat_02!D128</f>
        <v>3400</v>
      </c>
      <c r="E128" s="119">
        <f>Dat_02!G128</f>
        <v>-1866.6666666666999</v>
      </c>
    </row>
    <row r="129" spans="1:5">
      <c r="A129" s="83"/>
      <c r="B129" s="118" t="str">
        <f>Dat_02!A129</f>
        <v>03/01/2019</v>
      </c>
      <c r="C129" s="119">
        <f>Dat_02!O129</f>
        <v>1398.5898809523001</v>
      </c>
      <c r="D129" s="119">
        <f>Dat_02!D129</f>
        <v>3047.9166666667002</v>
      </c>
      <c r="E129" s="119">
        <f>Dat_02!G129</f>
        <v>-1866.6666666666999</v>
      </c>
    </row>
    <row r="130" spans="1:5">
      <c r="A130" s="83"/>
      <c r="B130" s="118" t="str">
        <f>Dat_02!A130</f>
        <v>04/01/2019</v>
      </c>
      <c r="C130" s="119">
        <f>Dat_02!O130</f>
        <v>755.17916666669998</v>
      </c>
      <c r="D130" s="119">
        <f>Dat_02!D130</f>
        <v>3200</v>
      </c>
      <c r="E130" s="119">
        <f>Dat_02!G130</f>
        <v>-1866.6666666666999</v>
      </c>
    </row>
    <row r="131" spans="1:5">
      <c r="A131" s="83"/>
      <c r="B131" s="118" t="str">
        <f>Dat_02!A131</f>
        <v>05/01/2019</v>
      </c>
      <c r="C131" s="119">
        <f>Dat_02!O131</f>
        <v>176.34999999999997</v>
      </c>
      <c r="D131" s="119">
        <f>Dat_02!D131</f>
        <v>3754.1666666667002</v>
      </c>
      <c r="E131" s="119">
        <f>Dat_02!G131</f>
        <v>-1866.6666666666999</v>
      </c>
    </row>
    <row r="132" spans="1:5">
      <c r="A132" s="83"/>
      <c r="B132" s="118" t="str">
        <f>Dat_02!A132</f>
        <v>06/01/2019</v>
      </c>
      <c r="C132" s="119">
        <f>Dat_02!O132</f>
        <v>-1620.850245098</v>
      </c>
      <c r="D132" s="119">
        <f>Dat_02!D132</f>
        <v>3581.25</v>
      </c>
      <c r="E132" s="119">
        <f>Dat_02!G132</f>
        <v>-2166.6666666667002</v>
      </c>
    </row>
    <row r="133" spans="1:5">
      <c r="A133" s="83"/>
      <c r="B133" s="118" t="str">
        <f>Dat_02!A133</f>
        <v>07/01/2019</v>
      </c>
      <c r="C133" s="119">
        <f>Dat_02!O133</f>
        <v>-76.221590909099973</v>
      </c>
      <c r="D133" s="119">
        <f>Dat_02!D133</f>
        <v>3566.6666666667002</v>
      </c>
      <c r="E133" s="119">
        <f>Dat_02!G133</f>
        <v>-1866.6666666666999</v>
      </c>
    </row>
    <row r="134" spans="1:5">
      <c r="A134" s="83"/>
      <c r="B134" s="118" t="str">
        <f>Dat_02!A134</f>
        <v>08/01/2019</v>
      </c>
      <c r="C134" s="119">
        <f>Dat_02!O134</f>
        <v>-566.57500000000005</v>
      </c>
      <c r="D134" s="119">
        <f>Dat_02!D134</f>
        <v>3554.1666666667002</v>
      </c>
      <c r="E134" s="119">
        <f>Dat_02!G134</f>
        <v>-1866.6666666666999</v>
      </c>
    </row>
    <row r="135" spans="1:5">
      <c r="A135" s="83"/>
      <c r="B135" s="118" t="str">
        <f>Dat_02!A135</f>
        <v>09/01/2019</v>
      </c>
      <c r="C135" s="119">
        <f>Dat_02!O135</f>
        <v>-1229.7416666665999</v>
      </c>
      <c r="D135" s="119">
        <f>Dat_02!D135</f>
        <v>3554.1666666667002</v>
      </c>
      <c r="E135" s="119">
        <f>Dat_02!G135</f>
        <v>-1866.6666666666999</v>
      </c>
    </row>
    <row r="136" spans="1:5">
      <c r="A136" s="83"/>
      <c r="B136" s="118" t="str">
        <f>Dat_02!A136</f>
        <v>10/01/2019</v>
      </c>
      <c r="C136" s="119">
        <f>Dat_02!O136</f>
        <v>961.30984848489993</v>
      </c>
      <c r="D136" s="119">
        <f>Dat_02!D136</f>
        <v>3525</v>
      </c>
      <c r="E136" s="119">
        <f>Dat_02!G136</f>
        <v>-1866.6666666666999</v>
      </c>
    </row>
    <row r="137" spans="1:5">
      <c r="A137" s="83"/>
      <c r="B137" s="118" t="str">
        <f>Dat_02!A137</f>
        <v>11/01/2019</v>
      </c>
      <c r="C137" s="119">
        <f>Dat_02!O137</f>
        <v>1074.5075757576001</v>
      </c>
      <c r="D137" s="119">
        <f>Dat_02!D137</f>
        <v>3629.1666666667002</v>
      </c>
      <c r="E137" s="119">
        <f>Dat_02!G137</f>
        <v>-1866.6666666666999</v>
      </c>
    </row>
    <row r="138" spans="1:5">
      <c r="A138" s="83"/>
      <c r="B138" s="118" t="str">
        <f>Dat_02!A138</f>
        <v>12/01/2019</v>
      </c>
      <c r="C138" s="119">
        <f>Dat_02!O138</f>
        <v>-519.20416666669996</v>
      </c>
      <c r="D138" s="119">
        <f>Dat_02!D138</f>
        <v>3200</v>
      </c>
      <c r="E138" s="119">
        <f>Dat_02!G138</f>
        <v>-1833.3333333333001</v>
      </c>
    </row>
    <row r="139" spans="1:5">
      <c r="A139" s="83"/>
      <c r="B139" s="118" t="str">
        <f>Dat_02!A139</f>
        <v>13/01/2019</v>
      </c>
      <c r="C139" s="119">
        <f>Dat_02!O139</f>
        <v>-1507.3291666666998</v>
      </c>
      <c r="D139" s="119">
        <f>Dat_02!D139</f>
        <v>3200</v>
      </c>
      <c r="E139" s="119">
        <f>Dat_02!G139</f>
        <v>-1870.8333333333001</v>
      </c>
    </row>
    <row r="140" spans="1:5">
      <c r="A140" s="83"/>
      <c r="B140" s="118" t="str">
        <f>Dat_02!A140</f>
        <v>14/01/2019</v>
      </c>
      <c r="C140" s="119">
        <f>Dat_02!O140</f>
        <v>-1294.1426282052</v>
      </c>
      <c r="D140" s="119">
        <f>Dat_02!D140</f>
        <v>3200</v>
      </c>
      <c r="E140" s="119">
        <f>Dat_02!G140</f>
        <v>-1833.3333333333001</v>
      </c>
    </row>
    <row r="141" spans="1:5">
      <c r="A141" s="83"/>
      <c r="B141" s="118" t="str">
        <f>Dat_02!A141</f>
        <v>15/01/2019</v>
      </c>
      <c r="C141" s="119">
        <f>Dat_02!O141</f>
        <v>-333.0541666666</v>
      </c>
      <c r="D141" s="119">
        <f>Dat_02!D141</f>
        <v>3031.25</v>
      </c>
      <c r="E141" s="119">
        <f>Dat_02!G141</f>
        <v>-1833.3333333333001</v>
      </c>
    </row>
    <row r="142" spans="1:5">
      <c r="A142" s="83"/>
      <c r="B142" s="118" t="str">
        <f>Dat_02!A142</f>
        <v>16/01/2019</v>
      </c>
      <c r="C142" s="119">
        <f>Dat_02!O142</f>
        <v>-714.15999999999985</v>
      </c>
      <c r="D142" s="119">
        <f>Dat_02!D142</f>
        <v>3200</v>
      </c>
      <c r="E142" s="119">
        <f>Dat_02!G142</f>
        <v>-1833.3333333333001</v>
      </c>
    </row>
    <row r="143" spans="1:5">
      <c r="A143" s="83"/>
      <c r="B143" s="118" t="str">
        <f>Dat_02!A143</f>
        <v>17/01/2019</v>
      </c>
      <c r="C143" s="119">
        <f>Dat_02!O143</f>
        <v>493.61757246369996</v>
      </c>
      <c r="D143" s="119">
        <f>Dat_02!D143</f>
        <v>3162.5</v>
      </c>
      <c r="E143" s="119">
        <f>Dat_02!G143</f>
        <v>-1833.3333333333001</v>
      </c>
    </row>
    <row r="144" spans="1:5">
      <c r="A144" s="83"/>
      <c r="B144" s="118" t="str">
        <f>Dat_02!A144</f>
        <v>18/01/2019</v>
      </c>
      <c r="C144" s="119">
        <f>Dat_02!O144</f>
        <v>-0.89166666669996175</v>
      </c>
      <c r="D144" s="119">
        <f>Dat_02!D144</f>
        <v>3083.3333333332998</v>
      </c>
      <c r="E144" s="119">
        <f>Dat_02!G144</f>
        <v>-1833.3333333333001</v>
      </c>
    </row>
    <row r="145" spans="1:5">
      <c r="A145" s="83"/>
      <c r="B145" s="118" t="str">
        <f>Dat_02!A145</f>
        <v>19/01/2019</v>
      </c>
      <c r="C145" s="119">
        <f>Dat_02!O145</f>
        <v>871.29583333339986</v>
      </c>
      <c r="D145" s="119">
        <f>Dat_02!D145</f>
        <v>3175</v>
      </c>
      <c r="E145" s="119">
        <f>Dat_02!G145</f>
        <v>-2000</v>
      </c>
    </row>
    <row r="146" spans="1:5">
      <c r="A146" s="83"/>
      <c r="B146" s="118" t="str">
        <f>Dat_02!A146</f>
        <v>20/01/2019</v>
      </c>
      <c r="C146" s="119">
        <f>Dat_02!O146</f>
        <v>436.35398550720004</v>
      </c>
      <c r="D146" s="119">
        <f>Dat_02!D146</f>
        <v>3608.3333333332998</v>
      </c>
      <c r="E146" s="119">
        <f>Dat_02!G146</f>
        <v>-2337.5</v>
      </c>
    </row>
    <row r="147" spans="1:5">
      <c r="A147" s="83"/>
      <c r="B147" s="118" t="str">
        <f>Dat_02!A147</f>
        <v>21/01/2019</v>
      </c>
      <c r="C147" s="119">
        <f>Dat_02!O147</f>
        <v>653.36893939399999</v>
      </c>
      <c r="D147" s="119">
        <f>Dat_02!D147</f>
        <v>3016.6666666667002</v>
      </c>
      <c r="E147" s="119">
        <f>Dat_02!G147</f>
        <v>-2000</v>
      </c>
    </row>
    <row r="148" spans="1:5">
      <c r="A148" s="83"/>
      <c r="B148" s="118" t="str">
        <f>Dat_02!A148</f>
        <v>22/01/2019</v>
      </c>
      <c r="C148" s="119">
        <f>Dat_02!O148</f>
        <v>1024.7208333333999</v>
      </c>
      <c r="D148" s="119">
        <f>Dat_02!D148</f>
        <v>3175</v>
      </c>
      <c r="E148" s="119">
        <f>Dat_02!G148</f>
        <v>-2000</v>
      </c>
    </row>
    <row r="149" spans="1:5">
      <c r="A149" s="83"/>
      <c r="B149" s="118" t="str">
        <f>Dat_02!A149</f>
        <v>23/01/2019</v>
      </c>
      <c r="C149" s="119">
        <f>Dat_02!O149</f>
        <v>1045.2750000000001</v>
      </c>
      <c r="D149" s="119">
        <f>Dat_02!D149</f>
        <v>3175</v>
      </c>
      <c r="E149" s="119">
        <f>Dat_02!G149</f>
        <v>-2000</v>
      </c>
    </row>
    <row r="150" spans="1:5">
      <c r="A150" s="83"/>
      <c r="B150" s="118" t="str">
        <f>Dat_02!A150</f>
        <v>24/01/2019</v>
      </c>
      <c r="C150" s="119">
        <f>Dat_02!O150</f>
        <v>202.06136363639996</v>
      </c>
      <c r="D150" s="119">
        <f>Dat_02!D150</f>
        <v>3175</v>
      </c>
      <c r="E150" s="119">
        <f>Dat_02!G150</f>
        <v>-2000</v>
      </c>
    </row>
    <row r="151" spans="1:5">
      <c r="A151" s="83"/>
      <c r="B151" s="118" t="str">
        <f>Dat_02!A151</f>
        <v>25/01/2019</v>
      </c>
      <c r="C151" s="119">
        <f>Dat_02!O151</f>
        <v>-1063.1840686273999</v>
      </c>
      <c r="D151" s="119">
        <f>Dat_02!D151</f>
        <v>3175</v>
      </c>
      <c r="E151" s="119">
        <f>Dat_02!G151</f>
        <v>-2000</v>
      </c>
    </row>
    <row r="152" spans="1:5">
      <c r="A152" s="83"/>
      <c r="B152" s="118" t="str">
        <f>Dat_02!A152</f>
        <v>26/01/2019</v>
      </c>
      <c r="C152" s="119">
        <f>Dat_02!O152</f>
        <v>-1426.8930555555</v>
      </c>
      <c r="D152" s="119">
        <f>Dat_02!D152</f>
        <v>4100</v>
      </c>
      <c r="E152" s="119">
        <f>Dat_02!G152</f>
        <v>-1566.6666666666999</v>
      </c>
    </row>
    <row r="153" spans="1:5">
      <c r="A153" s="83"/>
      <c r="B153" s="118" t="str">
        <f>Dat_02!A153</f>
        <v>27/01/2019</v>
      </c>
      <c r="C153" s="119">
        <f>Dat_02!O153</f>
        <v>-1552.4970238096</v>
      </c>
      <c r="D153" s="119">
        <f>Dat_02!D153</f>
        <v>3987.5</v>
      </c>
      <c r="E153" s="119">
        <f>Dat_02!G153</f>
        <v>-1641.6666666666999</v>
      </c>
    </row>
    <row r="154" spans="1:5">
      <c r="A154" s="83"/>
      <c r="B154" s="118" t="str">
        <f>Dat_02!A154</f>
        <v>28/01/2019</v>
      </c>
      <c r="C154" s="119">
        <f>Dat_02!O154</f>
        <v>-749.23630952380017</v>
      </c>
      <c r="D154" s="119">
        <f>Dat_02!D154</f>
        <v>3864.5833333332998</v>
      </c>
      <c r="E154" s="119">
        <f>Dat_02!G154</f>
        <v>-1425</v>
      </c>
    </row>
    <row r="155" spans="1:5">
      <c r="A155" s="83"/>
      <c r="B155" s="118" t="str">
        <f>Dat_02!A155</f>
        <v>29/01/2019</v>
      </c>
      <c r="C155" s="119">
        <f>Dat_02!O155</f>
        <v>-207.50208333329999</v>
      </c>
      <c r="D155" s="119">
        <f>Dat_02!D155</f>
        <v>3733.3333333332998</v>
      </c>
      <c r="E155" s="119">
        <f>Dat_02!G155</f>
        <v>-1300</v>
      </c>
    </row>
    <row r="156" spans="1:5">
      <c r="A156" s="83"/>
      <c r="B156" s="118" t="str">
        <f>Dat_02!A156</f>
        <v>30/01/2019</v>
      </c>
      <c r="C156" s="119">
        <f>Dat_02!O156</f>
        <v>8.323284313800059</v>
      </c>
      <c r="D156" s="119">
        <f>Dat_02!D156</f>
        <v>3733.3333333332998</v>
      </c>
      <c r="E156" s="119">
        <f>Dat_02!G156</f>
        <v>-1300</v>
      </c>
    </row>
    <row r="157" spans="1:5">
      <c r="A157" s="83"/>
      <c r="B157" s="118" t="str">
        <f>Dat_02!A157</f>
        <v>31/01/2019</v>
      </c>
      <c r="C157" s="119">
        <f>Dat_02!O157</f>
        <v>280.45681818180003</v>
      </c>
      <c r="D157" s="119">
        <f>Dat_02!D157</f>
        <v>3733.3333333332998</v>
      </c>
      <c r="E157" s="119">
        <f>Dat_02!G157</f>
        <v>-1300</v>
      </c>
    </row>
    <row r="158" spans="1:5">
      <c r="A158" s="83" t="s">
        <v>62</v>
      </c>
      <c r="B158" s="118" t="str">
        <f>Dat_02!A158</f>
        <v>01/02/2019</v>
      </c>
      <c r="C158" s="119">
        <f>Dat_02!O158</f>
        <v>296.78007246369998</v>
      </c>
      <c r="D158" s="119">
        <f>Dat_02!D158</f>
        <v>3952.0833333332998</v>
      </c>
      <c r="E158" s="119">
        <f>Dat_02!G158</f>
        <v>-1341.6666666666999</v>
      </c>
    </row>
    <row r="159" spans="1:5">
      <c r="A159" s="83"/>
      <c r="B159" s="118" t="str">
        <f>Dat_02!A159</f>
        <v>02/02/2019</v>
      </c>
      <c r="C159" s="119">
        <f>Dat_02!O159</f>
        <v>-838.50416666670003</v>
      </c>
      <c r="D159" s="119">
        <f>Dat_02!D159</f>
        <v>3362.5</v>
      </c>
      <c r="E159" s="119">
        <f>Dat_02!G159</f>
        <v>-2066.6666666667002</v>
      </c>
    </row>
    <row r="160" spans="1:5">
      <c r="A160" s="83"/>
      <c r="B160" s="118" t="str">
        <f>Dat_02!A160</f>
        <v>03/02/2019</v>
      </c>
      <c r="C160" s="119">
        <f>Dat_02!O160</f>
        <v>-1595.6325980392</v>
      </c>
      <c r="D160" s="119">
        <f>Dat_02!D160</f>
        <v>3752.0833333332998</v>
      </c>
      <c r="E160" s="119">
        <f>Dat_02!G160</f>
        <v>-2029.1666666666999</v>
      </c>
    </row>
    <row r="161" spans="1:5">
      <c r="A161" s="83"/>
      <c r="B161" s="118" t="str">
        <f>Dat_02!A161</f>
        <v>04/02/2019</v>
      </c>
      <c r="C161" s="119">
        <f>Dat_02!O161</f>
        <v>-1631.8575000000001</v>
      </c>
      <c r="D161" s="119">
        <f>Dat_02!D161</f>
        <v>3362.5</v>
      </c>
      <c r="E161" s="119">
        <f>Dat_02!G161</f>
        <v>-2066.6666666667002</v>
      </c>
    </row>
    <row r="162" spans="1:5">
      <c r="A162" s="83"/>
      <c r="B162" s="118" t="str">
        <f>Dat_02!A162</f>
        <v>05/02/2019</v>
      </c>
      <c r="C162" s="119">
        <f>Dat_02!O162</f>
        <v>-1163.3595238094999</v>
      </c>
      <c r="D162" s="119">
        <f>Dat_02!D162</f>
        <v>3362.5</v>
      </c>
      <c r="E162" s="119">
        <f>Dat_02!G162</f>
        <v>-2066.6666666667002</v>
      </c>
    </row>
    <row r="163" spans="1:5">
      <c r="A163" s="83"/>
      <c r="B163" s="118" t="str">
        <f>Dat_02!A163</f>
        <v>06/02/2019</v>
      </c>
      <c r="C163" s="119">
        <f>Dat_02!O163</f>
        <v>-1531.6025</v>
      </c>
      <c r="D163" s="119">
        <f>Dat_02!D163</f>
        <v>3362.5</v>
      </c>
      <c r="E163" s="119">
        <f>Dat_02!G163</f>
        <v>-2066.6666666667002</v>
      </c>
    </row>
    <row r="164" spans="1:5">
      <c r="A164" s="83"/>
      <c r="B164" s="118" t="str">
        <f>Dat_02!A164</f>
        <v>07/02/2019</v>
      </c>
      <c r="C164" s="119">
        <f>Dat_02!O164</f>
        <v>-1472.2208333333001</v>
      </c>
      <c r="D164" s="119">
        <f>Dat_02!D164</f>
        <v>3362.5</v>
      </c>
      <c r="E164" s="119">
        <f>Dat_02!G164</f>
        <v>-2066.6666666667002</v>
      </c>
    </row>
    <row r="165" spans="1:5">
      <c r="A165" s="83"/>
      <c r="B165" s="118" t="str">
        <f>Dat_02!A165</f>
        <v>08/02/2019</v>
      </c>
      <c r="C165" s="119">
        <f>Dat_02!O165</f>
        <v>-1754.6975</v>
      </c>
      <c r="D165" s="119">
        <f>Dat_02!D165</f>
        <v>3362.5</v>
      </c>
      <c r="E165" s="119">
        <f>Dat_02!G165</f>
        <v>-2066.6666666667002</v>
      </c>
    </row>
    <row r="166" spans="1:5">
      <c r="A166" s="83"/>
      <c r="B166" s="118" t="str">
        <f>Dat_02!A166</f>
        <v>09/02/2019</v>
      </c>
      <c r="C166" s="119">
        <f>Dat_02!O166</f>
        <v>-1578.33125</v>
      </c>
      <c r="D166" s="119">
        <f>Dat_02!D166</f>
        <v>4000</v>
      </c>
      <c r="E166" s="119">
        <f>Dat_02!G166</f>
        <v>-1966.6666666666999</v>
      </c>
    </row>
    <row r="167" spans="1:5">
      <c r="A167" s="83"/>
      <c r="B167" s="118" t="str">
        <f>Dat_02!A167</f>
        <v>10/02/2019</v>
      </c>
      <c r="C167" s="119">
        <f>Dat_02!O167</f>
        <v>-1578.8600000000001</v>
      </c>
      <c r="D167" s="119">
        <f>Dat_02!D167</f>
        <v>4000</v>
      </c>
      <c r="E167" s="119">
        <f>Dat_02!G167</f>
        <v>-1816.6666666666999</v>
      </c>
    </row>
    <row r="168" spans="1:5">
      <c r="A168" s="83"/>
      <c r="B168" s="118" t="str">
        <f>Dat_02!A168</f>
        <v>11/02/2019</v>
      </c>
      <c r="C168" s="119">
        <f>Dat_02!O168</f>
        <v>-1045.4575</v>
      </c>
      <c r="D168" s="119">
        <f>Dat_02!D168</f>
        <v>4000</v>
      </c>
      <c r="E168" s="119">
        <f>Dat_02!G168</f>
        <v>-1779.1666666666999</v>
      </c>
    </row>
    <row r="169" spans="1:5">
      <c r="A169" s="83"/>
      <c r="B169" s="118" t="str">
        <f>Dat_02!A169</f>
        <v>12/02/2019</v>
      </c>
      <c r="C169" s="119">
        <f>Dat_02!O169</f>
        <v>-437.20543478259992</v>
      </c>
      <c r="D169" s="119">
        <f>Dat_02!D169</f>
        <v>4000</v>
      </c>
      <c r="E169" s="119">
        <f>Dat_02!G169</f>
        <v>-1891.6666666666999</v>
      </c>
    </row>
    <row r="170" spans="1:5">
      <c r="A170" s="83"/>
      <c r="B170" s="118" t="str">
        <f>Dat_02!A170</f>
        <v>13/02/2019</v>
      </c>
      <c r="C170" s="119">
        <f>Dat_02!O170</f>
        <v>-817.25</v>
      </c>
      <c r="D170" s="119">
        <f>Dat_02!D170</f>
        <v>4000</v>
      </c>
      <c r="E170" s="119">
        <f>Dat_02!G170</f>
        <v>-1966.6666666666999</v>
      </c>
    </row>
    <row r="171" spans="1:5">
      <c r="A171" s="83"/>
      <c r="B171" s="118" t="str">
        <f>Dat_02!A171</f>
        <v>14/02/2019</v>
      </c>
      <c r="C171" s="119">
        <f>Dat_02!O171</f>
        <v>-408.79583333340003</v>
      </c>
      <c r="D171" s="119">
        <f>Dat_02!D171</f>
        <v>4000</v>
      </c>
      <c r="E171" s="119">
        <f>Dat_02!G171</f>
        <v>-1966.6666666666999</v>
      </c>
    </row>
    <row r="172" spans="1:5">
      <c r="A172" s="83"/>
      <c r="B172" s="118" t="str">
        <f>Dat_02!A172</f>
        <v>15/02/2019</v>
      </c>
      <c r="C172" s="119">
        <f>Dat_02!O172</f>
        <v>-245.42666666670004</v>
      </c>
      <c r="D172" s="119">
        <f>Dat_02!D172</f>
        <v>4000</v>
      </c>
      <c r="E172" s="119">
        <f>Dat_02!G172</f>
        <v>-1966.6666666666999</v>
      </c>
    </row>
    <row r="173" spans="1:5">
      <c r="A173" s="83"/>
      <c r="B173" s="118" t="str">
        <f>Dat_02!A173</f>
        <v>16/02/2019</v>
      </c>
      <c r="C173" s="119">
        <f>Dat_02!O173</f>
        <v>-1528.1988095238</v>
      </c>
      <c r="D173" s="119">
        <f>Dat_02!D173</f>
        <v>3829.1666666667002</v>
      </c>
      <c r="E173" s="119">
        <f>Dat_02!G173</f>
        <v>-2016.6666666666999</v>
      </c>
    </row>
    <row r="174" spans="1:5">
      <c r="A174" s="83"/>
      <c r="B174" s="118" t="str">
        <f>Dat_02!A174</f>
        <v>17/02/2019</v>
      </c>
      <c r="C174" s="119">
        <f>Dat_02!O174</f>
        <v>-1560.4335526316002</v>
      </c>
      <c r="D174" s="119">
        <f>Dat_02!D174</f>
        <v>3870.8333333332998</v>
      </c>
      <c r="E174" s="119">
        <f>Dat_02!G174</f>
        <v>-1916.6666666666999</v>
      </c>
    </row>
    <row r="175" spans="1:5">
      <c r="A175" s="83"/>
      <c r="B175" s="118" t="str">
        <f>Dat_02!A175</f>
        <v>18/02/2019</v>
      </c>
      <c r="C175" s="119">
        <f>Dat_02!O175</f>
        <v>-823.35767543860004</v>
      </c>
      <c r="D175" s="119">
        <f>Dat_02!D175</f>
        <v>3829.1666666667002</v>
      </c>
      <c r="E175" s="119">
        <f>Dat_02!G175</f>
        <v>-2066.6666666667002</v>
      </c>
    </row>
    <row r="176" spans="1:5">
      <c r="A176" s="83"/>
      <c r="B176" s="118" t="str">
        <f>Dat_02!A176</f>
        <v>19/02/2019</v>
      </c>
      <c r="C176" s="119">
        <f>Dat_02!O176</f>
        <v>-667.71363636360002</v>
      </c>
      <c r="D176" s="119">
        <f>Dat_02!D176</f>
        <v>3829.1666666667002</v>
      </c>
      <c r="E176" s="119">
        <f>Dat_02!G176</f>
        <v>-2066.6666666667002</v>
      </c>
    </row>
    <row r="177" spans="1:5">
      <c r="A177" s="83"/>
      <c r="B177" s="118" t="str">
        <f>Dat_02!A177</f>
        <v>20/02/2019</v>
      </c>
      <c r="C177" s="119">
        <f>Dat_02!O177</f>
        <v>-917.47500000000002</v>
      </c>
      <c r="D177" s="119">
        <f>Dat_02!D177</f>
        <v>3829.1666666667002</v>
      </c>
      <c r="E177" s="119">
        <f>Dat_02!G177</f>
        <v>-2066.6666666667002</v>
      </c>
    </row>
    <row r="178" spans="1:5">
      <c r="A178" s="83"/>
      <c r="B178" s="118" t="str">
        <f>Dat_02!A178</f>
        <v>21/02/2019</v>
      </c>
      <c r="C178" s="119">
        <f>Dat_02!O178</f>
        <v>-854.17840909090012</v>
      </c>
      <c r="D178" s="119">
        <f>Dat_02!D178</f>
        <v>3829.1666666667002</v>
      </c>
      <c r="E178" s="119">
        <f>Dat_02!G178</f>
        <v>-2066.6666666667002</v>
      </c>
    </row>
    <row r="179" spans="1:5">
      <c r="A179" s="83"/>
      <c r="B179" s="118" t="str">
        <f>Dat_02!A179</f>
        <v>22/02/2019</v>
      </c>
      <c r="C179" s="119">
        <f>Dat_02!O179</f>
        <v>-151.18452380960002</v>
      </c>
      <c r="D179" s="119">
        <f>Dat_02!D179</f>
        <v>3829.1666666667002</v>
      </c>
      <c r="E179" s="119">
        <f>Dat_02!G179</f>
        <v>-2066.6666666667002</v>
      </c>
    </row>
    <row r="180" spans="1:5">
      <c r="A180" s="83"/>
      <c r="B180" s="118" t="str">
        <f>Dat_02!A180</f>
        <v>23/02/2019</v>
      </c>
      <c r="C180" s="119">
        <f>Dat_02!O180</f>
        <v>-1591.925</v>
      </c>
      <c r="D180" s="119">
        <f>Dat_02!D180</f>
        <v>4133.3333333333003</v>
      </c>
      <c r="E180" s="119">
        <f>Dat_02!G180</f>
        <v>-1633.3333333333001</v>
      </c>
    </row>
    <row r="181" spans="1:5">
      <c r="A181" s="83"/>
      <c r="B181" s="118" t="str">
        <f>Dat_02!A181</f>
        <v>24/02/2019</v>
      </c>
      <c r="C181" s="119">
        <f>Dat_02!O181</f>
        <v>-1553.3416666667001</v>
      </c>
      <c r="D181" s="119">
        <f>Dat_02!D181</f>
        <v>3945.8333333332998</v>
      </c>
      <c r="E181" s="119">
        <f>Dat_02!G181</f>
        <v>-1670.8333333333001</v>
      </c>
    </row>
    <row r="182" spans="1:5">
      <c r="A182" s="83"/>
      <c r="B182" s="118" t="str">
        <f>Dat_02!A182</f>
        <v>25/02/2019</v>
      </c>
      <c r="C182" s="119">
        <f>Dat_02!O182</f>
        <v>-1060.2891666666999</v>
      </c>
      <c r="D182" s="119">
        <f>Dat_02!D182</f>
        <v>4133.3333333333003</v>
      </c>
      <c r="E182" s="119">
        <f>Dat_02!G182</f>
        <v>-1633.3333333333001</v>
      </c>
    </row>
    <row r="183" spans="1:5">
      <c r="A183" s="83"/>
      <c r="B183" s="118" t="str">
        <f>Dat_02!A183</f>
        <v>26/02/2019</v>
      </c>
      <c r="C183" s="119">
        <f>Dat_02!O183</f>
        <v>-352.75362318839996</v>
      </c>
      <c r="D183" s="119">
        <f>Dat_02!D183</f>
        <v>4133.3333333333003</v>
      </c>
      <c r="E183" s="119">
        <f>Dat_02!G183</f>
        <v>-1633.3333333333001</v>
      </c>
    </row>
    <row r="184" spans="1:5">
      <c r="A184" s="83"/>
      <c r="B184" s="118" t="str">
        <f>Dat_02!A184</f>
        <v>27/02/2019</v>
      </c>
      <c r="C184" s="119">
        <f>Dat_02!O184</f>
        <v>-298.57537878780005</v>
      </c>
      <c r="D184" s="119">
        <f>Dat_02!D184</f>
        <v>3716.6666666667002</v>
      </c>
      <c r="E184" s="119">
        <f>Dat_02!G184</f>
        <v>-1633.3333333333001</v>
      </c>
    </row>
    <row r="185" spans="1:5">
      <c r="A185" s="83"/>
      <c r="B185" s="118" t="str">
        <f>Dat_02!A185</f>
        <v>28/02/2019</v>
      </c>
      <c r="C185" s="119">
        <f>Dat_02!O185</f>
        <v>-580.65000000000009</v>
      </c>
      <c r="D185" s="119">
        <f>Dat_02!D185</f>
        <v>3658.3333333332998</v>
      </c>
      <c r="E185" s="119">
        <f>Dat_02!G185</f>
        <v>-1633.3333333333001</v>
      </c>
    </row>
    <row r="186" spans="1:5">
      <c r="A186" s="83"/>
      <c r="B186" s="118" t="str">
        <f>Dat_02!A186</f>
        <v>01/03/2019</v>
      </c>
      <c r="C186" s="119">
        <f>Dat_02!O186</f>
        <v>-69.054166666699984</v>
      </c>
      <c r="D186" s="119">
        <f>Dat_02!D186</f>
        <v>4133.3333333333003</v>
      </c>
      <c r="E186" s="119">
        <f>Dat_02!G186</f>
        <v>-1633.3333333333001</v>
      </c>
    </row>
    <row r="187" spans="1:5">
      <c r="A187" s="83"/>
      <c r="B187" s="118" t="str">
        <f>Dat_02!A187</f>
        <v>02/03/2019</v>
      </c>
      <c r="C187" s="119">
        <f>Dat_02!O187</f>
        <v>-1027.1391666667</v>
      </c>
      <c r="D187" s="119">
        <f>Dat_02!D187</f>
        <v>3700</v>
      </c>
      <c r="E187" s="119">
        <f>Dat_02!G187</f>
        <v>-1966.6666666666999</v>
      </c>
    </row>
    <row r="188" spans="1:5">
      <c r="A188" s="83"/>
      <c r="B188" s="118" t="str">
        <f>Dat_02!A188</f>
        <v>03/03/2019</v>
      </c>
      <c r="C188" s="119">
        <f>Dat_02!O188</f>
        <v>-1341.6989130435002</v>
      </c>
      <c r="D188" s="119">
        <f>Dat_02!D188</f>
        <v>3700</v>
      </c>
      <c r="E188" s="119">
        <f>Dat_02!G188</f>
        <v>-2041.6666666666999</v>
      </c>
    </row>
    <row r="189" spans="1:5">
      <c r="A189" s="83" t="s">
        <v>63</v>
      </c>
      <c r="B189" s="118" t="str">
        <f>Dat_02!A189</f>
        <v>04/03/2019</v>
      </c>
      <c r="C189" s="119">
        <f>Dat_02!O189</f>
        <v>-1093.7583333333</v>
      </c>
      <c r="D189" s="119">
        <f>Dat_02!D189</f>
        <v>3283.3333333332998</v>
      </c>
      <c r="E189" s="119">
        <f>Dat_02!G189</f>
        <v>-1966.6666666666999</v>
      </c>
    </row>
    <row r="190" spans="1:5">
      <c r="A190" s="83"/>
      <c r="B190" s="118" t="str">
        <f>Dat_02!A190</f>
        <v>05/03/2019</v>
      </c>
      <c r="C190" s="119">
        <f>Dat_02!O190</f>
        <v>1067.3308333332998</v>
      </c>
      <c r="D190" s="119">
        <f>Dat_02!D190</f>
        <v>3700</v>
      </c>
      <c r="E190" s="119">
        <f>Dat_02!G190</f>
        <v>-1966.6666666666999</v>
      </c>
    </row>
    <row r="191" spans="1:5">
      <c r="A191" s="83"/>
      <c r="B191" s="118" t="str">
        <f>Dat_02!A191</f>
        <v>06/03/2019</v>
      </c>
      <c r="C191" s="119">
        <f>Dat_02!O191</f>
        <v>-335.13858695650003</v>
      </c>
      <c r="D191" s="119">
        <f>Dat_02!D191</f>
        <v>3700</v>
      </c>
      <c r="E191" s="119">
        <f>Dat_02!G191</f>
        <v>-1966.6666666666999</v>
      </c>
    </row>
    <row r="192" spans="1:5">
      <c r="A192" s="83"/>
      <c r="B192" s="118" t="str">
        <f>Dat_02!A192</f>
        <v>07/03/2019</v>
      </c>
      <c r="C192" s="119">
        <f>Dat_02!O192</f>
        <v>-632.20219298250004</v>
      </c>
      <c r="D192" s="119">
        <f>Dat_02!D192</f>
        <v>3700</v>
      </c>
      <c r="E192" s="119">
        <f>Dat_02!G192</f>
        <v>-1966.6666666666999</v>
      </c>
    </row>
    <row r="193" spans="1:5">
      <c r="A193" s="83"/>
      <c r="B193" s="118" t="str">
        <f>Dat_02!A193</f>
        <v>08/03/2019</v>
      </c>
      <c r="C193" s="119">
        <f>Dat_02!O193</f>
        <v>534.43278985500001</v>
      </c>
      <c r="D193" s="119">
        <f>Dat_02!D193</f>
        <v>3700</v>
      </c>
      <c r="E193" s="119">
        <f>Dat_02!G193</f>
        <v>-1966.6666666666999</v>
      </c>
    </row>
    <row r="194" spans="1:5">
      <c r="A194" s="83"/>
      <c r="B194" s="118" t="str">
        <f>Dat_02!A194</f>
        <v>09/03/2019</v>
      </c>
      <c r="C194" s="119">
        <f>Dat_02!O194</f>
        <v>-691.20119047620005</v>
      </c>
      <c r="D194" s="119">
        <f>Dat_02!D194</f>
        <v>3600</v>
      </c>
      <c r="E194" s="119">
        <f>Dat_02!G194</f>
        <v>-1866.6666666666999</v>
      </c>
    </row>
    <row r="195" spans="1:5">
      <c r="A195" s="83"/>
      <c r="B195" s="118" t="str">
        <f>Dat_02!A195</f>
        <v>10/03/2019</v>
      </c>
      <c r="C195" s="119">
        <f>Dat_02!O195</f>
        <v>-1361.0440789474001</v>
      </c>
      <c r="D195" s="119">
        <f>Dat_02!D195</f>
        <v>3375</v>
      </c>
      <c r="E195" s="119">
        <f>Dat_02!G195</f>
        <v>-1941.6666666666999</v>
      </c>
    </row>
    <row r="196" spans="1:5">
      <c r="A196" s="83"/>
      <c r="B196" s="118" t="str">
        <f>Dat_02!A196</f>
        <v>11/03/2019</v>
      </c>
      <c r="C196" s="119">
        <f>Dat_02!O196</f>
        <v>-493.03690476190002</v>
      </c>
      <c r="D196" s="119">
        <f>Dat_02!D196</f>
        <v>3270.8333333332998</v>
      </c>
      <c r="E196" s="119">
        <f>Dat_02!G196</f>
        <v>-1866.6666666666999</v>
      </c>
    </row>
    <row r="197" spans="1:5">
      <c r="A197" s="83"/>
      <c r="B197" s="118" t="str">
        <f>Dat_02!A197</f>
        <v>12/03/2019</v>
      </c>
      <c r="C197" s="119">
        <f>Dat_02!O197</f>
        <v>-738.83333333329995</v>
      </c>
      <c r="D197" s="119">
        <f>Dat_02!D197</f>
        <v>3600</v>
      </c>
      <c r="E197" s="119">
        <f>Dat_02!G197</f>
        <v>-1866.6666666666999</v>
      </c>
    </row>
    <row r="198" spans="1:5">
      <c r="A198" s="83"/>
      <c r="B198" s="118" t="str">
        <f>Dat_02!A198</f>
        <v>13/03/2019</v>
      </c>
      <c r="C198" s="119">
        <f>Dat_02!O198</f>
        <v>-418.55340909089995</v>
      </c>
      <c r="D198" s="119">
        <f>Dat_02!D198</f>
        <v>3600</v>
      </c>
      <c r="E198" s="119">
        <f>Dat_02!G198</f>
        <v>-1866.6666666666999</v>
      </c>
    </row>
    <row r="199" spans="1:5">
      <c r="A199" s="83"/>
      <c r="B199" s="118" t="str">
        <f>Dat_02!A199</f>
        <v>14/03/2019</v>
      </c>
      <c r="C199" s="119">
        <f>Dat_02!O199</f>
        <v>-1274.9287280701001</v>
      </c>
      <c r="D199" s="119">
        <f>Dat_02!D199</f>
        <v>3600</v>
      </c>
      <c r="E199" s="119">
        <f>Dat_02!G199</f>
        <v>-1866.6666666666999</v>
      </c>
    </row>
    <row r="200" spans="1:5">
      <c r="A200" s="83"/>
      <c r="B200" s="118" t="str">
        <f>Dat_02!A200</f>
        <v>15/03/2019</v>
      </c>
      <c r="C200" s="119">
        <f>Dat_02!O200</f>
        <v>-1326.3458333333999</v>
      </c>
      <c r="D200" s="119">
        <f>Dat_02!D200</f>
        <v>3600</v>
      </c>
      <c r="E200" s="119">
        <f>Dat_02!G200</f>
        <v>-1866.6666666666999</v>
      </c>
    </row>
    <row r="201" spans="1:5">
      <c r="A201" s="83"/>
      <c r="B201" s="118" t="str">
        <f>Dat_02!A201</f>
        <v>16/03/2019</v>
      </c>
      <c r="C201" s="119">
        <f>Dat_02!O201</f>
        <v>-1387.0541666665999</v>
      </c>
      <c r="D201" s="119">
        <f>Dat_02!D201</f>
        <v>3600</v>
      </c>
      <c r="E201" s="119">
        <f>Dat_02!G201</f>
        <v>-2566.6666666667002</v>
      </c>
    </row>
    <row r="202" spans="1:5">
      <c r="A202" s="83"/>
      <c r="B202" s="118" t="str">
        <f>Dat_02!A202</f>
        <v>17/03/2019</v>
      </c>
      <c r="C202" s="119">
        <f>Dat_02!O202</f>
        <v>-1862.4410256410001</v>
      </c>
      <c r="D202" s="119">
        <f>Dat_02!D202</f>
        <v>3600</v>
      </c>
      <c r="E202" s="119">
        <f>Dat_02!G202</f>
        <v>-2304.1666666667002</v>
      </c>
    </row>
    <row r="203" spans="1:5">
      <c r="A203" s="83"/>
      <c r="B203" s="118" t="str">
        <f>Dat_02!A203</f>
        <v>18/03/2019</v>
      </c>
      <c r="C203" s="119">
        <f>Dat_02!O203</f>
        <v>-1203.1421568626999</v>
      </c>
      <c r="D203" s="119">
        <f>Dat_02!D203</f>
        <v>3600</v>
      </c>
      <c r="E203" s="119">
        <f>Dat_02!G203</f>
        <v>-2566.6666666667002</v>
      </c>
    </row>
    <row r="204" spans="1:5">
      <c r="A204" s="83"/>
      <c r="B204" s="118" t="str">
        <f>Dat_02!A204</f>
        <v>19/03/2019</v>
      </c>
      <c r="C204" s="119">
        <f>Dat_02!O204</f>
        <v>-1349.7905303031</v>
      </c>
      <c r="D204" s="119">
        <f>Dat_02!D204</f>
        <v>3600</v>
      </c>
      <c r="E204" s="119">
        <f>Dat_02!G204</f>
        <v>-2566.6666666667002</v>
      </c>
    </row>
    <row r="205" spans="1:5">
      <c r="A205" s="83"/>
      <c r="B205" s="118" t="str">
        <f>Dat_02!A205</f>
        <v>20/03/2019</v>
      </c>
      <c r="C205" s="119">
        <f>Dat_02!O205</f>
        <v>-1033.1797619048002</v>
      </c>
      <c r="D205" s="119">
        <f>Dat_02!D205</f>
        <v>3600</v>
      </c>
      <c r="E205" s="119">
        <f>Dat_02!G205</f>
        <v>-2566.6666666667002</v>
      </c>
    </row>
    <row r="206" spans="1:5">
      <c r="A206" s="83"/>
      <c r="B206" s="118" t="str">
        <f>Dat_02!A206</f>
        <v>21/03/2019</v>
      </c>
      <c r="C206" s="119">
        <f>Dat_02!O206</f>
        <v>-799.54166666669994</v>
      </c>
      <c r="D206" s="119">
        <f>Dat_02!D206</f>
        <v>3600</v>
      </c>
      <c r="E206" s="119">
        <f>Dat_02!G206</f>
        <v>-2566.6666666667002</v>
      </c>
    </row>
    <row r="207" spans="1:5">
      <c r="A207" s="83"/>
      <c r="B207" s="118" t="str">
        <f>Dat_02!A207</f>
        <v>22/03/2019</v>
      </c>
      <c r="C207" s="119">
        <f>Dat_02!O207</f>
        <v>-1077.6708333332999</v>
      </c>
      <c r="D207" s="119">
        <f>Dat_02!D207</f>
        <v>3600</v>
      </c>
      <c r="E207" s="119">
        <f>Dat_02!G207</f>
        <v>-2566.6666666667002</v>
      </c>
    </row>
    <row r="208" spans="1:5">
      <c r="A208" s="83"/>
      <c r="B208" s="118" t="str">
        <f>Dat_02!A208</f>
        <v>23/03/2019</v>
      </c>
      <c r="C208" s="119">
        <f>Dat_02!O208</f>
        <v>-893.75416666670003</v>
      </c>
      <c r="D208" s="119">
        <f>Dat_02!D208</f>
        <v>3600</v>
      </c>
      <c r="E208" s="119">
        <f>Dat_02!G208</f>
        <v>-2700</v>
      </c>
    </row>
    <row r="209" spans="1:5">
      <c r="A209" s="83"/>
      <c r="B209" s="118" t="str">
        <f>Dat_02!A209</f>
        <v>24/03/2019</v>
      </c>
      <c r="C209" s="119">
        <f>Dat_02!O209</f>
        <v>-1890.5708333333</v>
      </c>
      <c r="D209" s="119">
        <f>Dat_02!D209</f>
        <v>3375</v>
      </c>
      <c r="E209" s="119">
        <f>Dat_02!G209</f>
        <v>-2362.5</v>
      </c>
    </row>
    <row r="210" spans="1:5">
      <c r="A210" s="83"/>
      <c r="B210" s="118" t="str">
        <f>Dat_02!A210</f>
        <v>25/03/2019</v>
      </c>
      <c r="C210" s="119">
        <f>Dat_02!O210</f>
        <v>-2074.7483333333003</v>
      </c>
      <c r="D210" s="119">
        <f>Dat_02!D210</f>
        <v>3829.1666666667002</v>
      </c>
      <c r="E210" s="119">
        <f>Dat_02!G210</f>
        <v>-2687.5</v>
      </c>
    </row>
    <row r="211" spans="1:5">
      <c r="A211" s="83"/>
      <c r="B211" s="118" t="str">
        <f>Dat_02!A211</f>
        <v>26/03/2019</v>
      </c>
      <c r="C211" s="119">
        <f>Dat_02!O211</f>
        <v>-1161.0222222222001</v>
      </c>
      <c r="D211" s="119">
        <f>Dat_02!D211</f>
        <v>3616.6666666667002</v>
      </c>
      <c r="E211" s="119">
        <f>Dat_02!G211</f>
        <v>-2600</v>
      </c>
    </row>
    <row r="212" spans="1:5">
      <c r="A212" s="83"/>
      <c r="B212" s="118" t="str">
        <f>Dat_02!A212</f>
        <v>27/03/2019</v>
      </c>
      <c r="C212" s="119">
        <f>Dat_02!O212</f>
        <v>-917.5401960785</v>
      </c>
      <c r="D212" s="119">
        <f>Dat_02!D212</f>
        <v>3600</v>
      </c>
      <c r="E212" s="119">
        <f>Dat_02!G212</f>
        <v>-2700</v>
      </c>
    </row>
    <row r="213" spans="1:5">
      <c r="A213" s="83"/>
      <c r="B213" s="118" t="str">
        <f>Dat_02!A213</f>
        <v>28/03/2019</v>
      </c>
      <c r="C213" s="119">
        <f>Dat_02!O213</f>
        <v>-1489.4647727273</v>
      </c>
      <c r="D213" s="119">
        <f>Dat_02!D213</f>
        <v>3600</v>
      </c>
      <c r="E213" s="119">
        <f>Dat_02!G213</f>
        <v>-2500</v>
      </c>
    </row>
    <row r="214" spans="1:5">
      <c r="A214" s="83"/>
      <c r="B214" s="118" t="str">
        <f>Dat_02!A214</f>
        <v>29/03/2019</v>
      </c>
      <c r="C214" s="119">
        <f>Dat_02!O214</f>
        <v>-1300.7291666666999</v>
      </c>
      <c r="D214" s="119">
        <f>Dat_02!D214</f>
        <v>3600</v>
      </c>
      <c r="E214" s="119">
        <f>Dat_02!G214</f>
        <v>-2612.5</v>
      </c>
    </row>
    <row r="215" spans="1:5">
      <c r="A215" s="83"/>
      <c r="B215" s="118" t="str">
        <f>Dat_02!A215</f>
        <v>30/03/2019</v>
      </c>
      <c r="C215" s="119">
        <f>Dat_02!O215</f>
        <v>-1878.9174019607999</v>
      </c>
      <c r="D215" s="119">
        <f>Dat_02!D215</f>
        <v>2833.3333333332998</v>
      </c>
      <c r="E215" s="119">
        <f>Dat_02!G215</f>
        <v>-3000</v>
      </c>
    </row>
    <row r="216" spans="1:5">
      <c r="A216" s="83"/>
      <c r="B216" s="118" t="str">
        <f>Dat_02!A216</f>
        <v>31/03/2019</v>
      </c>
      <c r="C216" s="119">
        <f>Dat_02!O216</f>
        <v>-1435.8751207729999</v>
      </c>
      <c r="D216" s="119">
        <f>Dat_02!D216</f>
        <v>2760.8695652174001</v>
      </c>
      <c r="E216" s="119">
        <f>Dat_02!G216</f>
        <v>-2565.2173913043998</v>
      </c>
    </row>
    <row r="217" spans="1:5">
      <c r="A217" s="83"/>
      <c r="B217" s="118" t="str">
        <f>Dat_02!A217</f>
        <v>01/04/2019</v>
      </c>
      <c r="C217" s="119">
        <f>Dat_02!O217</f>
        <v>419.52916666670001</v>
      </c>
      <c r="D217" s="119">
        <f>Dat_02!D217</f>
        <v>2708.3333333332998</v>
      </c>
      <c r="E217" s="119">
        <f>Dat_02!G217</f>
        <v>-3000</v>
      </c>
    </row>
    <row r="218" spans="1:5">
      <c r="A218" s="83"/>
      <c r="B218" s="118" t="str">
        <f>Dat_02!A218</f>
        <v>02/04/2019</v>
      </c>
      <c r="C218" s="119">
        <f>Dat_02!O218</f>
        <v>948.81477272730012</v>
      </c>
      <c r="D218" s="119">
        <f>Dat_02!D218</f>
        <v>2700</v>
      </c>
      <c r="E218" s="119">
        <f>Dat_02!G218</f>
        <v>-3000</v>
      </c>
    </row>
    <row r="219" spans="1:5">
      <c r="A219" s="83"/>
      <c r="B219" s="118" t="str">
        <f>Dat_02!A219</f>
        <v>03/04/2019</v>
      </c>
      <c r="C219" s="119">
        <f>Dat_02!O219</f>
        <v>933.34782608699993</v>
      </c>
      <c r="D219" s="119">
        <f>Dat_02!D219</f>
        <v>2700</v>
      </c>
      <c r="E219" s="119">
        <f>Dat_02!G219</f>
        <v>-3000</v>
      </c>
    </row>
    <row r="220" spans="1:5">
      <c r="A220" s="83" t="s">
        <v>64</v>
      </c>
      <c r="B220" s="118" t="str">
        <f>Dat_02!A220</f>
        <v>04/04/2019</v>
      </c>
      <c r="C220" s="119">
        <f>Dat_02!O220</f>
        <v>500.38750000000016</v>
      </c>
      <c r="D220" s="119">
        <f>Dat_02!D220</f>
        <v>2700</v>
      </c>
      <c r="E220" s="119">
        <f>Dat_02!G220</f>
        <v>-3000</v>
      </c>
    </row>
    <row r="221" spans="1:5">
      <c r="A221" s="83"/>
      <c r="B221" s="118" t="str">
        <f>Dat_02!A221</f>
        <v>05/04/2019</v>
      </c>
      <c r="C221" s="119">
        <f>Dat_02!O221</f>
        <v>672.82651515149996</v>
      </c>
      <c r="D221" s="119">
        <f>Dat_02!D221</f>
        <v>2800</v>
      </c>
      <c r="E221" s="119">
        <f>Dat_02!G221</f>
        <v>-3000</v>
      </c>
    </row>
    <row r="222" spans="1:5">
      <c r="A222" s="83"/>
      <c r="B222" s="118" t="str">
        <f>Dat_02!A222</f>
        <v>06/04/2019</v>
      </c>
      <c r="C222" s="119">
        <f>Dat_02!O222</f>
        <v>-610.1518115941999</v>
      </c>
      <c r="D222" s="119">
        <f>Dat_02!D222</f>
        <v>3150</v>
      </c>
      <c r="E222" s="119">
        <f>Dat_02!G222</f>
        <v>-2600</v>
      </c>
    </row>
    <row r="223" spans="1:5">
      <c r="A223" s="83"/>
      <c r="B223" s="118" t="str">
        <f>Dat_02!A223</f>
        <v>07/04/2019</v>
      </c>
      <c r="C223" s="119">
        <f>Dat_02!O223</f>
        <v>-602.61416666669993</v>
      </c>
      <c r="D223" s="119">
        <f>Dat_02!D223</f>
        <v>2945.8333333332998</v>
      </c>
      <c r="E223" s="119">
        <f>Dat_02!G223</f>
        <v>-2262.5</v>
      </c>
    </row>
    <row r="224" spans="1:5">
      <c r="A224" s="83"/>
      <c r="B224" s="118" t="str">
        <f>Dat_02!A224</f>
        <v>08/04/2019</v>
      </c>
      <c r="C224" s="119">
        <f>Dat_02!O224</f>
        <v>767.03928571430004</v>
      </c>
      <c r="D224" s="119">
        <f>Dat_02!D224</f>
        <v>2495.8333333332998</v>
      </c>
      <c r="E224" s="119">
        <f>Dat_02!G224</f>
        <v>-2412.5</v>
      </c>
    </row>
    <row r="225" spans="1:5">
      <c r="A225" s="83"/>
      <c r="B225" s="118" t="str">
        <f>Dat_02!A225</f>
        <v>09/04/2019</v>
      </c>
      <c r="C225" s="119">
        <f>Dat_02!O225</f>
        <v>474.53079710149996</v>
      </c>
      <c r="D225" s="119">
        <f>Dat_02!D225</f>
        <v>2675</v>
      </c>
      <c r="E225" s="119">
        <f>Dat_02!G225</f>
        <v>-2333.3333333332998</v>
      </c>
    </row>
    <row r="226" spans="1:5">
      <c r="A226" s="83"/>
      <c r="B226" s="118" t="str">
        <f>Dat_02!A226</f>
        <v>10/04/2019</v>
      </c>
      <c r="C226" s="119">
        <f>Dat_02!O226</f>
        <v>323.45952380949996</v>
      </c>
      <c r="D226" s="119">
        <f>Dat_02!D226</f>
        <v>2479.1666666667002</v>
      </c>
      <c r="E226" s="119">
        <f>Dat_02!G226</f>
        <v>-2308.3333333332998</v>
      </c>
    </row>
    <row r="227" spans="1:5">
      <c r="A227" s="83"/>
      <c r="B227" s="118" t="str">
        <f>Dat_02!A227</f>
        <v>11/04/2019</v>
      </c>
      <c r="C227" s="119">
        <f>Dat_02!O227</f>
        <v>-242.8125</v>
      </c>
      <c r="D227" s="119">
        <f>Dat_02!D227</f>
        <v>2675</v>
      </c>
      <c r="E227" s="119">
        <f>Dat_02!G227</f>
        <v>-2333.3333333332998</v>
      </c>
    </row>
    <row r="228" spans="1:5">
      <c r="A228" s="83"/>
      <c r="B228" s="118" t="str">
        <f>Dat_02!A228</f>
        <v>12/04/2019</v>
      </c>
      <c r="C228" s="119">
        <f>Dat_02!O228</f>
        <v>297.23333333330004</v>
      </c>
      <c r="D228" s="119">
        <f>Dat_02!D228</f>
        <v>3191.6666666667002</v>
      </c>
      <c r="E228" s="119">
        <f>Dat_02!G228</f>
        <v>-2358.3333333332998</v>
      </c>
    </row>
    <row r="229" spans="1:5">
      <c r="A229" s="83"/>
      <c r="B229" s="118" t="str">
        <f>Dat_02!A229</f>
        <v>13/04/2019</v>
      </c>
      <c r="C229" s="119">
        <f>Dat_02!O229</f>
        <v>150.07916666660003</v>
      </c>
      <c r="D229" s="119">
        <f>Dat_02!D229</f>
        <v>2933.3333333332998</v>
      </c>
      <c r="E229" s="119">
        <f>Dat_02!G229</f>
        <v>-2400</v>
      </c>
    </row>
    <row r="230" spans="1:5">
      <c r="A230" s="83"/>
      <c r="B230" s="118" t="str">
        <f>Dat_02!A230</f>
        <v>14/04/2019</v>
      </c>
      <c r="C230" s="119">
        <f>Dat_02!O230</f>
        <v>-458.86916666669993</v>
      </c>
      <c r="D230" s="119">
        <f>Dat_02!D230</f>
        <v>2858.3333333332998</v>
      </c>
      <c r="E230" s="119">
        <f>Dat_02!G230</f>
        <v>-2062.5</v>
      </c>
    </row>
    <row r="231" spans="1:5">
      <c r="A231" s="83"/>
      <c r="B231" s="118" t="str">
        <f>Dat_02!A231</f>
        <v>15/04/2019</v>
      </c>
      <c r="C231" s="119">
        <f>Dat_02!O231</f>
        <v>44.982142857099916</v>
      </c>
      <c r="D231" s="119">
        <f>Dat_02!D231</f>
        <v>2933.3333333332998</v>
      </c>
      <c r="E231" s="119">
        <f>Dat_02!G231</f>
        <v>-2400</v>
      </c>
    </row>
    <row r="232" spans="1:5">
      <c r="A232" s="83"/>
      <c r="B232" s="118" t="str">
        <f>Dat_02!A232</f>
        <v>16/04/2019</v>
      </c>
      <c r="C232" s="119">
        <f>Dat_02!O232</f>
        <v>-188.06666666670003</v>
      </c>
      <c r="D232" s="119">
        <f>Dat_02!D232</f>
        <v>2839.5833333332998</v>
      </c>
      <c r="E232" s="119">
        <f>Dat_02!G232</f>
        <v>-1800</v>
      </c>
    </row>
    <row r="233" spans="1:5">
      <c r="A233" s="83"/>
      <c r="B233" s="118" t="str">
        <f>Dat_02!A233</f>
        <v>17/04/2019</v>
      </c>
      <c r="C233" s="119">
        <f>Dat_02!O233</f>
        <v>-1070.9309210526001</v>
      </c>
      <c r="D233" s="119">
        <f>Dat_02!D233</f>
        <v>2864.5833333332998</v>
      </c>
      <c r="E233" s="119">
        <f>Dat_02!G233</f>
        <v>-2091.6666666667002</v>
      </c>
    </row>
    <row r="234" spans="1:5">
      <c r="A234" s="83"/>
      <c r="B234" s="118" t="str">
        <f>Dat_02!A234</f>
        <v>18/04/2019</v>
      </c>
      <c r="C234" s="119">
        <f>Dat_02!O234</f>
        <v>-1531.3655303031001</v>
      </c>
      <c r="D234" s="119">
        <f>Dat_02!D234</f>
        <v>2933.3333333332998</v>
      </c>
      <c r="E234" s="119">
        <f>Dat_02!G234</f>
        <v>-2400</v>
      </c>
    </row>
    <row r="235" spans="1:5">
      <c r="A235" s="83"/>
      <c r="B235" s="118" t="str">
        <f>Dat_02!A235</f>
        <v>19/04/2019</v>
      </c>
      <c r="C235" s="119">
        <f>Dat_02!O235</f>
        <v>-1569.5809523809999</v>
      </c>
      <c r="D235" s="119">
        <f>Dat_02!D235</f>
        <v>2858.3333333332998</v>
      </c>
      <c r="E235" s="119">
        <f>Dat_02!G235</f>
        <v>-2062.5</v>
      </c>
    </row>
    <row r="236" spans="1:5">
      <c r="A236" s="83"/>
      <c r="B236" s="118" t="str">
        <f>Dat_02!A236</f>
        <v>20/04/2019</v>
      </c>
      <c r="C236" s="119">
        <f>Dat_02!O236</f>
        <v>-1987.8625000000002</v>
      </c>
      <c r="D236" s="119">
        <f>Dat_02!D236</f>
        <v>3466.6666666667002</v>
      </c>
      <c r="E236" s="119">
        <f>Dat_02!G236</f>
        <v>-2733.3333333332998</v>
      </c>
    </row>
    <row r="237" spans="1:5">
      <c r="A237" s="83"/>
      <c r="B237" s="118" t="str">
        <f>Dat_02!A237</f>
        <v>21/04/2019</v>
      </c>
      <c r="C237" s="119">
        <f>Dat_02!O237</f>
        <v>-1625.1125</v>
      </c>
      <c r="D237" s="119">
        <f>Dat_02!D237</f>
        <v>3316.6666666667002</v>
      </c>
      <c r="E237" s="119">
        <f>Dat_02!G237</f>
        <v>-2883.3333333332998</v>
      </c>
    </row>
    <row r="238" spans="1:5">
      <c r="A238" s="83"/>
      <c r="B238" s="118" t="str">
        <f>Dat_02!A238</f>
        <v>22/04/2019</v>
      </c>
      <c r="C238" s="119">
        <f>Dat_02!O238</f>
        <v>-1430.0116666667</v>
      </c>
      <c r="D238" s="119">
        <f>Dat_02!D238</f>
        <v>3466.6666666667002</v>
      </c>
      <c r="E238" s="119">
        <f>Dat_02!G238</f>
        <v>-2733.3333333332998</v>
      </c>
    </row>
    <row r="239" spans="1:5">
      <c r="A239" s="83"/>
      <c r="B239" s="118" t="str">
        <f>Dat_02!A239</f>
        <v>23/04/2019</v>
      </c>
      <c r="C239" s="119">
        <f>Dat_02!O239</f>
        <v>-1037.8452380952999</v>
      </c>
      <c r="D239" s="119">
        <f>Dat_02!D239</f>
        <v>3466.6666666667002</v>
      </c>
      <c r="E239" s="119">
        <f>Dat_02!G239</f>
        <v>-2733.3333333332998</v>
      </c>
    </row>
    <row r="240" spans="1:5">
      <c r="A240" s="83"/>
      <c r="B240" s="118" t="str">
        <f>Dat_02!A240</f>
        <v>24/04/2019</v>
      </c>
      <c r="C240" s="119">
        <f>Dat_02!O240</f>
        <v>-1074.175</v>
      </c>
      <c r="D240" s="119">
        <f>Dat_02!D240</f>
        <v>3310.4166666667002</v>
      </c>
      <c r="E240" s="119">
        <f>Dat_02!G240</f>
        <v>-2733.3333333332998</v>
      </c>
    </row>
    <row r="241" spans="1:5">
      <c r="A241" s="83"/>
      <c r="B241" s="118" t="str">
        <f>Dat_02!A241</f>
        <v>25/04/2019</v>
      </c>
      <c r="C241" s="119">
        <f>Dat_02!O241</f>
        <v>459.20452898550002</v>
      </c>
      <c r="D241" s="119">
        <f>Dat_02!D241</f>
        <v>3306.25</v>
      </c>
      <c r="E241" s="119">
        <f>Dat_02!G241</f>
        <v>-2716.6666666667002</v>
      </c>
    </row>
    <row r="242" spans="1:5">
      <c r="A242" s="83"/>
      <c r="B242" s="118" t="str">
        <f>Dat_02!A242</f>
        <v>26/04/2019</v>
      </c>
      <c r="C242" s="119">
        <f>Dat_02!O242</f>
        <v>-538.90119047619987</v>
      </c>
      <c r="D242" s="119">
        <f>Dat_02!D242</f>
        <v>3466.6666666667002</v>
      </c>
      <c r="E242" s="119">
        <f>Dat_02!G242</f>
        <v>-2733.3333333332998</v>
      </c>
    </row>
    <row r="243" spans="1:5">
      <c r="A243" s="83"/>
      <c r="B243" s="118" t="str">
        <f>Dat_02!A243</f>
        <v>27/04/2019</v>
      </c>
      <c r="C243" s="119">
        <f>Dat_02!O243</f>
        <v>-130.51439393939995</v>
      </c>
      <c r="D243" s="119">
        <f>Dat_02!D243</f>
        <v>2933.3333333332998</v>
      </c>
      <c r="E243" s="119">
        <f>Dat_02!G243</f>
        <v>-2666.6666666667002</v>
      </c>
    </row>
    <row r="244" spans="1:5">
      <c r="A244" s="83"/>
      <c r="B244" s="118" t="str">
        <f>Dat_02!A244</f>
        <v>28/04/2019</v>
      </c>
      <c r="C244" s="119">
        <f>Dat_02!O244</f>
        <v>-1476.6958333334001</v>
      </c>
      <c r="D244" s="119">
        <f>Dat_02!D244</f>
        <v>2633.3333333332998</v>
      </c>
      <c r="E244" s="119">
        <f>Dat_02!G244</f>
        <v>-2404.1666666667002</v>
      </c>
    </row>
    <row r="245" spans="1:5">
      <c r="A245" s="83"/>
      <c r="B245" s="118" t="str">
        <f>Dat_02!A245</f>
        <v>29/04/2019</v>
      </c>
      <c r="C245" s="119">
        <f>Dat_02!O245</f>
        <v>-638.3041666667001</v>
      </c>
      <c r="D245" s="119">
        <f>Dat_02!D245</f>
        <v>3000</v>
      </c>
      <c r="E245" s="119">
        <f>Dat_02!G245</f>
        <v>-2666.6666666667002</v>
      </c>
    </row>
    <row r="246" spans="1:5">
      <c r="A246" s="83"/>
      <c r="B246" s="118" t="str">
        <f>Dat_02!A246</f>
        <v>30/04/2019</v>
      </c>
      <c r="C246" s="119">
        <f>Dat_02!O246</f>
        <v>-225.11666666669998</v>
      </c>
      <c r="D246" s="119">
        <f>Dat_02!D246</f>
        <v>3000</v>
      </c>
      <c r="E246" s="119">
        <f>Dat_02!G246</f>
        <v>-2666.6666666667002</v>
      </c>
    </row>
    <row r="247" spans="1:5">
      <c r="A247" s="83"/>
      <c r="B247" s="118" t="str">
        <f>Dat_02!A247</f>
        <v>01/05/2019</v>
      </c>
      <c r="C247" s="119">
        <f>Dat_02!O247</f>
        <v>-1657.3958333333001</v>
      </c>
      <c r="D247" s="119">
        <f>Dat_02!D247</f>
        <v>2775</v>
      </c>
      <c r="E247" s="119">
        <f>Dat_02!G247</f>
        <v>-2404.1666666667002</v>
      </c>
    </row>
    <row r="248" spans="1:5">
      <c r="A248" s="83" t="s">
        <v>65</v>
      </c>
      <c r="B248" s="118" t="str">
        <f>Dat_02!A248</f>
        <v>02/05/2019</v>
      </c>
      <c r="C248" s="119">
        <f>Dat_02!O248</f>
        <v>-1829.5587121212</v>
      </c>
      <c r="D248" s="119">
        <f>Dat_02!D248</f>
        <v>3000</v>
      </c>
      <c r="E248" s="119">
        <f>Dat_02!G248</f>
        <v>-2666.6666666667002</v>
      </c>
    </row>
    <row r="249" spans="1:5">
      <c r="A249" s="83"/>
      <c r="B249" s="118" t="str">
        <f>Dat_02!A249</f>
        <v>03/05/2019</v>
      </c>
      <c r="C249" s="119">
        <f>Dat_02!O249</f>
        <v>-1260.9291666667</v>
      </c>
      <c r="D249" s="119">
        <f>Dat_02!D249</f>
        <v>3000</v>
      </c>
      <c r="E249" s="119">
        <f>Dat_02!G249</f>
        <v>-2666.6666666667002</v>
      </c>
    </row>
    <row r="250" spans="1:5">
      <c r="A250" s="83"/>
      <c r="B250" s="118" t="str">
        <f>Dat_02!A250</f>
        <v>04/05/2019</v>
      </c>
      <c r="C250" s="119">
        <f>Dat_02!O250</f>
        <v>-2079.3791666666998</v>
      </c>
      <c r="D250" s="119">
        <f>Dat_02!D250</f>
        <v>3200</v>
      </c>
      <c r="E250" s="119">
        <f>Dat_02!G250</f>
        <v>-2533.3333333332998</v>
      </c>
    </row>
    <row r="251" spans="1:5">
      <c r="A251" s="83"/>
      <c r="B251" s="118" t="str">
        <f>Dat_02!A251</f>
        <v>05/05/2019</v>
      </c>
      <c r="C251" s="119">
        <f>Dat_02!O251</f>
        <v>-1730.8466666667</v>
      </c>
      <c r="D251" s="119">
        <f>Dat_02!D251</f>
        <v>2862.5</v>
      </c>
      <c r="E251" s="119">
        <f>Dat_02!G251</f>
        <v>-2233.3333333332998</v>
      </c>
    </row>
    <row r="252" spans="1:5">
      <c r="A252" s="83"/>
      <c r="B252" s="118" t="str">
        <f>Dat_02!A252</f>
        <v>06/05/2019</v>
      </c>
      <c r="C252" s="119">
        <f>Dat_02!O252</f>
        <v>-93.481818181800008</v>
      </c>
      <c r="D252" s="119">
        <f>Dat_02!D252</f>
        <v>3195.8333333332998</v>
      </c>
      <c r="E252" s="119">
        <f>Dat_02!G252</f>
        <v>-2341.6666666667002</v>
      </c>
    </row>
    <row r="253" spans="1:5">
      <c r="A253" s="83"/>
      <c r="B253" s="118" t="str">
        <f>Dat_02!A253</f>
        <v>07/05/2019</v>
      </c>
      <c r="C253" s="119">
        <f>Dat_02!O253</f>
        <v>-59.737499999999955</v>
      </c>
      <c r="D253" s="119">
        <f>Dat_02!D253</f>
        <v>2822.9166666667002</v>
      </c>
      <c r="E253" s="119">
        <f>Dat_02!G253</f>
        <v>-2300</v>
      </c>
    </row>
    <row r="254" spans="1:5">
      <c r="A254" s="83"/>
      <c r="B254" s="118" t="str">
        <f>Dat_02!A254</f>
        <v>08/05/2019</v>
      </c>
      <c r="C254" s="119">
        <f>Dat_02!O254</f>
        <v>-1242.6916666666002</v>
      </c>
      <c r="D254" s="119">
        <f>Dat_02!D254</f>
        <v>2983.3333333332998</v>
      </c>
      <c r="E254" s="119">
        <f>Dat_02!G254</f>
        <v>-2300</v>
      </c>
    </row>
    <row r="255" spans="1:5">
      <c r="A255" s="83"/>
      <c r="B255" s="118" t="str">
        <f>Dat_02!A255</f>
        <v>09/05/2019</v>
      </c>
      <c r="C255" s="119">
        <f>Dat_02!O255</f>
        <v>-1123.0078947367999</v>
      </c>
      <c r="D255" s="119">
        <f>Dat_02!D255</f>
        <v>3166.6666666667002</v>
      </c>
      <c r="E255" s="119">
        <f>Dat_02!G255</f>
        <v>-2300</v>
      </c>
    </row>
    <row r="256" spans="1:5">
      <c r="A256" s="83"/>
      <c r="B256" s="118" t="str">
        <f>Dat_02!A256</f>
        <v>10/05/2019</v>
      </c>
      <c r="C256" s="119">
        <f>Dat_02!O256</f>
        <v>26.270709382200039</v>
      </c>
      <c r="D256" s="119">
        <f>Dat_02!D256</f>
        <v>3166.6666666667002</v>
      </c>
      <c r="E256" s="119">
        <f>Dat_02!G256</f>
        <v>-2300</v>
      </c>
    </row>
    <row r="257" spans="1:5">
      <c r="A257" s="83"/>
      <c r="B257" s="118" t="str">
        <f>Dat_02!A257</f>
        <v>11/05/2019</v>
      </c>
      <c r="C257" s="119">
        <f>Dat_02!O257</f>
        <v>-993.37916666669992</v>
      </c>
      <c r="D257" s="119">
        <f>Dat_02!D257</f>
        <v>3300</v>
      </c>
      <c r="E257" s="119">
        <f>Dat_02!G257</f>
        <v>-2712.5</v>
      </c>
    </row>
    <row r="258" spans="1:5">
      <c r="A258" s="83"/>
      <c r="B258" s="118" t="str">
        <f>Dat_02!A258</f>
        <v>12/05/2019</v>
      </c>
      <c r="C258" s="119">
        <f>Dat_02!O258</f>
        <v>-1697.1410714285</v>
      </c>
      <c r="D258" s="119">
        <f>Dat_02!D258</f>
        <v>3412.5</v>
      </c>
      <c r="E258" s="119">
        <f>Dat_02!G258</f>
        <v>-2900</v>
      </c>
    </row>
    <row r="259" spans="1:5">
      <c r="A259" s="83"/>
      <c r="B259" s="118" t="str">
        <f>Dat_02!A259</f>
        <v>13/05/2019</v>
      </c>
      <c r="C259" s="119">
        <f>Dat_02!O259</f>
        <v>-429.37234848489999</v>
      </c>
      <c r="D259" s="119">
        <f>Dat_02!D259</f>
        <v>3300</v>
      </c>
      <c r="E259" s="119">
        <f>Dat_02!G259</f>
        <v>-2900</v>
      </c>
    </row>
    <row r="260" spans="1:5">
      <c r="A260" s="83"/>
      <c r="B260" s="118" t="str">
        <f>Dat_02!A260</f>
        <v>14/05/2019</v>
      </c>
      <c r="C260" s="119">
        <f>Dat_02!O260</f>
        <v>1172.0691304347999</v>
      </c>
      <c r="D260" s="119">
        <f>Dat_02!D260</f>
        <v>3300</v>
      </c>
      <c r="E260" s="119">
        <f>Dat_02!G260</f>
        <v>-2900</v>
      </c>
    </row>
    <row r="261" spans="1:5">
      <c r="A261" s="83"/>
      <c r="B261" s="118" t="str">
        <f>Dat_02!A261</f>
        <v>15/05/2019</v>
      </c>
      <c r="C261" s="119">
        <f>Dat_02!O261</f>
        <v>943.8366666666999</v>
      </c>
      <c r="D261" s="119">
        <f>Dat_02!D261</f>
        <v>3300</v>
      </c>
      <c r="E261" s="119">
        <f>Dat_02!G261</f>
        <v>-2900</v>
      </c>
    </row>
    <row r="262" spans="1:5">
      <c r="A262" s="83"/>
      <c r="B262" s="118" t="str">
        <f>Dat_02!A262</f>
        <v>16/05/2019</v>
      </c>
      <c r="C262" s="119">
        <f>Dat_02!O262</f>
        <v>1483.6518115941999</v>
      </c>
      <c r="D262" s="119">
        <f>Dat_02!D262</f>
        <v>3300</v>
      </c>
      <c r="E262" s="119">
        <f>Dat_02!G262</f>
        <v>-2900</v>
      </c>
    </row>
    <row r="263" spans="1:5">
      <c r="A263" s="83"/>
      <c r="B263" s="118" t="str">
        <f>Dat_02!A263</f>
        <v>17/05/2019</v>
      </c>
      <c r="C263" s="119">
        <f>Dat_02!O263</f>
        <v>-846.28623188410006</v>
      </c>
      <c r="D263" s="119">
        <f>Dat_02!D263</f>
        <v>3300</v>
      </c>
      <c r="E263" s="119">
        <f>Dat_02!G263</f>
        <v>-2900</v>
      </c>
    </row>
    <row r="264" spans="1:5">
      <c r="A264" s="83"/>
      <c r="B264" s="118" t="str">
        <f>Dat_02!A264</f>
        <v>18/05/2019</v>
      </c>
      <c r="C264" s="119">
        <f>Dat_02!O264</f>
        <v>-622.86666666669998</v>
      </c>
      <c r="D264" s="119">
        <f>Dat_02!D264</f>
        <v>3179.1666666667002</v>
      </c>
      <c r="E264" s="119">
        <f>Dat_02!G264</f>
        <v>-2687.5</v>
      </c>
    </row>
    <row r="265" spans="1:5">
      <c r="A265" s="83"/>
      <c r="B265" s="118" t="str">
        <f>Dat_02!A265</f>
        <v>19/05/2019</v>
      </c>
      <c r="C265" s="119">
        <f>Dat_02!O265</f>
        <v>-1568.4701754386001</v>
      </c>
      <c r="D265" s="119">
        <f>Dat_02!D265</f>
        <v>3425</v>
      </c>
      <c r="E265" s="119">
        <f>Dat_02!G265</f>
        <v>-2462.5</v>
      </c>
    </row>
    <row r="266" spans="1:5">
      <c r="A266" s="83"/>
      <c r="B266" s="118" t="str">
        <f>Dat_02!A266</f>
        <v>20/05/2019</v>
      </c>
      <c r="C266" s="119">
        <f>Dat_02!O266</f>
        <v>1160.8591478696999</v>
      </c>
      <c r="D266" s="119">
        <f>Dat_02!D266</f>
        <v>3479.1666666667002</v>
      </c>
      <c r="E266" s="119">
        <f>Dat_02!G266</f>
        <v>-2800</v>
      </c>
    </row>
    <row r="267" spans="1:5">
      <c r="A267" s="83"/>
      <c r="B267" s="118" t="str">
        <f>Dat_02!A267</f>
        <v>21/05/2019</v>
      </c>
      <c r="C267" s="119">
        <f>Dat_02!O267</f>
        <v>1246.3541666666001</v>
      </c>
      <c r="D267" s="119">
        <f>Dat_02!D267</f>
        <v>3479.1666666667002</v>
      </c>
      <c r="E267" s="119">
        <f>Dat_02!G267</f>
        <v>-2800</v>
      </c>
    </row>
    <row r="268" spans="1:5">
      <c r="A268" s="83"/>
      <c r="B268" s="118" t="str">
        <f>Dat_02!A268</f>
        <v>22/05/2019</v>
      </c>
      <c r="C268" s="119">
        <f>Dat_02!O268</f>
        <v>753.55</v>
      </c>
      <c r="D268" s="119">
        <f>Dat_02!D268</f>
        <v>3479.1666666667002</v>
      </c>
      <c r="E268" s="119">
        <f>Dat_02!G268</f>
        <v>-2791.6666666667002</v>
      </c>
    </row>
    <row r="269" spans="1:5">
      <c r="A269" s="83"/>
      <c r="B269" s="118" t="str">
        <f>Dat_02!A269</f>
        <v>23/05/2019</v>
      </c>
      <c r="C269" s="119">
        <f>Dat_02!O269</f>
        <v>986.85416666660012</v>
      </c>
      <c r="D269" s="119">
        <f>Dat_02!D269</f>
        <v>3479.1666666667002</v>
      </c>
      <c r="E269" s="119">
        <f>Dat_02!G269</f>
        <v>-2800</v>
      </c>
    </row>
    <row r="270" spans="1:5">
      <c r="A270" s="83"/>
      <c r="B270" s="118" t="str">
        <f>Dat_02!A270</f>
        <v>24/05/2019</v>
      </c>
      <c r="C270" s="119">
        <f>Dat_02!O270</f>
        <v>-481.70416666670002</v>
      </c>
      <c r="D270" s="119">
        <f>Dat_02!D270</f>
        <v>3479.1666666667002</v>
      </c>
      <c r="E270" s="119">
        <f>Dat_02!G270</f>
        <v>-2800</v>
      </c>
    </row>
    <row r="271" spans="1:5">
      <c r="A271" s="83"/>
      <c r="B271" s="118" t="str">
        <f>Dat_02!A271</f>
        <v>25/05/2019</v>
      </c>
      <c r="C271" s="119">
        <f>Dat_02!O271</f>
        <v>-1825.9791666666999</v>
      </c>
      <c r="D271" s="119">
        <f>Dat_02!D271</f>
        <v>3633.3333333332998</v>
      </c>
      <c r="E271" s="119">
        <f>Dat_02!G271</f>
        <v>-2666.6666666667002</v>
      </c>
    </row>
    <row r="272" spans="1:5">
      <c r="A272" s="83"/>
      <c r="B272" s="118" t="str">
        <f>Dat_02!A272</f>
        <v>26/05/2019</v>
      </c>
      <c r="C272" s="119">
        <f>Dat_02!O272</f>
        <v>-1368.0056818181999</v>
      </c>
      <c r="D272" s="119">
        <f>Dat_02!D272</f>
        <v>3670.8333333332998</v>
      </c>
      <c r="E272" s="119">
        <f>Dat_02!G272</f>
        <v>-2291.6666666667002</v>
      </c>
    </row>
    <row r="273" spans="1:5">
      <c r="A273" s="83"/>
      <c r="B273" s="118" t="str">
        <f>Dat_02!A273</f>
        <v>27/05/2019</v>
      </c>
      <c r="C273" s="119">
        <f>Dat_02!O273</f>
        <v>-625.66286231890001</v>
      </c>
      <c r="D273" s="119">
        <f>Dat_02!D273</f>
        <v>3633.3333333332998</v>
      </c>
      <c r="E273" s="119">
        <f>Dat_02!G273</f>
        <v>-2700</v>
      </c>
    </row>
    <row r="274" spans="1:5">
      <c r="A274" s="83"/>
      <c r="B274" s="118" t="str">
        <f>Dat_02!A274</f>
        <v>28/05/2019</v>
      </c>
      <c r="C274" s="119">
        <f>Dat_02!O274</f>
        <v>-1206.8396739129998</v>
      </c>
      <c r="D274" s="119">
        <f>Dat_02!D274</f>
        <v>3633.3333333332998</v>
      </c>
      <c r="E274" s="119">
        <f>Dat_02!G274</f>
        <v>-2700</v>
      </c>
    </row>
    <row r="275" spans="1:5">
      <c r="A275" s="83"/>
      <c r="B275" s="118" t="str">
        <f>Dat_02!A275</f>
        <v>29/05/2019</v>
      </c>
      <c r="C275" s="119">
        <f>Dat_02!O275</f>
        <v>-956.30416666659994</v>
      </c>
      <c r="D275" s="119">
        <f>Dat_02!D275</f>
        <v>3633.3333333332998</v>
      </c>
      <c r="E275" s="119">
        <f>Dat_02!G275</f>
        <v>-2700</v>
      </c>
    </row>
    <row r="276" spans="1:5">
      <c r="A276" s="83"/>
      <c r="B276" s="118" t="str">
        <f>Dat_02!A276</f>
        <v>30/05/2019</v>
      </c>
      <c r="C276" s="119">
        <f>Dat_02!O276</f>
        <v>167.01648550719995</v>
      </c>
      <c r="D276" s="119">
        <f>Dat_02!D276</f>
        <v>3633.3333333332998</v>
      </c>
      <c r="E276" s="119">
        <f>Dat_02!G276</f>
        <v>-2700</v>
      </c>
    </row>
    <row r="277" spans="1:5">
      <c r="A277" s="83"/>
      <c r="B277" s="118" t="str">
        <f>Dat_02!A277</f>
        <v>31/05/2019</v>
      </c>
      <c r="C277" s="119">
        <f>Dat_02!O277</f>
        <v>246.33043478260004</v>
      </c>
      <c r="D277" s="119">
        <f>Dat_02!D277</f>
        <v>3541.6666666667002</v>
      </c>
      <c r="E277" s="119">
        <f>Dat_02!G277</f>
        <v>-2695.8333333332998</v>
      </c>
    </row>
    <row r="278" spans="1:5">
      <c r="A278" s="83"/>
      <c r="B278" s="118" t="str">
        <f>Dat_02!A278</f>
        <v>01/06/2019</v>
      </c>
      <c r="C278" s="119">
        <f>Dat_02!O278</f>
        <v>-102.43598484849997</v>
      </c>
      <c r="D278" s="119">
        <f>Dat_02!D278</f>
        <v>3275</v>
      </c>
      <c r="E278" s="119">
        <f>Dat_02!G278</f>
        <v>-2800</v>
      </c>
    </row>
    <row r="279" spans="1:5">
      <c r="A279" s="83" t="s">
        <v>58</v>
      </c>
      <c r="B279" s="118" t="str">
        <f>Dat_02!A279</f>
        <v>02/06/2019</v>
      </c>
      <c r="C279" s="119">
        <f>Dat_02!O279</f>
        <v>-1799.3083333334</v>
      </c>
      <c r="D279" s="119">
        <f>Dat_02!D279</f>
        <v>3412.5</v>
      </c>
      <c r="E279" s="119">
        <f>Dat_02!G279</f>
        <v>-3120.8333333332998</v>
      </c>
    </row>
    <row r="280" spans="1:5">
      <c r="A280" s="83"/>
      <c r="B280" s="118" t="str">
        <f>Dat_02!A280</f>
        <v>03/06/2019</v>
      </c>
      <c r="C280" s="119">
        <f>Dat_02!O280</f>
        <v>421.38786231890003</v>
      </c>
      <c r="D280" s="119">
        <f>Dat_02!D280</f>
        <v>3158.3333333332998</v>
      </c>
      <c r="E280" s="119">
        <f>Dat_02!G280</f>
        <v>-2650</v>
      </c>
    </row>
    <row r="281" spans="1:5">
      <c r="A281" s="83"/>
      <c r="B281" s="118" t="str">
        <f>Dat_02!A281</f>
        <v>04/06/2019</v>
      </c>
      <c r="C281" s="119">
        <f>Dat_02!O281</f>
        <v>-772.8125</v>
      </c>
      <c r="D281" s="119">
        <f>Dat_02!D281</f>
        <v>3116.6666666667002</v>
      </c>
      <c r="E281" s="119">
        <f>Dat_02!G281</f>
        <v>-2533.3333333332998</v>
      </c>
    </row>
    <row r="282" spans="1:5">
      <c r="A282" s="83"/>
      <c r="B282" s="118" t="str">
        <f>Dat_02!A282</f>
        <v>05/06/2019</v>
      </c>
      <c r="C282" s="119">
        <f>Dat_02!O282</f>
        <v>-1074.3708333334002</v>
      </c>
      <c r="D282" s="119">
        <f>Dat_02!D282</f>
        <v>3116.6666666667002</v>
      </c>
      <c r="E282" s="119">
        <f>Dat_02!G282</f>
        <v>-2533.3333333332998</v>
      </c>
    </row>
    <row r="283" spans="1:5">
      <c r="A283" s="83"/>
      <c r="B283" s="118" t="str">
        <f>Dat_02!A283</f>
        <v>06/06/2019</v>
      </c>
      <c r="C283" s="119">
        <f>Dat_02!O283</f>
        <v>-610.65833333330011</v>
      </c>
      <c r="D283" s="119">
        <f>Dat_02!D283</f>
        <v>3116.6666666667002</v>
      </c>
      <c r="E283" s="119">
        <f>Dat_02!G283</f>
        <v>-2533.3333333332998</v>
      </c>
    </row>
    <row r="284" spans="1:5">
      <c r="A284" s="83"/>
      <c r="B284" s="118" t="str">
        <f>Dat_02!A284</f>
        <v>07/06/2019</v>
      </c>
      <c r="C284" s="119">
        <f>Dat_02!O284</f>
        <v>-1348.4666666666999</v>
      </c>
      <c r="D284" s="119">
        <f>Dat_02!D284</f>
        <v>3116.6666666667002</v>
      </c>
      <c r="E284" s="119">
        <f>Dat_02!G284</f>
        <v>-2429.1666666667002</v>
      </c>
    </row>
    <row r="285" spans="1:5">
      <c r="A285" s="83"/>
      <c r="B285" s="118" t="str">
        <f>Dat_02!A285</f>
        <v>08/06/2019</v>
      </c>
      <c r="C285" s="119">
        <f>Dat_02!O285</f>
        <v>-1445.675</v>
      </c>
      <c r="D285" s="119">
        <f>Dat_02!D285</f>
        <v>2825</v>
      </c>
      <c r="E285" s="119">
        <f>Dat_02!G285</f>
        <v>-2612.5</v>
      </c>
    </row>
    <row r="286" spans="1:5">
      <c r="A286" s="83"/>
      <c r="B286" s="118" t="str">
        <f>Dat_02!A286</f>
        <v>09/06/2019</v>
      </c>
      <c r="C286" s="119">
        <f>Dat_02!O286</f>
        <v>-1650.2708333333001</v>
      </c>
      <c r="D286" s="119">
        <f>Dat_02!D286</f>
        <v>3054.1666666667002</v>
      </c>
      <c r="E286" s="119">
        <f>Dat_02!G286</f>
        <v>-2633.3333333332998</v>
      </c>
    </row>
    <row r="287" spans="1:5">
      <c r="A287" s="83"/>
      <c r="B287" s="118" t="str">
        <f>Dat_02!A287</f>
        <v>10/06/2019</v>
      </c>
      <c r="C287" s="119">
        <f>Dat_02!O287</f>
        <v>-26.309963768099919</v>
      </c>
      <c r="D287" s="119">
        <f>Dat_02!D287</f>
        <v>2825</v>
      </c>
      <c r="E287" s="119">
        <f>Dat_02!G287</f>
        <v>-2668.75</v>
      </c>
    </row>
    <row r="288" spans="1:5">
      <c r="A288" s="83"/>
      <c r="B288" s="118" t="str">
        <f>Dat_02!A288</f>
        <v>11/06/2019</v>
      </c>
      <c r="C288" s="119">
        <f>Dat_02!O288</f>
        <v>540.57992424240001</v>
      </c>
      <c r="D288" s="119">
        <f>Dat_02!D288</f>
        <v>2825</v>
      </c>
      <c r="E288" s="119">
        <f>Dat_02!G288</f>
        <v>-2612.5</v>
      </c>
    </row>
    <row r="289" spans="1:5">
      <c r="A289" s="83"/>
      <c r="B289" s="118" t="str">
        <f>Dat_02!A289</f>
        <v>12/06/2019</v>
      </c>
      <c r="C289" s="119">
        <f>Dat_02!O289</f>
        <v>661.40833333329999</v>
      </c>
      <c r="D289" s="119">
        <f>Dat_02!D289</f>
        <v>2825</v>
      </c>
      <c r="E289" s="119">
        <f>Dat_02!G289</f>
        <v>-2612.5</v>
      </c>
    </row>
    <row r="290" spans="1:5">
      <c r="A290" s="83"/>
      <c r="B290" s="118" t="str">
        <f>Dat_02!A290</f>
        <v>13/06/2019</v>
      </c>
      <c r="C290" s="119">
        <f>Dat_02!O290</f>
        <v>139.43166666669998</v>
      </c>
      <c r="D290" s="119">
        <f>Dat_02!D290</f>
        <v>2825</v>
      </c>
      <c r="E290" s="119">
        <f>Dat_02!G290</f>
        <v>-2612.5</v>
      </c>
    </row>
    <row r="291" spans="1:5">
      <c r="A291" s="83"/>
      <c r="B291" s="118" t="str">
        <f>Dat_02!A291</f>
        <v>14/06/2019</v>
      </c>
      <c r="C291" s="119">
        <f>Dat_02!O291</f>
        <v>57.985714285699999</v>
      </c>
      <c r="D291" s="119">
        <f>Dat_02!D291</f>
        <v>2825</v>
      </c>
      <c r="E291" s="119">
        <f>Dat_02!G291</f>
        <v>-2612.5</v>
      </c>
    </row>
    <row r="292" spans="1:5">
      <c r="A292" s="83"/>
      <c r="B292" s="118" t="str">
        <f>Dat_02!A292</f>
        <v>15/06/2019</v>
      </c>
      <c r="C292" s="119">
        <f>Dat_02!O292</f>
        <v>-973.44027777780002</v>
      </c>
      <c r="D292" s="119">
        <f>Dat_02!D292</f>
        <v>2995.8333333332998</v>
      </c>
      <c r="E292" s="119">
        <f>Dat_02!G292</f>
        <v>-2229.1666666667002</v>
      </c>
    </row>
    <row r="293" spans="1:5">
      <c r="A293" s="83"/>
      <c r="B293" s="118" t="str">
        <f>Dat_02!A293</f>
        <v>16/06/2019</v>
      </c>
      <c r="C293" s="119">
        <f>Dat_02!O293</f>
        <v>-886.53666666670006</v>
      </c>
      <c r="D293" s="119">
        <f>Dat_02!D293</f>
        <v>3075</v>
      </c>
      <c r="E293" s="119">
        <f>Dat_02!G293</f>
        <v>-2352.0833333332998</v>
      </c>
    </row>
    <row r="294" spans="1:5">
      <c r="A294" s="83"/>
      <c r="B294" s="118" t="str">
        <f>Dat_02!A294</f>
        <v>17/06/2019</v>
      </c>
      <c r="C294" s="119">
        <f>Dat_02!O294</f>
        <v>-104.14999999999998</v>
      </c>
      <c r="D294" s="119">
        <f>Dat_02!D294</f>
        <v>2995.8333333332998</v>
      </c>
      <c r="E294" s="119">
        <f>Dat_02!G294</f>
        <v>-2229.1666666667002</v>
      </c>
    </row>
    <row r="295" spans="1:5">
      <c r="A295" s="83"/>
      <c r="B295" s="118" t="str">
        <f>Dat_02!A295</f>
        <v>18/06/2019</v>
      </c>
      <c r="C295" s="119">
        <f>Dat_02!O295</f>
        <v>-23.382971014500072</v>
      </c>
      <c r="D295" s="119">
        <f>Dat_02!D295</f>
        <v>2958.3333333332998</v>
      </c>
      <c r="E295" s="119">
        <f>Dat_02!G295</f>
        <v>-2229.1666666667002</v>
      </c>
    </row>
    <row r="296" spans="1:5">
      <c r="A296" s="83"/>
      <c r="B296" s="118" t="str">
        <f>Dat_02!A296</f>
        <v>19/06/2019</v>
      </c>
      <c r="C296" s="119">
        <f>Dat_02!O296</f>
        <v>-22.209848484900022</v>
      </c>
      <c r="D296" s="119">
        <f>Dat_02!D296</f>
        <v>2958.3333333332998</v>
      </c>
      <c r="E296" s="119">
        <f>Dat_02!G296</f>
        <v>-2229.1666666667002</v>
      </c>
    </row>
    <row r="297" spans="1:5">
      <c r="A297" s="83"/>
      <c r="B297" s="118" t="str">
        <f>Dat_02!A297</f>
        <v>20/06/2019</v>
      </c>
      <c r="C297" s="119">
        <f>Dat_02!O297</f>
        <v>313.96833333329994</v>
      </c>
      <c r="D297" s="119">
        <f>Dat_02!D297</f>
        <v>2981.25</v>
      </c>
      <c r="E297" s="119">
        <f>Dat_02!G297</f>
        <v>-2641.6666666667002</v>
      </c>
    </row>
    <row r="298" spans="1:5">
      <c r="A298" s="83"/>
      <c r="B298" s="118" t="str">
        <f>Dat_02!A298</f>
        <v>21/06/2019</v>
      </c>
      <c r="C298" s="119">
        <f>Dat_02!O298</f>
        <v>-334.22960526320003</v>
      </c>
      <c r="D298" s="119">
        <f>Dat_02!D298</f>
        <v>2958.3333333332998</v>
      </c>
      <c r="E298" s="119">
        <f>Dat_02!G298</f>
        <v>-2229.1666666667002</v>
      </c>
    </row>
    <row r="299" spans="1:5">
      <c r="A299" s="83"/>
      <c r="B299" s="118" t="str">
        <f>Dat_02!A299</f>
        <v>22/06/2019</v>
      </c>
      <c r="C299" s="119">
        <f>Dat_02!O299</f>
        <v>-1262.1980072463</v>
      </c>
      <c r="D299" s="119">
        <f>Dat_02!D299</f>
        <v>2875</v>
      </c>
      <c r="E299" s="119">
        <f>Dat_02!G299</f>
        <v>-2533.3333333332998</v>
      </c>
    </row>
    <row r="300" spans="1:5">
      <c r="A300" s="83"/>
      <c r="B300" s="118" t="str">
        <f>Dat_02!A300</f>
        <v>23/06/2019</v>
      </c>
      <c r="C300" s="119">
        <f>Dat_02!O300</f>
        <v>-1732.8999999999999</v>
      </c>
      <c r="D300" s="119">
        <f>Dat_02!D300</f>
        <v>3195.8333333332998</v>
      </c>
      <c r="E300" s="119">
        <f>Dat_02!G300</f>
        <v>-2683.3333333332998</v>
      </c>
    </row>
    <row r="301" spans="1:5">
      <c r="A301" s="83"/>
      <c r="B301" s="118" t="str">
        <f>Dat_02!A301</f>
        <v>24/06/2019</v>
      </c>
      <c r="C301" s="119">
        <f>Dat_02!O301</f>
        <v>-530.4764492754</v>
      </c>
      <c r="D301" s="119">
        <f>Dat_02!D301</f>
        <v>2875</v>
      </c>
      <c r="E301" s="119">
        <f>Dat_02!G301</f>
        <v>-2525</v>
      </c>
    </row>
    <row r="302" spans="1:5">
      <c r="A302" s="83"/>
      <c r="B302" s="118" t="str">
        <f>Dat_02!A302</f>
        <v>25/06/2019</v>
      </c>
      <c r="C302" s="119">
        <f>Dat_02!O302</f>
        <v>-27.43901515150003</v>
      </c>
      <c r="D302" s="119">
        <f>Dat_02!D302</f>
        <v>2825</v>
      </c>
      <c r="E302" s="119">
        <f>Dat_02!G302</f>
        <v>-2466.6666666667002</v>
      </c>
    </row>
    <row r="303" spans="1:5">
      <c r="A303" s="83"/>
      <c r="B303" s="118" t="str">
        <f>Dat_02!A303</f>
        <v>26/06/2019</v>
      </c>
      <c r="C303" s="119">
        <f>Dat_02!O303</f>
        <v>-413.79565217389995</v>
      </c>
      <c r="D303" s="119">
        <f>Dat_02!D303</f>
        <v>2825</v>
      </c>
      <c r="E303" s="119">
        <f>Dat_02!G303</f>
        <v>-2466.6666666667002</v>
      </c>
    </row>
    <row r="304" spans="1:5">
      <c r="A304" s="83"/>
      <c r="B304" s="118" t="str">
        <f>Dat_02!A304</f>
        <v>27/06/2019</v>
      </c>
      <c r="C304" s="119">
        <f>Dat_02!O304</f>
        <v>-436.23333333339997</v>
      </c>
      <c r="D304" s="119">
        <f>Dat_02!D304</f>
        <v>2825</v>
      </c>
      <c r="E304" s="119">
        <f>Dat_02!G304</f>
        <v>-2466.6666666667002</v>
      </c>
    </row>
    <row r="305" spans="1:5">
      <c r="A305" s="83"/>
      <c r="B305" s="118" t="str">
        <f>Dat_02!A305</f>
        <v>28/06/2019</v>
      </c>
      <c r="C305" s="119">
        <f>Dat_02!O305</f>
        <v>535.8676470588</v>
      </c>
      <c r="D305" s="119">
        <f>Dat_02!D305</f>
        <v>2825</v>
      </c>
      <c r="E305" s="119">
        <f>Dat_02!G305</f>
        <v>-2466.6666666667002</v>
      </c>
    </row>
    <row r="306" spans="1:5">
      <c r="A306" s="83"/>
      <c r="B306" s="118" t="str">
        <f>Dat_02!A306</f>
        <v>29/06/2019</v>
      </c>
      <c r="C306" s="119">
        <f>Dat_02!O306</f>
        <v>445.97626811589993</v>
      </c>
      <c r="D306" s="119">
        <f>Dat_02!D306</f>
        <v>3129.1666666667002</v>
      </c>
      <c r="E306" s="119">
        <f>Dat_02!G306</f>
        <v>-2658.3333333332998</v>
      </c>
    </row>
    <row r="307" spans="1:5">
      <c r="A307" s="83"/>
      <c r="B307" s="118" t="str">
        <f>Dat_02!A307</f>
        <v>30/06/2019</v>
      </c>
      <c r="C307" s="119">
        <f>Dat_02!O307</f>
        <v>-300.55166666669999</v>
      </c>
      <c r="D307" s="119">
        <f>Dat_02!D307</f>
        <v>3283.3333333332998</v>
      </c>
      <c r="E307" s="119">
        <f>Dat_02!G307</f>
        <v>-2558.3333333332998</v>
      </c>
    </row>
    <row r="308" spans="1:5">
      <c r="A308" s="83"/>
      <c r="B308" s="118" t="str">
        <f>Dat_02!A308</f>
        <v>01/07/2019</v>
      </c>
      <c r="C308" s="119">
        <f>Dat_02!O308</f>
        <v>44.581060605999937</v>
      </c>
      <c r="D308" s="119">
        <f>Dat_02!D308</f>
        <v>3081.25</v>
      </c>
      <c r="E308" s="119">
        <f>Dat_02!G308</f>
        <v>-2654.1666666667002</v>
      </c>
    </row>
    <row r="309" spans="1:5">
      <c r="A309" s="83" t="s">
        <v>65</v>
      </c>
      <c r="B309" s="118" t="str">
        <f>Dat_02!A309</f>
        <v>02/07/2019</v>
      </c>
      <c r="C309" s="119">
        <f>Dat_02!O309</f>
        <v>241.33831168840004</v>
      </c>
      <c r="D309" s="119">
        <f>Dat_02!D309</f>
        <v>3062.5</v>
      </c>
      <c r="E309" s="119">
        <f>Dat_02!G309</f>
        <v>-2587.5</v>
      </c>
    </row>
    <row r="310" spans="1:5">
      <c r="A310" s="83"/>
      <c r="B310" s="118" t="str">
        <f>Dat_02!A310</f>
        <v>03/07/2019</v>
      </c>
      <c r="C310" s="119">
        <f>Dat_02!O310</f>
        <v>451.23273809520003</v>
      </c>
      <c r="D310" s="119">
        <f>Dat_02!D310</f>
        <v>3062.5</v>
      </c>
      <c r="E310" s="119">
        <f>Dat_02!G310</f>
        <v>-2587.5</v>
      </c>
    </row>
    <row r="311" spans="1:5">
      <c r="A311" s="83"/>
      <c r="B311" s="118" t="str">
        <f>Dat_02!A311</f>
        <v>04/07/2019</v>
      </c>
      <c r="C311" s="119">
        <f>Dat_02!O311</f>
        <v>999.68166666670004</v>
      </c>
      <c r="D311" s="119">
        <f>Dat_02!D311</f>
        <v>3062.5</v>
      </c>
      <c r="E311" s="119">
        <f>Dat_02!G311</f>
        <v>-2587.5</v>
      </c>
    </row>
    <row r="312" spans="1:5">
      <c r="A312" s="83"/>
      <c r="B312" s="118" t="str">
        <f>Dat_02!A312</f>
        <v>05/07/2019</v>
      </c>
      <c r="C312" s="119">
        <f>Dat_02!O312</f>
        <v>824.77083333330006</v>
      </c>
      <c r="D312" s="119">
        <f>Dat_02!D312</f>
        <v>3062.5</v>
      </c>
      <c r="E312" s="119">
        <f>Dat_02!G312</f>
        <v>-2587.5</v>
      </c>
    </row>
    <row r="313" spans="1:5">
      <c r="A313" s="83"/>
      <c r="B313" s="118" t="str">
        <f>Dat_02!A313</f>
        <v>06/07/2019</v>
      </c>
      <c r="C313" s="119">
        <f>Dat_02!O313</f>
        <v>268.58614718609999</v>
      </c>
      <c r="D313" s="119">
        <f>Dat_02!D313</f>
        <v>2950</v>
      </c>
      <c r="E313" s="119">
        <f>Dat_02!G313</f>
        <v>-2441.6666666667002</v>
      </c>
    </row>
    <row r="314" spans="1:5">
      <c r="A314" s="83"/>
      <c r="B314" s="118" t="str">
        <f>Dat_02!A314</f>
        <v>07/07/2019</v>
      </c>
      <c r="C314" s="119">
        <f>Dat_02!O314</f>
        <v>-667.40833333330011</v>
      </c>
      <c r="D314" s="119">
        <f>Dat_02!D314</f>
        <v>3133.3333333332998</v>
      </c>
      <c r="E314" s="119">
        <f>Dat_02!G314</f>
        <v>-2400</v>
      </c>
    </row>
    <row r="315" spans="1:5">
      <c r="A315" s="83"/>
      <c r="B315" s="118" t="str">
        <f>Dat_02!A315</f>
        <v>08/07/2019</v>
      </c>
      <c r="C315" s="119">
        <f>Dat_02!O315</f>
        <v>-248.10833333330004</v>
      </c>
      <c r="D315" s="119">
        <f>Dat_02!D315</f>
        <v>2950</v>
      </c>
      <c r="E315" s="119">
        <f>Dat_02!G315</f>
        <v>-2441.6666666667002</v>
      </c>
    </row>
    <row r="316" spans="1:5">
      <c r="A316" s="83"/>
      <c r="B316" s="118" t="str">
        <f>Dat_02!A316</f>
        <v>09/07/2019</v>
      </c>
      <c r="C316" s="119">
        <f>Dat_02!O316</f>
        <v>-202.54761904770004</v>
      </c>
      <c r="D316" s="119">
        <f>Dat_02!D316</f>
        <v>2950</v>
      </c>
      <c r="E316" s="119">
        <f>Dat_02!G316</f>
        <v>-2441.6666666667002</v>
      </c>
    </row>
    <row r="317" spans="1:5">
      <c r="A317" s="83"/>
      <c r="B317" s="118" t="str">
        <f>Dat_02!A317</f>
        <v>10/07/2019</v>
      </c>
      <c r="C317" s="119">
        <f>Dat_02!O317</f>
        <v>335.78133971290004</v>
      </c>
      <c r="D317" s="119">
        <f>Dat_02!D317</f>
        <v>2775</v>
      </c>
      <c r="E317" s="119">
        <f>Dat_02!G317</f>
        <v>-2441.6666666667002</v>
      </c>
    </row>
    <row r="318" spans="1:5">
      <c r="A318" s="83"/>
      <c r="B318" s="118" t="str">
        <f>Dat_02!A318</f>
        <v>11/07/2019</v>
      </c>
      <c r="C318" s="119">
        <f>Dat_02!O318</f>
        <v>845.35778985499996</v>
      </c>
      <c r="D318" s="119">
        <f>Dat_02!D318</f>
        <v>2950</v>
      </c>
      <c r="E318" s="119">
        <f>Dat_02!G318</f>
        <v>-2441.6666666667002</v>
      </c>
    </row>
    <row r="319" spans="1:5">
      <c r="A319" s="83"/>
      <c r="B319" s="118" t="str">
        <f>Dat_02!A319</f>
        <v>12/07/2019</v>
      </c>
      <c r="C319" s="119">
        <f>Dat_02!O319</f>
        <v>992.41250000000002</v>
      </c>
      <c r="D319" s="119">
        <f>Dat_02!D319</f>
        <v>2818.75</v>
      </c>
      <c r="E319" s="119">
        <f>Dat_02!G319</f>
        <v>-2441.6666666667002</v>
      </c>
    </row>
    <row r="320" spans="1:5">
      <c r="A320" s="83"/>
      <c r="B320" s="118" t="str">
        <f>Dat_02!A320</f>
        <v>13/07/2019</v>
      </c>
      <c r="C320" s="119">
        <f>Dat_02!O320</f>
        <v>-628.58371212120005</v>
      </c>
      <c r="D320" s="119">
        <f>Dat_02!D320</f>
        <v>3104.1666666667002</v>
      </c>
      <c r="E320" s="119">
        <f>Dat_02!G320</f>
        <v>-2637.5</v>
      </c>
    </row>
    <row r="321" spans="1:5">
      <c r="A321" s="83"/>
      <c r="B321" s="118" t="str">
        <f>Dat_02!A321</f>
        <v>14/07/2019</v>
      </c>
      <c r="C321" s="119">
        <f>Dat_02!O321</f>
        <v>-1623.0291666666999</v>
      </c>
      <c r="D321" s="119">
        <f>Dat_02!D321</f>
        <v>3100</v>
      </c>
      <c r="E321" s="119">
        <f>Dat_02!G321</f>
        <v>-2452.0833333332998</v>
      </c>
    </row>
    <row r="322" spans="1:5">
      <c r="A322" s="83"/>
      <c r="B322" s="118" t="str">
        <f>Dat_02!A322</f>
        <v>15/07/2019</v>
      </c>
      <c r="C322" s="119">
        <f>Dat_02!O322</f>
        <v>-322.11096491219996</v>
      </c>
      <c r="D322" s="119">
        <f>Dat_02!D322</f>
        <v>2697.9166666667002</v>
      </c>
      <c r="E322" s="119">
        <f>Dat_02!G322</f>
        <v>-2637.5</v>
      </c>
    </row>
    <row r="323" spans="1:5">
      <c r="A323" s="83"/>
      <c r="B323" s="118" t="str">
        <f>Dat_02!A323</f>
        <v>16/07/2019</v>
      </c>
      <c r="C323" s="119">
        <f>Dat_02!O323</f>
        <v>-5.5650362318999669</v>
      </c>
      <c r="D323" s="119">
        <f>Dat_02!D323</f>
        <v>2462.5</v>
      </c>
      <c r="E323" s="119">
        <f>Dat_02!G323</f>
        <v>-2637.5</v>
      </c>
    </row>
    <row r="324" spans="1:5">
      <c r="A324" s="83"/>
      <c r="B324" s="118" t="str">
        <f>Dat_02!A324</f>
        <v>17/07/2019</v>
      </c>
      <c r="C324" s="119">
        <f>Dat_02!O324</f>
        <v>413.70324675319995</v>
      </c>
      <c r="D324" s="119">
        <f>Dat_02!D324</f>
        <v>2462.5</v>
      </c>
      <c r="E324" s="119">
        <f>Dat_02!G324</f>
        <v>-2637.5</v>
      </c>
    </row>
    <row r="325" spans="1:5">
      <c r="A325" s="83"/>
      <c r="B325" s="118" t="str">
        <f>Dat_02!A325</f>
        <v>18/07/2019</v>
      </c>
      <c r="C325" s="119">
        <f>Dat_02!O325</f>
        <v>437.55666666669993</v>
      </c>
      <c r="D325" s="119">
        <f>Dat_02!D325</f>
        <v>2462.5</v>
      </c>
      <c r="E325" s="119">
        <f>Dat_02!G325</f>
        <v>-2637.5</v>
      </c>
    </row>
    <row r="326" spans="1:5">
      <c r="A326" s="83"/>
      <c r="B326" s="118" t="str">
        <f>Dat_02!A326</f>
        <v>19/07/2019</v>
      </c>
      <c r="C326" s="119">
        <f>Dat_02!O326</f>
        <v>-5.1646739130000014</v>
      </c>
      <c r="D326" s="119">
        <f>Dat_02!D326</f>
        <v>2462.5</v>
      </c>
      <c r="E326" s="119">
        <f>Dat_02!G326</f>
        <v>-2625</v>
      </c>
    </row>
    <row r="327" spans="1:5">
      <c r="A327" s="83"/>
      <c r="B327" s="118" t="str">
        <f>Dat_02!A327</f>
        <v>20/07/2019</v>
      </c>
      <c r="C327" s="119">
        <f>Dat_02!O327</f>
        <v>-1091.7077898550001</v>
      </c>
      <c r="D327" s="119">
        <f>Dat_02!D327</f>
        <v>2462.5</v>
      </c>
      <c r="E327" s="119">
        <f>Dat_02!G327</f>
        <v>-2975</v>
      </c>
    </row>
    <row r="328" spans="1:5">
      <c r="A328" s="83"/>
      <c r="B328" s="118" t="str">
        <f>Dat_02!A328</f>
        <v>21/07/2019</v>
      </c>
      <c r="C328" s="119">
        <f>Dat_02!O328</f>
        <v>-1423.3909090909001</v>
      </c>
      <c r="D328" s="119">
        <f>Dat_02!D328</f>
        <v>2310.4166666667002</v>
      </c>
      <c r="E328" s="119">
        <f>Dat_02!G328</f>
        <v>-2816.6666666667002</v>
      </c>
    </row>
    <row r="329" spans="1:5">
      <c r="A329" s="83"/>
      <c r="B329" s="118" t="str">
        <f>Dat_02!A329</f>
        <v>22/07/2019</v>
      </c>
      <c r="C329" s="119">
        <f>Dat_02!O329</f>
        <v>-271.00416666670003</v>
      </c>
      <c r="D329" s="119">
        <f>Dat_02!D329</f>
        <v>2562.5</v>
      </c>
      <c r="E329" s="119">
        <f>Dat_02!G329</f>
        <v>-3000</v>
      </c>
    </row>
    <row r="330" spans="1:5">
      <c r="A330" s="83"/>
      <c r="B330" s="118" t="str">
        <f>Dat_02!A330</f>
        <v>23/07/2019</v>
      </c>
      <c r="C330" s="119">
        <f>Dat_02!O330</f>
        <v>747.19275362319991</v>
      </c>
      <c r="D330" s="119">
        <f>Dat_02!D330</f>
        <v>2862.5</v>
      </c>
      <c r="E330" s="119">
        <f>Dat_02!G330</f>
        <v>-3000</v>
      </c>
    </row>
    <row r="331" spans="1:5">
      <c r="A331" s="83"/>
      <c r="B331" s="118" t="str">
        <f>Dat_02!A331</f>
        <v>24/07/2019</v>
      </c>
      <c r="C331" s="119">
        <f>Dat_02!O331</f>
        <v>747.53295454549993</v>
      </c>
      <c r="D331" s="119">
        <f>Dat_02!D331</f>
        <v>3025</v>
      </c>
      <c r="E331" s="119">
        <f>Dat_02!G331</f>
        <v>-3170.8333333332998</v>
      </c>
    </row>
    <row r="332" spans="1:5">
      <c r="A332" s="83"/>
      <c r="B332" s="118" t="str">
        <f>Dat_02!A332</f>
        <v>25/07/2019</v>
      </c>
      <c r="C332" s="119">
        <f>Dat_02!O332</f>
        <v>7.8500000000000227</v>
      </c>
      <c r="D332" s="119">
        <f>Dat_02!D332</f>
        <v>3087.5</v>
      </c>
      <c r="E332" s="119">
        <f>Dat_02!G332</f>
        <v>-3158.3333333332998</v>
      </c>
    </row>
    <row r="333" spans="1:5">
      <c r="A333" s="83"/>
      <c r="B333" s="118" t="str">
        <f>Dat_02!A333</f>
        <v>26/07/2019</v>
      </c>
      <c r="C333" s="119">
        <f>Dat_02!O333</f>
        <v>397.4</v>
      </c>
      <c r="D333" s="119">
        <f>Dat_02!D333</f>
        <v>3106.25</v>
      </c>
      <c r="E333" s="119">
        <f>Dat_02!G333</f>
        <v>-3195.8333333332998</v>
      </c>
    </row>
    <row r="334" spans="1:5">
      <c r="A334" s="83"/>
      <c r="B334" s="118" t="str">
        <f>Dat_02!A334</f>
        <v>27/07/2019</v>
      </c>
      <c r="C334" s="119">
        <f>Dat_02!O334</f>
        <v>-1887.6875000000002</v>
      </c>
      <c r="D334" s="119">
        <f>Dat_02!D334</f>
        <v>3154.1666666667002</v>
      </c>
      <c r="E334" s="119">
        <f>Dat_02!G334</f>
        <v>-3212.9166666667002</v>
      </c>
    </row>
    <row r="335" spans="1:5">
      <c r="A335" s="83"/>
      <c r="B335" s="118" t="str">
        <f>Dat_02!A335</f>
        <v>28/07/2019</v>
      </c>
      <c r="C335" s="119">
        <f>Dat_02!O335</f>
        <v>-2091.8107142857002</v>
      </c>
      <c r="D335" s="119">
        <f>Dat_02!D335</f>
        <v>3377.0833333332998</v>
      </c>
      <c r="E335" s="119">
        <f>Dat_02!G335</f>
        <v>-3233.3333333332998</v>
      </c>
    </row>
    <row r="336" spans="1:5">
      <c r="A336" s="83"/>
      <c r="B336" s="118" t="str">
        <f>Dat_02!A336</f>
        <v>29/07/2019</v>
      </c>
      <c r="C336" s="119">
        <f>Dat_02!O336</f>
        <v>-656.51666666660003</v>
      </c>
      <c r="D336" s="119">
        <f>Dat_02!D336</f>
        <v>3145.8333333332998</v>
      </c>
      <c r="E336" s="119">
        <f>Dat_02!G336</f>
        <v>-3533.3333333332998</v>
      </c>
    </row>
    <row r="337" spans="1:5">
      <c r="A337" s="83"/>
      <c r="B337" s="118" t="str">
        <f>Dat_02!A337</f>
        <v>30/07/2019</v>
      </c>
      <c r="C337" s="119">
        <f>Dat_02!O337</f>
        <v>-191.34965675060005</v>
      </c>
      <c r="D337" s="119">
        <f>Dat_02!D337</f>
        <v>3145.8333333332998</v>
      </c>
      <c r="E337" s="119">
        <f>Dat_02!G337</f>
        <v>-3533.3333333332998</v>
      </c>
    </row>
    <row r="338" spans="1:5">
      <c r="A338" s="83"/>
      <c r="B338" s="118" t="str">
        <f>Dat_02!A338</f>
        <v>31/07/2019</v>
      </c>
      <c r="C338" s="119">
        <f>Dat_02!O338</f>
        <v>-1347.2916666665999</v>
      </c>
      <c r="D338" s="119">
        <f>Dat_02!D338</f>
        <v>3262.5</v>
      </c>
      <c r="E338" s="119">
        <f>Dat_02!G338</f>
        <v>-3700</v>
      </c>
    </row>
    <row r="339" spans="1:5">
      <c r="A339" s="83"/>
      <c r="B339" s="118" t="str">
        <f>Dat_02!A339</f>
        <v>01/08/2019</v>
      </c>
      <c r="C339" s="119">
        <f>Dat_02!O339</f>
        <v>-641.56785714279999</v>
      </c>
      <c r="D339" s="119">
        <f>Dat_02!D339</f>
        <v>3262.5</v>
      </c>
      <c r="E339" s="119">
        <f>Dat_02!G339</f>
        <v>-3700</v>
      </c>
    </row>
    <row r="340" spans="1:5">
      <c r="A340" s="83" t="s">
        <v>57</v>
      </c>
      <c r="B340" s="118" t="str">
        <f>Dat_02!A340</f>
        <v>02/08/2019</v>
      </c>
      <c r="C340" s="119">
        <f>Dat_02!O340</f>
        <v>436.59999999999997</v>
      </c>
      <c r="D340" s="119">
        <f>Dat_02!D340</f>
        <v>3262.5</v>
      </c>
      <c r="E340" s="119">
        <f>Dat_02!G340</f>
        <v>-3700</v>
      </c>
    </row>
    <row r="341" spans="1:5">
      <c r="A341" s="83"/>
      <c r="B341" s="118" t="str">
        <f>Dat_02!A341</f>
        <v>03/08/2019</v>
      </c>
      <c r="C341" s="119">
        <f>Dat_02!O341</f>
        <v>-709.44583333339995</v>
      </c>
      <c r="D341" s="119">
        <f>Dat_02!D341</f>
        <v>3233.3333333332998</v>
      </c>
      <c r="E341" s="119">
        <f>Dat_02!G341</f>
        <v>-4000</v>
      </c>
    </row>
    <row r="342" spans="1:5">
      <c r="A342" s="83"/>
      <c r="B342" s="118" t="str">
        <f>Dat_02!A342</f>
        <v>04/08/2019</v>
      </c>
      <c r="C342" s="119">
        <f>Dat_02!O342</f>
        <v>-1183.5595238095</v>
      </c>
      <c r="D342" s="119">
        <f>Dat_02!D342</f>
        <v>3158.3333333332998</v>
      </c>
      <c r="E342" s="119">
        <f>Dat_02!G342</f>
        <v>-3662.5</v>
      </c>
    </row>
    <row r="343" spans="1:5">
      <c r="A343" s="83"/>
      <c r="B343" s="118" t="str">
        <f>Dat_02!A343</f>
        <v>05/08/2019</v>
      </c>
      <c r="C343" s="119">
        <f>Dat_02!O343</f>
        <v>353.21467391300001</v>
      </c>
      <c r="D343" s="119">
        <f>Dat_02!D343</f>
        <v>2970.8333333332998</v>
      </c>
      <c r="E343" s="119">
        <f>Dat_02!G343</f>
        <v>-3504.1666666667002</v>
      </c>
    </row>
    <row r="344" spans="1:5">
      <c r="A344" s="83"/>
      <c r="B344" s="118" t="str">
        <f>Dat_02!A344</f>
        <v>06/08/2019</v>
      </c>
      <c r="C344" s="119">
        <f>Dat_02!O344</f>
        <v>461.70333333329995</v>
      </c>
      <c r="D344" s="119">
        <f>Dat_02!D344</f>
        <v>3300</v>
      </c>
      <c r="E344" s="119">
        <f>Dat_02!G344</f>
        <v>-4075</v>
      </c>
    </row>
    <row r="345" spans="1:5">
      <c r="A345" s="83"/>
      <c r="B345" s="118" t="str">
        <f>Dat_02!A345</f>
        <v>07/08/2019</v>
      </c>
      <c r="C345" s="119">
        <f>Dat_02!O345</f>
        <v>-235.9166666667</v>
      </c>
      <c r="D345" s="119">
        <f>Dat_02!D345</f>
        <v>3225</v>
      </c>
      <c r="E345" s="119">
        <f>Dat_02!G345</f>
        <v>-3912.5</v>
      </c>
    </row>
    <row r="346" spans="1:5">
      <c r="A346" s="83"/>
      <c r="B346" s="118" t="str">
        <f>Dat_02!A346</f>
        <v>08/08/2019</v>
      </c>
      <c r="C346" s="119">
        <f>Dat_02!O346</f>
        <v>-653.55905797100002</v>
      </c>
      <c r="D346" s="119">
        <f>Dat_02!D346</f>
        <v>3300</v>
      </c>
      <c r="E346" s="119">
        <f>Dat_02!G346</f>
        <v>-4000</v>
      </c>
    </row>
    <row r="347" spans="1:5">
      <c r="A347" s="83"/>
      <c r="B347" s="118" t="str">
        <f>Dat_02!A347</f>
        <v>09/08/2019</v>
      </c>
      <c r="C347" s="119">
        <f>Dat_02!O347</f>
        <v>-1068.3383333332999</v>
      </c>
      <c r="D347" s="119">
        <f>Dat_02!D347</f>
        <v>3300</v>
      </c>
      <c r="E347" s="119">
        <f>Dat_02!G347</f>
        <v>-4000</v>
      </c>
    </row>
    <row r="348" spans="1:5">
      <c r="A348" s="83"/>
      <c r="B348" s="118" t="str">
        <f>Dat_02!A348</f>
        <v>10/08/2019</v>
      </c>
      <c r="C348" s="119">
        <f>Dat_02!O348</f>
        <v>-910.0625</v>
      </c>
      <c r="D348" s="119">
        <f>Dat_02!D348</f>
        <v>2866.6666666667002</v>
      </c>
      <c r="E348" s="119">
        <f>Dat_02!G348</f>
        <v>-3766.6666666667002</v>
      </c>
    </row>
    <row r="349" spans="1:5">
      <c r="A349" s="83"/>
      <c r="B349" s="118" t="str">
        <f>Dat_02!A349</f>
        <v>11/08/2019</v>
      </c>
      <c r="C349" s="119">
        <f>Dat_02!O349</f>
        <v>-1068.2033333333</v>
      </c>
      <c r="D349" s="119">
        <f>Dat_02!D349</f>
        <v>3125</v>
      </c>
      <c r="E349" s="119">
        <f>Dat_02!G349</f>
        <v>-3222.9166666667002</v>
      </c>
    </row>
    <row r="350" spans="1:5">
      <c r="A350" s="83"/>
      <c r="B350" s="118" t="str">
        <f>Dat_02!A350</f>
        <v>12/08/2019</v>
      </c>
      <c r="C350" s="119">
        <f>Dat_02!O350</f>
        <v>-1498.0377192983001</v>
      </c>
      <c r="D350" s="119">
        <f>Dat_02!D350</f>
        <v>2754.1666666667002</v>
      </c>
      <c r="E350" s="119">
        <f>Dat_02!G350</f>
        <v>-3325</v>
      </c>
    </row>
    <row r="351" spans="1:5">
      <c r="A351" s="83"/>
      <c r="B351" s="118" t="str">
        <f>Dat_02!A351</f>
        <v>13/08/2019</v>
      </c>
      <c r="C351" s="119">
        <f>Dat_02!O351</f>
        <v>-1278.9265151515001</v>
      </c>
      <c r="D351" s="119">
        <f>Dat_02!D351</f>
        <v>2533.3333333332998</v>
      </c>
      <c r="E351" s="119">
        <f>Dat_02!G351</f>
        <v>-3266.6666666667002</v>
      </c>
    </row>
    <row r="352" spans="1:5">
      <c r="A352" s="83"/>
      <c r="B352" s="118" t="str">
        <f>Dat_02!A352</f>
        <v>14/08/2019</v>
      </c>
      <c r="C352" s="119">
        <f>Dat_02!O352</f>
        <v>-590.79999999999995</v>
      </c>
      <c r="D352" s="119">
        <f>Dat_02!D352</f>
        <v>2533.3333333332998</v>
      </c>
      <c r="E352" s="119">
        <f>Dat_02!G352</f>
        <v>-3266.6666666667002</v>
      </c>
    </row>
    <row r="353" spans="1:5">
      <c r="A353" s="83"/>
      <c r="B353" s="118" t="str">
        <f>Dat_02!A353</f>
        <v>15/08/2019</v>
      </c>
      <c r="C353" s="119">
        <f>Dat_02!O353</f>
        <v>-1585.8484848485</v>
      </c>
      <c r="D353" s="119">
        <f>Dat_02!D353</f>
        <v>2570.8333333332998</v>
      </c>
      <c r="E353" s="119">
        <f>Dat_02!G353</f>
        <v>-2947.9166666667002</v>
      </c>
    </row>
    <row r="354" spans="1:5">
      <c r="A354" s="83"/>
      <c r="B354" s="118" t="str">
        <f>Dat_02!A354</f>
        <v>16/08/2019</v>
      </c>
      <c r="C354" s="119">
        <f>Dat_02!O354</f>
        <v>-388.75</v>
      </c>
      <c r="D354" s="119">
        <f>Dat_02!D354</f>
        <v>2533.3333333332998</v>
      </c>
      <c r="E354" s="119">
        <f>Dat_02!G354</f>
        <v>-3266.6666666667002</v>
      </c>
    </row>
    <row r="355" spans="1:5">
      <c r="A355" s="83"/>
      <c r="B355" s="118" t="str">
        <f>Dat_02!A355</f>
        <v>17/08/2019</v>
      </c>
      <c r="C355" s="119">
        <f>Dat_02!O355</f>
        <v>-1536.7764492754</v>
      </c>
      <c r="D355" s="119">
        <f>Dat_02!D355</f>
        <v>2408.3333333332998</v>
      </c>
      <c r="E355" s="119">
        <f>Dat_02!G355</f>
        <v>-3300</v>
      </c>
    </row>
    <row r="356" spans="1:5">
      <c r="A356" s="83"/>
      <c r="B356" s="118" t="str">
        <f>Dat_02!A356</f>
        <v>18/08/2019</v>
      </c>
      <c r="C356" s="119">
        <f>Dat_02!O356</f>
        <v>-1299.6416666667001</v>
      </c>
      <c r="D356" s="119">
        <f>Dat_02!D356</f>
        <v>2583.3333333332998</v>
      </c>
      <c r="E356" s="119">
        <f>Dat_02!G356</f>
        <v>-2962.5</v>
      </c>
    </row>
    <row r="357" spans="1:5">
      <c r="A357" s="83"/>
      <c r="B357" s="118" t="str">
        <f>Dat_02!A357</f>
        <v>19/08/2019</v>
      </c>
      <c r="C357" s="119">
        <f>Dat_02!O357</f>
        <v>-632.44583333330002</v>
      </c>
      <c r="D357" s="119">
        <f>Dat_02!D357</f>
        <v>2408.3333333332998</v>
      </c>
      <c r="E357" s="119">
        <f>Dat_02!G357</f>
        <v>-3237.5</v>
      </c>
    </row>
    <row r="358" spans="1:5">
      <c r="A358" s="83"/>
      <c r="B358" s="118" t="str">
        <f>Dat_02!A358</f>
        <v>20/08/2019</v>
      </c>
      <c r="C358" s="119">
        <f>Dat_02!O358</f>
        <v>-837.2650000000001</v>
      </c>
      <c r="D358" s="119">
        <f>Dat_02!D358</f>
        <v>2408.3333333332998</v>
      </c>
      <c r="E358" s="119">
        <f>Dat_02!G358</f>
        <v>-3233.3333333332998</v>
      </c>
    </row>
    <row r="359" spans="1:5">
      <c r="A359" s="83"/>
      <c r="B359" s="118" t="str">
        <f>Dat_02!A359</f>
        <v>21/08/2019</v>
      </c>
      <c r="C359" s="119">
        <f>Dat_02!O359</f>
        <v>-1560.6100000000001</v>
      </c>
      <c r="D359" s="119">
        <f>Dat_02!D359</f>
        <v>2408.3333333332998</v>
      </c>
      <c r="E359" s="119">
        <f>Dat_02!G359</f>
        <v>-3254.1666666667002</v>
      </c>
    </row>
    <row r="360" spans="1:5">
      <c r="A360" s="83"/>
      <c r="B360" s="118" t="str">
        <f>Dat_02!A360</f>
        <v>22/08/2019</v>
      </c>
      <c r="C360" s="119">
        <f>Dat_02!O360</f>
        <v>-1464.2851449276</v>
      </c>
      <c r="D360" s="119">
        <f>Dat_02!D360</f>
        <v>2408.3333333332998</v>
      </c>
      <c r="E360" s="119">
        <f>Dat_02!G360</f>
        <v>-3300</v>
      </c>
    </row>
    <row r="361" spans="1:5">
      <c r="A361" s="83"/>
      <c r="B361" s="118" t="str">
        <f>Dat_02!A361</f>
        <v>23/08/2019</v>
      </c>
      <c r="C361" s="119">
        <f>Dat_02!O361</f>
        <v>-742.13636363640012</v>
      </c>
      <c r="D361" s="119">
        <f>Dat_02!D361</f>
        <v>2729.1666666667002</v>
      </c>
      <c r="E361" s="119">
        <f>Dat_02!G361</f>
        <v>-3575</v>
      </c>
    </row>
    <row r="362" spans="1:5">
      <c r="A362" s="83"/>
      <c r="B362" s="118" t="str">
        <f>Dat_02!A362</f>
        <v>24/08/2019</v>
      </c>
      <c r="C362" s="119">
        <f>Dat_02!O362</f>
        <v>-1537.8916666667001</v>
      </c>
      <c r="D362" s="119">
        <f>Dat_02!D362</f>
        <v>3000</v>
      </c>
      <c r="E362" s="119">
        <f>Dat_02!G362</f>
        <v>-3466.6666666667002</v>
      </c>
    </row>
    <row r="363" spans="1:5">
      <c r="A363" s="83"/>
      <c r="B363" s="118" t="str">
        <f>Dat_02!A363</f>
        <v>25/08/2019</v>
      </c>
      <c r="C363" s="119">
        <f>Dat_02!O363</f>
        <v>-2245.6821969696998</v>
      </c>
      <c r="D363" s="119">
        <f>Dat_02!D363</f>
        <v>3000</v>
      </c>
      <c r="E363" s="119">
        <f>Dat_02!G363</f>
        <v>-3147.9166666667002</v>
      </c>
    </row>
    <row r="364" spans="1:5">
      <c r="A364" s="83"/>
      <c r="B364" s="118" t="str">
        <f>Dat_02!A364</f>
        <v>26/08/2019</v>
      </c>
      <c r="C364" s="119">
        <f>Dat_02!O364</f>
        <v>-248.52499999999998</v>
      </c>
      <c r="D364" s="119">
        <f>Dat_02!D364</f>
        <v>3000</v>
      </c>
      <c r="E364" s="119">
        <f>Dat_02!G364</f>
        <v>-3466.6666666667002</v>
      </c>
    </row>
    <row r="365" spans="1:5">
      <c r="A365" s="83"/>
      <c r="B365" s="118" t="str">
        <f>Dat_02!A365</f>
        <v>27/08/2019</v>
      </c>
      <c r="C365" s="119">
        <f>Dat_02!O365</f>
        <v>81.933333333400014</v>
      </c>
      <c r="D365" s="119">
        <f>Dat_02!D365</f>
        <v>3000</v>
      </c>
      <c r="E365" s="119">
        <f>Dat_02!G365</f>
        <v>-3466.6666666667002</v>
      </c>
    </row>
    <row r="366" spans="1:5">
      <c r="A366" s="83"/>
      <c r="B366" s="118" t="str">
        <f>Dat_02!A366</f>
        <v>28/08/2019</v>
      </c>
      <c r="C366" s="119">
        <f>Dat_02!O366</f>
        <v>-17.045289854999965</v>
      </c>
      <c r="D366" s="119">
        <f>Dat_02!D366</f>
        <v>3000</v>
      </c>
      <c r="E366" s="119">
        <f>Dat_02!G366</f>
        <v>-3466.6666666667002</v>
      </c>
    </row>
    <row r="367" spans="1:5">
      <c r="A367" s="83"/>
      <c r="B367" s="118" t="str">
        <f>Dat_02!A367</f>
        <v>29/08/2019</v>
      </c>
      <c r="C367" s="119">
        <f>Dat_02!O367</f>
        <v>274.84000000000003</v>
      </c>
      <c r="D367" s="119">
        <f>Dat_02!D367</f>
        <v>3000</v>
      </c>
      <c r="E367" s="119">
        <f>Dat_02!G367</f>
        <v>-3466.6666666667002</v>
      </c>
    </row>
    <row r="368" spans="1:5">
      <c r="A368" s="83"/>
      <c r="B368" s="118" t="str">
        <f>Dat_02!A368</f>
        <v>30/08/2019</v>
      </c>
      <c r="C368" s="119">
        <f>Dat_02!O368</f>
        <v>-294.31666666669997</v>
      </c>
      <c r="D368" s="119">
        <f>Dat_02!D368</f>
        <v>3000</v>
      </c>
      <c r="E368" s="119">
        <f>Dat_02!G368</f>
        <v>-3466.6666666667002</v>
      </c>
    </row>
    <row r="369" spans="1:5">
      <c r="A369" s="83"/>
      <c r="B369" s="118" t="str">
        <f>Dat_02!A369</f>
        <v>31/08/2019</v>
      </c>
      <c r="C369" s="119">
        <f>Dat_02!O369</f>
        <v>-919.44583333339983</v>
      </c>
      <c r="D369" s="119">
        <f>Dat_02!D369</f>
        <v>2866.6666666667002</v>
      </c>
      <c r="E369" s="119">
        <f>Dat_02!G369</f>
        <v>-3733.3333333332998</v>
      </c>
    </row>
    <row r="370" spans="1:5">
      <c r="A370" s="83" t="s">
        <v>57</v>
      </c>
      <c r="B370" s="118" t="str">
        <f>Dat_02!A370</f>
        <v>01/09/2019</v>
      </c>
      <c r="C370" s="119">
        <f>Dat_02!O370</f>
        <v>-2230.1041666667002</v>
      </c>
      <c r="D370" s="119">
        <f>Dat_02!D370</f>
        <v>2941.6666666667002</v>
      </c>
      <c r="E370" s="119">
        <f>Dat_02!G370</f>
        <v>-3320.8333333332998</v>
      </c>
    </row>
    <row r="371" spans="1:5">
      <c r="A371" s="83"/>
      <c r="B371" s="118" t="str">
        <f>Dat_02!A371</f>
        <v>02/09/2019</v>
      </c>
      <c r="C371" s="119">
        <f>Dat_02!O371</f>
        <v>-1388.9087121211999</v>
      </c>
      <c r="D371" s="119">
        <f>Dat_02!D371</f>
        <v>2741.6666666667002</v>
      </c>
      <c r="E371" s="119">
        <f>Dat_02!G371</f>
        <v>-2608.3333333332998</v>
      </c>
    </row>
    <row r="372" spans="1:5">
      <c r="A372" s="83"/>
      <c r="B372" s="118" t="str">
        <f>Dat_02!A372</f>
        <v>03/09/2019</v>
      </c>
      <c r="C372" s="119">
        <f>Dat_02!O372</f>
        <v>-791.53273809519987</v>
      </c>
      <c r="D372" s="119">
        <f>Dat_02!D372</f>
        <v>2700</v>
      </c>
      <c r="E372" s="119">
        <f>Dat_02!G372</f>
        <v>-2808.3333333332998</v>
      </c>
    </row>
    <row r="373" spans="1:5">
      <c r="A373" s="83"/>
      <c r="B373" s="118" t="str">
        <f>Dat_02!A373</f>
        <v>04/09/2019</v>
      </c>
      <c r="C373" s="119">
        <f>Dat_02!O373</f>
        <v>-902.79076086959992</v>
      </c>
      <c r="D373" s="119">
        <f>Dat_02!D373</f>
        <v>2866.6666666667002</v>
      </c>
      <c r="E373" s="119">
        <f>Dat_02!G373</f>
        <v>-2670.8333333332998</v>
      </c>
    </row>
    <row r="374" spans="1:5">
      <c r="A374" s="83"/>
      <c r="B374" s="118" t="str">
        <f>Dat_02!A374</f>
        <v>05/09/2019</v>
      </c>
      <c r="C374" s="119">
        <f>Dat_02!O374</f>
        <v>-742.66286231890001</v>
      </c>
      <c r="D374" s="119">
        <f>Dat_02!D374</f>
        <v>2833.3333333332998</v>
      </c>
      <c r="E374" s="119">
        <f>Dat_02!G374</f>
        <v>-2575</v>
      </c>
    </row>
    <row r="375" spans="1:5">
      <c r="A375" s="83"/>
      <c r="B375" s="118" t="str">
        <f>Dat_02!A375</f>
        <v>06/09/2019</v>
      </c>
      <c r="C375" s="119">
        <f>Dat_02!O375</f>
        <v>-1591.7850000000001</v>
      </c>
      <c r="D375" s="119">
        <f>Dat_02!D375</f>
        <v>2833.3333333332998</v>
      </c>
      <c r="E375" s="119">
        <f>Dat_02!G375</f>
        <v>-2575</v>
      </c>
    </row>
    <row r="376" spans="1:5">
      <c r="A376" s="83"/>
      <c r="B376" s="118" t="str">
        <f>Dat_02!A376</f>
        <v>07/09/2019</v>
      </c>
      <c r="C376" s="119">
        <f>Dat_02!O376</f>
        <v>-1058.6828947367999</v>
      </c>
      <c r="D376" s="119">
        <f>Dat_02!D376</f>
        <v>3100</v>
      </c>
      <c r="E376" s="119">
        <f>Dat_02!G376</f>
        <v>-2633.3333333332998</v>
      </c>
    </row>
    <row r="377" spans="1:5">
      <c r="A377" s="83"/>
      <c r="B377" s="118" t="str">
        <f>Dat_02!A377</f>
        <v>08/09/2019</v>
      </c>
      <c r="C377" s="119">
        <f>Dat_02!O377</f>
        <v>-1793.0166666666998</v>
      </c>
      <c r="D377" s="119">
        <f>Dat_02!D377</f>
        <v>3100</v>
      </c>
      <c r="E377" s="119">
        <f>Dat_02!G377</f>
        <v>-3008.3333333332998</v>
      </c>
    </row>
    <row r="378" spans="1:5">
      <c r="A378" s="83"/>
      <c r="B378" s="118" t="str">
        <f>Dat_02!A378</f>
        <v>09/09/2019</v>
      </c>
      <c r="C378" s="119">
        <f>Dat_02!O378</f>
        <v>-188.98236714979998</v>
      </c>
      <c r="D378" s="119">
        <f>Dat_02!D378</f>
        <v>3100</v>
      </c>
      <c r="E378" s="119">
        <f>Dat_02!G378</f>
        <v>-2633.3333333332998</v>
      </c>
    </row>
    <row r="379" spans="1:5">
      <c r="A379" s="83"/>
      <c r="B379" s="118" t="str">
        <f>Dat_02!A379</f>
        <v>10/09/2019</v>
      </c>
      <c r="C379" s="119">
        <f>Dat_02!O379</f>
        <v>-787.79945652169988</v>
      </c>
      <c r="D379" s="119">
        <f>Dat_02!D379</f>
        <v>3100</v>
      </c>
      <c r="E379" s="119">
        <f>Dat_02!G379</f>
        <v>-2633.3333333332998</v>
      </c>
    </row>
    <row r="380" spans="1:5">
      <c r="A380" s="83"/>
      <c r="B380" s="118" t="str">
        <f>Dat_02!A380</f>
        <v>11/09/2019</v>
      </c>
      <c r="C380" s="119">
        <f>Dat_02!O380</f>
        <v>-1425.2988095237999</v>
      </c>
      <c r="D380" s="119">
        <f>Dat_02!D380</f>
        <v>3100</v>
      </c>
      <c r="E380" s="119">
        <f>Dat_02!G380</f>
        <v>-2633.3333333332998</v>
      </c>
    </row>
    <row r="381" spans="1:5">
      <c r="A381" s="83"/>
      <c r="B381" s="118" t="str">
        <f>Dat_02!A381</f>
        <v>12/09/2019</v>
      </c>
      <c r="C381" s="119">
        <f>Dat_02!O381</f>
        <v>-413.85</v>
      </c>
      <c r="D381" s="119">
        <f>Dat_02!D381</f>
        <v>3100</v>
      </c>
      <c r="E381" s="119">
        <f>Dat_02!G381</f>
        <v>-2633.3333333332998</v>
      </c>
    </row>
    <row r="382" spans="1:5">
      <c r="A382" s="83"/>
      <c r="B382" s="118" t="str">
        <f>Dat_02!A382</f>
        <v>13/09/2019</v>
      </c>
      <c r="C382" s="119">
        <f>Dat_02!O382</f>
        <v>-600.79166666660001</v>
      </c>
      <c r="D382" s="119">
        <f>Dat_02!D382</f>
        <v>3100</v>
      </c>
      <c r="E382" s="119">
        <f>Dat_02!G382</f>
        <v>-2633.3333333332998</v>
      </c>
    </row>
    <row r="383" spans="1:5">
      <c r="A383" s="83"/>
      <c r="B383" s="118" t="str">
        <f>Dat_02!A383</f>
        <v>14/09/2019</v>
      </c>
      <c r="C383" s="119">
        <f>Dat_02!O383</f>
        <v>-1028.2267857142999</v>
      </c>
      <c r="D383" s="119">
        <f>Dat_02!D383</f>
        <v>3100</v>
      </c>
      <c r="E383" s="119">
        <f>Dat_02!G383</f>
        <v>-2500</v>
      </c>
    </row>
    <row r="384" spans="1:5">
      <c r="A384" s="83"/>
      <c r="B384" s="118" t="str">
        <f>Dat_02!A384</f>
        <v>15/09/2019</v>
      </c>
      <c r="C384" s="119">
        <f>Dat_02!O384</f>
        <v>-2004.2379385965003</v>
      </c>
      <c r="D384" s="119">
        <f>Dat_02!D384</f>
        <v>3100</v>
      </c>
      <c r="E384" s="119">
        <f>Dat_02!G384</f>
        <v>-2725</v>
      </c>
    </row>
    <row r="385" spans="1:5">
      <c r="A385" s="83"/>
      <c r="B385" s="118" t="str">
        <f>Dat_02!A385</f>
        <v>16/09/2019</v>
      </c>
      <c r="C385" s="119">
        <f>Dat_02!O385</f>
        <v>-56.4375</v>
      </c>
      <c r="D385" s="119">
        <f>Dat_02!D385</f>
        <v>3100</v>
      </c>
      <c r="E385" s="119">
        <f>Dat_02!G385</f>
        <v>-2500</v>
      </c>
    </row>
    <row r="386" spans="1:5">
      <c r="A386" s="83"/>
      <c r="B386" s="118" t="str">
        <f>Dat_02!A386</f>
        <v>17/09/2019</v>
      </c>
      <c r="C386" s="119">
        <f>Dat_02!O386</f>
        <v>-134.40416666659996</v>
      </c>
      <c r="D386" s="119">
        <f>Dat_02!D386</f>
        <v>3100</v>
      </c>
      <c r="E386" s="119">
        <f>Dat_02!G386</f>
        <v>-2500</v>
      </c>
    </row>
    <row r="387" spans="1:5">
      <c r="A387" s="83"/>
      <c r="B387" s="118" t="str">
        <f>Dat_02!A387</f>
        <v>18/09/2019</v>
      </c>
      <c r="C387" s="119">
        <f>Dat_02!O387</f>
        <v>20.779166666599963</v>
      </c>
      <c r="D387" s="119">
        <f>Dat_02!D387</f>
        <v>3100</v>
      </c>
      <c r="E387" s="119">
        <f>Dat_02!G387</f>
        <v>-2500</v>
      </c>
    </row>
    <row r="388" spans="1:5">
      <c r="A388" s="83"/>
      <c r="B388" s="118" t="str">
        <f>Dat_02!A388</f>
        <v>19/09/2019</v>
      </c>
      <c r="C388" s="119">
        <f>Dat_02!O388</f>
        <v>142.62952898550009</v>
      </c>
      <c r="D388" s="119">
        <f>Dat_02!D388</f>
        <v>3100</v>
      </c>
      <c r="E388" s="119">
        <f>Dat_02!G388</f>
        <v>-2500</v>
      </c>
    </row>
    <row r="389" spans="1:5">
      <c r="A389" s="83"/>
      <c r="B389" s="118" t="str">
        <f>Dat_02!A389</f>
        <v>20/09/2019</v>
      </c>
      <c r="C389" s="119">
        <f>Dat_02!O389</f>
        <v>-873.59166666670012</v>
      </c>
      <c r="D389" s="119">
        <f>Dat_02!D389</f>
        <v>3100</v>
      </c>
      <c r="E389" s="119">
        <f>Dat_02!G389</f>
        <v>-2575</v>
      </c>
    </row>
    <row r="390" spans="1:5">
      <c r="A390" s="83"/>
      <c r="B390" s="118" t="str">
        <f>Dat_02!A390</f>
        <v>21/09/2019</v>
      </c>
      <c r="C390" s="119">
        <f>Dat_02!O390</f>
        <v>-368.75</v>
      </c>
      <c r="D390" s="119">
        <f>Dat_02!D390</f>
        <v>3033.3333333332998</v>
      </c>
      <c r="E390" s="119">
        <f>Dat_02!G390</f>
        <v>-3766.6666666667002</v>
      </c>
    </row>
    <row r="391" spans="1:5">
      <c r="A391" s="83"/>
      <c r="B391" s="118" t="str">
        <f>Dat_02!A391</f>
        <v>22/09/2019</v>
      </c>
      <c r="C391" s="119">
        <f>Dat_02!O391</f>
        <v>-2100.7367424241997</v>
      </c>
      <c r="D391" s="119">
        <f>Dat_02!D391</f>
        <v>2958.3333333332998</v>
      </c>
      <c r="E391" s="119">
        <f>Dat_02!G391</f>
        <v>-3672.9166666667002</v>
      </c>
    </row>
    <row r="392" spans="1:5">
      <c r="A392" s="83"/>
      <c r="B392" s="118" t="str">
        <f>Dat_02!A392</f>
        <v>23/09/2019</v>
      </c>
      <c r="C392" s="119">
        <f>Dat_02!O392</f>
        <v>-330.59293478259997</v>
      </c>
      <c r="D392" s="119">
        <f>Dat_02!D392</f>
        <v>3033.3333333332998</v>
      </c>
      <c r="E392" s="119">
        <f>Dat_02!G392</f>
        <v>-3360.4166666667002</v>
      </c>
    </row>
    <row r="393" spans="1:5">
      <c r="A393" s="83"/>
      <c r="B393" s="118" t="str">
        <f>Dat_02!A393</f>
        <v>24/09/2019</v>
      </c>
      <c r="C393" s="119">
        <f>Dat_02!O393</f>
        <v>-573.85010351970004</v>
      </c>
      <c r="D393" s="119">
        <f>Dat_02!D393</f>
        <v>3033.3333333332998</v>
      </c>
      <c r="E393" s="119">
        <f>Dat_02!G393</f>
        <v>-3333.3333333332998</v>
      </c>
    </row>
    <row r="394" spans="1:5">
      <c r="A394" s="83"/>
      <c r="B394" s="118" t="str">
        <f>Dat_02!A394</f>
        <v>25/09/2019</v>
      </c>
      <c r="C394" s="119">
        <f>Dat_02!O394</f>
        <v>-214.90535714290002</v>
      </c>
      <c r="D394" s="119">
        <f>Dat_02!D394</f>
        <v>2976.875</v>
      </c>
      <c r="E394" s="119">
        <f>Dat_02!G394</f>
        <v>-3333.3333333332998</v>
      </c>
    </row>
    <row r="395" spans="1:5">
      <c r="A395" s="83"/>
      <c r="B395" s="118" t="str">
        <f>Dat_02!A395</f>
        <v>26/09/2019</v>
      </c>
      <c r="C395" s="119">
        <f>Dat_02!O395</f>
        <v>-188.49345238089995</v>
      </c>
      <c r="D395" s="119">
        <f>Dat_02!D395</f>
        <v>3033.3333333332998</v>
      </c>
      <c r="E395" s="119">
        <f>Dat_02!G395</f>
        <v>-3333.3333333332998</v>
      </c>
    </row>
    <row r="396" spans="1:5">
      <c r="A396" s="83"/>
      <c r="B396" s="118" t="str">
        <f>Dat_02!A396</f>
        <v>27/09/2019</v>
      </c>
      <c r="C396" s="119">
        <f>Dat_02!O396</f>
        <v>-314.17678571430008</v>
      </c>
      <c r="D396" s="119">
        <f>Dat_02!D396</f>
        <v>3033.3333333332998</v>
      </c>
      <c r="E396" s="119">
        <f>Dat_02!G396</f>
        <v>-3266.6666666667002</v>
      </c>
    </row>
    <row r="397" spans="1:5">
      <c r="A397" s="83"/>
      <c r="B397" s="118" t="str">
        <f>Dat_02!A397</f>
        <v>28/09/2019</v>
      </c>
      <c r="C397" s="119">
        <f>Dat_02!O397</f>
        <v>-1056.6166666667</v>
      </c>
      <c r="D397" s="119">
        <f>Dat_02!D397</f>
        <v>2900</v>
      </c>
      <c r="E397" s="119">
        <f>Dat_02!G397</f>
        <v>-3466.6666666667002</v>
      </c>
    </row>
    <row r="398" spans="1:5">
      <c r="A398" s="83"/>
      <c r="B398" s="118" t="str">
        <f>Dat_02!A398</f>
        <v>29/09/2019</v>
      </c>
      <c r="C398" s="119">
        <f>Dat_02!O398</f>
        <v>-1715.2969298246003</v>
      </c>
      <c r="D398" s="119">
        <f>Dat_02!D398</f>
        <v>2787.5</v>
      </c>
      <c r="E398" s="119">
        <f>Dat_02!G398</f>
        <v>-3429.1666666667002</v>
      </c>
    </row>
    <row r="399" spans="1:5">
      <c r="A399" s="83"/>
      <c r="B399" s="118" t="str">
        <f>Dat_02!A399</f>
        <v>30/09/2019</v>
      </c>
      <c r="C399" s="119">
        <f>Dat_02!O399</f>
        <v>164.89090909089998</v>
      </c>
      <c r="D399" s="119">
        <f>Dat_02!D399</f>
        <v>2900</v>
      </c>
      <c r="E399" s="119">
        <f>Dat_02!G399</f>
        <v>-3466.6666666667002</v>
      </c>
    </row>
    <row r="400" spans="1:5">
      <c r="A400" s="83"/>
      <c r="B400" s="128">
        <f>Dat_02!A400</f>
        <v>0</v>
      </c>
      <c r="C400" s="129">
        <f>Dat_02!O400</f>
        <v>0</v>
      </c>
      <c r="D400" s="129">
        <f>Dat_02!D400</f>
        <v>0</v>
      </c>
      <c r="E400" s="129">
        <f>Dat_02!G400</f>
        <v>0</v>
      </c>
    </row>
    <row r="401" spans="1:5">
      <c r="A401" s="83"/>
      <c r="B401" s="118"/>
      <c r="C401" s="119"/>
      <c r="D401" s="119"/>
      <c r="E401" s="119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I17" sqref="I17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Septiembre 2019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4" t="s">
        <v>15</v>
      </c>
      <c r="D7" s="36"/>
      <c r="E7" s="67"/>
    </row>
    <row r="8" spans="2:14" s="33" customFormat="1" ht="12.75" customHeight="1">
      <c r="B8" s="32"/>
      <c r="C8" s="134"/>
      <c r="D8" s="36"/>
      <c r="E8" s="67"/>
      <c r="G8" s="27"/>
    </row>
    <row r="9" spans="2:14" s="33" customFormat="1" ht="12.75" customHeight="1">
      <c r="B9" s="32"/>
      <c r="C9" s="134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workbookViewId="0">
      <selection activeCell="L16" sqref="L16"/>
    </sheetView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421</v>
      </c>
      <c r="B2" s="85" t="s">
        <v>484</v>
      </c>
    </row>
    <row r="4" spans="1:13">
      <c r="A4" s="130" t="s">
        <v>35</v>
      </c>
      <c r="B4" s="136" t="s">
        <v>356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1:13">
      <c r="A5" s="130" t="s">
        <v>36</v>
      </c>
      <c r="B5" s="138" t="s">
        <v>357</v>
      </c>
      <c r="C5" s="139"/>
      <c r="D5" s="140"/>
      <c r="E5" s="138" t="s">
        <v>30</v>
      </c>
      <c r="F5" s="139"/>
      <c r="G5" s="140"/>
      <c r="H5" s="138" t="s">
        <v>31</v>
      </c>
      <c r="I5" s="139"/>
      <c r="J5" s="140"/>
      <c r="K5" s="138" t="s">
        <v>32</v>
      </c>
      <c r="L5" s="139"/>
      <c r="M5" s="139"/>
    </row>
    <row r="6" spans="1:13">
      <c r="A6" s="86" t="s">
        <v>37</v>
      </c>
      <c r="B6" s="131" t="s">
        <v>33</v>
      </c>
      <c r="C6" s="131" t="s">
        <v>34</v>
      </c>
      <c r="D6" s="87" t="s">
        <v>6</v>
      </c>
      <c r="E6" s="131" t="s">
        <v>33</v>
      </c>
      <c r="F6" s="131" t="s">
        <v>34</v>
      </c>
      <c r="G6" s="87" t="s">
        <v>6</v>
      </c>
      <c r="H6" s="131" t="s">
        <v>33</v>
      </c>
      <c r="I6" s="131" t="s">
        <v>34</v>
      </c>
      <c r="J6" s="87" t="s">
        <v>6</v>
      </c>
      <c r="K6" s="131" t="s">
        <v>33</v>
      </c>
      <c r="L6" s="131" t="s">
        <v>34</v>
      </c>
      <c r="M6" s="87" t="s">
        <v>6</v>
      </c>
    </row>
    <row r="7" spans="1:13">
      <c r="A7" s="130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352</v>
      </c>
      <c r="B8" s="90">
        <v>1.0000000000000001E-5</v>
      </c>
      <c r="C8" s="90">
        <v>-24.79645</v>
      </c>
      <c r="D8" s="91">
        <v>-24.79644</v>
      </c>
      <c r="E8" s="90">
        <v>1883.71767</v>
      </c>
      <c r="F8" s="90">
        <v>-73.098450999999997</v>
      </c>
      <c r="G8" s="91">
        <v>1810.6192189999999</v>
      </c>
      <c r="H8" s="90">
        <v>0.41610000000000003</v>
      </c>
      <c r="I8" s="90">
        <v>-470.43220000000002</v>
      </c>
      <c r="J8" s="91">
        <v>-470.01609999999999</v>
      </c>
      <c r="K8" s="90">
        <v>685.31109800000002</v>
      </c>
      <c r="L8" s="90">
        <v>-660.81951400000003</v>
      </c>
      <c r="M8" s="91">
        <v>24.491584</v>
      </c>
    </row>
    <row r="9" spans="1:13">
      <c r="A9" s="85" t="s">
        <v>353</v>
      </c>
      <c r="B9" s="90">
        <v>0</v>
      </c>
      <c r="C9" s="90">
        <v>-25.30969</v>
      </c>
      <c r="D9" s="91">
        <v>-25.30969</v>
      </c>
      <c r="E9" s="90">
        <v>1549.5135600000001</v>
      </c>
      <c r="F9" s="90">
        <v>-233.49344199999999</v>
      </c>
      <c r="G9" s="91">
        <v>1316.0201179999999</v>
      </c>
      <c r="H9" s="90">
        <v>0.7026</v>
      </c>
      <c r="I9" s="90">
        <v>-394.01100000000002</v>
      </c>
      <c r="J9" s="91">
        <v>-393.30840000000001</v>
      </c>
      <c r="K9" s="90">
        <v>620.67104200000006</v>
      </c>
      <c r="L9" s="90">
        <v>-660.97007699999995</v>
      </c>
      <c r="M9" s="91">
        <v>-40.299035000000003</v>
      </c>
    </row>
    <row r="10" spans="1:13">
      <c r="A10" s="85" t="s">
        <v>354</v>
      </c>
      <c r="B10" s="90">
        <v>2.4000000000000001E-4</v>
      </c>
      <c r="C10" s="90">
        <v>-38.757390000000001</v>
      </c>
      <c r="D10" s="91">
        <v>-38.757150000000003</v>
      </c>
      <c r="E10" s="90">
        <v>374.63656400000002</v>
      </c>
      <c r="F10" s="90">
        <v>-1090.735124</v>
      </c>
      <c r="G10" s="91">
        <v>-716.09856000000002</v>
      </c>
      <c r="H10" s="90">
        <v>1.7571000000000001</v>
      </c>
      <c r="I10" s="90">
        <v>-396.02690000000001</v>
      </c>
      <c r="J10" s="91">
        <v>-394.26979999999998</v>
      </c>
      <c r="K10" s="90">
        <v>1186.7679949999999</v>
      </c>
      <c r="L10" s="90">
        <v>-311.26451700000001</v>
      </c>
      <c r="M10" s="91">
        <v>875.50347799999997</v>
      </c>
    </row>
    <row r="11" spans="1:13">
      <c r="A11" s="85" t="s">
        <v>355</v>
      </c>
      <c r="B11" s="90">
        <v>9.1E-4</v>
      </c>
      <c r="C11" s="90">
        <v>-19.568210000000001</v>
      </c>
      <c r="D11" s="91">
        <v>-19.567299999999999</v>
      </c>
      <c r="E11" s="90">
        <v>1231.0887620000001</v>
      </c>
      <c r="F11" s="90">
        <v>-187.85860500000001</v>
      </c>
      <c r="G11" s="91">
        <v>1043.230157</v>
      </c>
      <c r="H11" s="90">
        <v>2.5059</v>
      </c>
      <c r="I11" s="90">
        <v>-381.15219999999999</v>
      </c>
      <c r="J11" s="91">
        <v>-378.6463</v>
      </c>
      <c r="K11" s="90">
        <v>688.36419100000001</v>
      </c>
      <c r="L11" s="90">
        <v>-450.78222199999999</v>
      </c>
      <c r="M11" s="91">
        <v>237.58196899999999</v>
      </c>
    </row>
    <row r="12" spans="1:13">
      <c r="A12" s="85" t="s">
        <v>51</v>
      </c>
      <c r="B12" s="90">
        <v>8.8999999999999995E-4</v>
      </c>
      <c r="C12" s="90">
        <v>-12.00422</v>
      </c>
      <c r="D12" s="91">
        <v>-12.00333</v>
      </c>
      <c r="E12" s="90">
        <v>1891.4988370000001</v>
      </c>
      <c r="F12" s="90">
        <v>-33.272424000000001</v>
      </c>
      <c r="G12" s="91">
        <v>1858.2264130000001</v>
      </c>
      <c r="H12" s="90">
        <v>1.2361</v>
      </c>
      <c r="I12" s="90">
        <v>-406.29570000000001</v>
      </c>
      <c r="J12" s="91">
        <v>-405.05959999999999</v>
      </c>
      <c r="K12" s="90">
        <v>456.70125000000002</v>
      </c>
      <c r="L12" s="90">
        <v>-529.50379599999997</v>
      </c>
      <c r="M12" s="91">
        <v>-72.802546000000007</v>
      </c>
    </row>
    <row r="13" spans="1:13">
      <c r="A13" s="85" t="s">
        <v>53</v>
      </c>
      <c r="B13" s="90">
        <v>6.8999999999999997E-4</v>
      </c>
      <c r="C13" s="90">
        <v>-0.13624</v>
      </c>
      <c r="D13" s="91">
        <v>-0.13555</v>
      </c>
      <c r="E13" s="90">
        <v>1577.4682780000001</v>
      </c>
      <c r="F13" s="90">
        <v>-7.7554350000000003</v>
      </c>
      <c r="G13" s="91">
        <v>1569.712843</v>
      </c>
      <c r="H13" s="90">
        <v>9.0723000000000003</v>
      </c>
      <c r="I13" s="90">
        <v>-209.6994</v>
      </c>
      <c r="J13" s="91">
        <v>-200.62710000000001</v>
      </c>
      <c r="K13" s="90">
        <v>739.93336099999999</v>
      </c>
      <c r="L13" s="90">
        <v>-244.919254</v>
      </c>
      <c r="M13" s="91">
        <v>495.01410700000002</v>
      </c>
    </row>
    <row r="14" spans="1:13">
      <c r="A14" s="85" t="s">
        <v>54</v>
      </c>
      <c r="B14" s="90">
        <v>1.2099999999999999E-3</v>
      </c>
      <c r="C14" s="90">
        <v>-0.22678999999999999</v>
      </c>
      <c r="D14" s="91">
        <v>-0.22558</v>
      </c>
      <c r="E14" s="90">
        <v>1760.8812109999999</v>
      </c>
      <c r="F14" s="90">
        <v>-18.15596</v>
      </c>
      <c r="G14" s="91">
        <v>1742.7252510000001</v>
      </c>
      <c r="H14" s="90">
        <v>0.6048</v>
      </c>
      <c r="I14" s="90">
        <v>-446.59190000000001</v>
      </c>
      <c r="J14" s="91">
        <v>-445.9871</v>
      </c>
      <c r="K14" s="90">
        <v>829.168858</v>
      </c>
      <c r="L14" s="90">
        <v>-231.95433800000001</v>
      </c>
      <c r="M14" s="91">
        <v>597.21451999999999</v>
      </c>
    </row>
    <row r="15" spans="1:13">
      <c r="A15" s="85" t="s">
        <v>52</v>
      </c>
      <c r="B15" s="90">
        <v>1.7000000000000001E-4</v>
      </c>
      <c r="C15" s="90">
        <v>-4.6147600000000004</v>
      </c>
      <c r="D15" s="91">
        <v>-4.6145899999999997</v>
      </c>
      <c r="E15" s="90">
        <v>1295.5540120000001</v>
      </c>
      <c r="F15" s="90">
        <v>-170.19736499999999</v>
      </c>
      <c r="G15" s="91">
        <v>1125.3566470000001</v>
      </c>
      <c r="H15" s="90">
        <v>9.5229999999999997</v>
      </c>
      <c r="I15" s="90">
        <v>-211.14609999999999</v>
      </c>
      <c r="J15" s="91">
        <v>-201.62309999999999</v>
      </c>
      <c r="K15" s="90">
        <v>658.23857499999997</v>
      </c>
      <c r="L15" s="90">
        <v>-333.33545700000002</v>
      </c>
      <c r="M15" s="91">
        <v>324.90311800000001</v>
      </c>
    </row>
    <row r="16" spans="1:13">
      <c r="A16" s="85" t="s">
        <v>55</v>
      </c>
      <c r="B16" s="90">
        <v>2.0699999999999998E-3</v>
      </c>
      <c r="C16" s="90">
        <v>-3.3406799999999999</v>
      </c>
      <c r="D16" s="91">
        <v>-3.3386100000000001</v>
      </c>
      <c r="E16" s="90">
        <v>1388.2732570000001</v>
      </c>
      <c r="F16" s="90">
        <v>-118.16345800000001</v>
      </c>
      <c r="G16" s="91">
        <v>1270.1097990000001</v>
      </c>
      <c r="H16" s="90">
        <v>10.185</v>
      </c>
      <c r="I16" s="90">
        <v>-261.94310000000002</v>
      </c>
      <c r="J16" s="91">
        <v>-251.75810000000001</v>
      </c>
      <c r="K16" s="90">
        <v>593.27767300000005</v>
      </c>
      <c r="L16" s="90">
        <v>-483.82861100000002</v>
      </c>
      <c r="M16" s="91">
        <v>109.449062</v>
      </c>
    </row>
    <row r="17" spans="1:13">
      <c r="A17" s="85" t="s">
        <v>100</v>
      </c>
      <c r="B17" s="90">
        <v>1.4499999999999999E-3</v>
      </c>
      <c r="C17" s="90">
        <v>-26.447620000000001</v>
      </c>
      <c r="D17" s="91">
        <v>-26.446169999999999</v>
      </c>
      <c r="E17" s="90">
        <v>668.79454099999998</v>
      </c>
      <c r="F17" s="90">
        <v>-428.69542799999999</v>
      </c>
      <c r="G17" s="91">
        <v>240.09911299999999</v>
      </c>
      <c r="H17" s="90">
        <v>16.1877</v>
      </c>
      <c r="I17" s="90">
        <v>-259.55959999999999</v>
      </c>
      <c r="J17" s="91">
        <v>-243.37190000000001</v>
      </c>
      <c r="K17" s="90">
        <v>462.62219700000003</v>
      </c>
      <c r="L17" s="90">
        <v>-615.37180000000001</v>
      </c>
      <c r="M17" s="91">
        <v>-152.74960300000001</v>
      </c>
    </row>
    <row r="18" spans="1:13">
      <c r="A18" s="85" t="s">
        <v>132</v>
      </c>
      <c r="B18" s="90">
        <v>0</v>
      </c>
      <c r="C18" s="90">
        <v>-30.55284</v>
      </c>
      <c r="D18" s="91">
        <v>-30.55284</v>
      </c>
      <c r="E18" s="90">
        <v>582.26730899999995</v>
      </c>
      <c r="F18" s="90">
        <v>-711.51557200000002</v>
      </c>
      <c r="G18" s="91">
        <v>-129.24826300000001</v>
      </c>
      <c r="H18" s="90">
        <v>51.161499999999997</v>
      </c>
      <c r="I18" s="90">
        <v>-87.548699999999997</v>
      </c>
      <c r="J18" s="91">
        <v>-36.3872</v>
      </c>
      <c r="K18" s="90">
        <v>752.29800699999998</v>
      </c>
      <c r="L18" s="90">
        <v>-511.43029999999999</v>
      </c>
      <c r="M18" s="91">
        <v>240.867707</v>
      </c>
    </row>
    <row r="19" spans="1:13">
      <c r="A19" s="85" t="s">
        <v>163</v>
      </c>
      <c r="B19" s="90">
        <v>2.5000000000000001E-4</v>
      </c>
      <c r="C19" s="90">
        <v>-24.68515</v>
      </c>
      <c r="D19" s="91">
        <v>-24.684899999999999</v>
      </c>
      <c r="E19" s="90">
        <v>1310.2020620000001</v>
      </c>
      <c r="F19" s="90">
        <v>-394.31704100000002</v>
      </c>
      <c r="G19" s="91">
        <v>915.88502100000005</v>
      </c>
      <c r="H19" s="90">
        <v>76.748670000000004</v>
      </c>
      <c r="I19" s="90">
        <v>-44.717149999999997</v>
      </c>
      <c r="J19" s="91">
        <v>32.03152</v>
      </c>
      <c r="K19" s="90">
        <v>650.749189</v>
      </c>
      <c r="L19" s="90">
        <v>-634.79483200000004</v>
      </c>
      <c r="M19" s="91">
        <v>15.954357</v>
      </c>
    </row>
    <row r="20" spans="1:13">
      <c r="A20" s="85" t="s">
        <v>195</v>
      </c>
      <c r="B20" s="90">
        <v>0</v>
      </c>
      <c r="C20" s="90">
        <v>-26.71735</v>
      </c>
      <c r="D20" s="91">
        <v>-26.71735</v>
      </c>
      <c r="E20" s="90">
        <v>921.24991199999999</v>
      </c>
      <c r="F20" s="90">
        <v>-610.73878000000002</v>
      </c>
      <c r="G20" s="91">
        <v>310.51113199999998</v>
      </c>
      <c r="H20" s="90">
        <v>145.22</v>
      </c>
      <c r="I20" s="90">
        <v>-23.344100000000001</v>
      </c>
      <c r="J20" s="91">
        <v>121.8759</v>
      </c>
      <c r="K20" s="90">
        <v>513.95591000000002</v>
      </c>
      <c r="L20" s="90">
        <v>-673.27214600000002</v>
      </c>
      <c r="M20" s="91">
        <v>-159.316236</v>
      </c>
    </row>
    <row r="21" spans="1:13">
      <c r="A21" s="85" t="s">
        <v>196</v>
      </c>
      <c r="B21" s="90">
        <v>2.6199999999999999E-3</v>
      </c>
      <c r="C21" s="90">
        <v>-15.975989999999999</v>
      </c>
      <c r="D21" s="91">
        <v>-15.973369999999999</v>
      </c>
      <c r="E21" s="90">
        <v>1724.6640580000001</v>
      </c>
      <c r="F21" s="90">
        <v>-173.94130200000001</v>
      </c>
      <c r="G21" s="91">
        <v>1550.7227559999999</v>
      </c>
      <c r="H21" s="90">
        <v>189.66560000000001</v>
      </c>
      <c r="I21" s="90">
        <v>-10.361800000000001</v>
      </c>
      <c r="J21" s="91">
        <v>179.3038</v>
      </c>
      <c r="K21" s="90">
        <v>143.934203</v>
      </c>
      <c r="L21" s="90">
        <v>-846.21224099999995</v>
      </c>
      <c r="M21" s="91">
        <v>-702.27803800000004</v>
      </c>
    </row>
    <row r="22" spans="1:13">
      <c r="A22" s="85" t="s">
        <v>228</v>
      </c>
      <c r="B22" s="90">
        <v>3.5200000000000001E-3</v>
      </c>
      <c r="C22" s="90">
        <v>-32.375889999999998</v>
      </c>
      <c r="D22" s="91">
        <v>-32.372369999999997</v>
      </c>
      <c r="E22" s="90">
        <v>2037.6270030000001</v>
      </c>
      <c r="F22" s="90">
        <v>-36.646734000000002</v>
      </c>
      <c r="G22" s="91">
        <v>2000.9802689999999</v>
      </c>
      <c r="H22" s="90">
        <v>220.2037</v>
      </c>
      <c r="I22" s="90">
        <v>-8.0384700000000002</v>
      </c>
      <c r="J22" s="91">
        <v>212.16523000000001</v>
      </c>
      <c r="K22" s="90">
        <v>171.30808999999999</v>
      </c>
      <c r="L22" s="90">
        <v>-959.90252999999996</v>
      </c>
      <c r="M22" s="91">
        <v>-788.59443999999996</v>
      </c>
    </row>
    <row r="23" spans="1:13">
      <c r="A23" s="85" t="s">
        <v>257</v>
      </c>
      <c r="B23" s="90">
        <v>3.3500000000000001E-3</v>
      </c>
      <c r="C23" s="90">
        <v>-13.983269999999999</v>
      </c>
      <c r="D23" s="91">
        <v>-13.97992</v>
      </c>
      <c r="E23" s="90">
        <v>1357.2903269999999</v>
      </c>
      <c r="F23" s="90">
        <v>-49.019134999999999</v>
      </c>
      <c r="G23" s="91">
        <v>1308.2711919999999</v>
      </c>
      <c r="H23" s="90">
        <v>120.61955</v>
      </c>
      <c r="I23" s="90">
        <v>-14.09803</v>
      </c>
      <c r="J23" s="91">
        <v>106.52152</v>
      </c>
      <c r="K23" s="90">
        <v>344.70727900000003</v>
      </c>
      <c r="L23" s="90">
        <v>-654.40039300000001</v>
      </c>
      <c r="M23" s="91">
        <v>-309.69311399999998</v>
      </c>
    </row>
    <row r="24" spans="1:13">
      <c r="A24" s="85" t="s">
        <v>289</v>
      </c>
      <c r="B24" s="90">
        <v>1.42E-3</v>
      </c>
      <c r="C24" s="90">
        <v>-12.71852</v>
      </c>
      <c r="D24" s="91">
        <v>-12.7171</v>
      </c>
      <c r="E24" s="90">
        <v>1134.6505360000001</v>
      </c>
      <c r="F24" s="90">
        <v>-41.445523000000001</v>
      </c>
      <c r="G24" s="91">
        <v>1093.205013</v>
      </c>
      <c r="H24" s="90">
        <v>107.31189999999999</v>
      </c>
      <c r="I24" s="90">
        <v>-30.204499999999999</v>
      </c>
      <c r="J24" s="91">
        <v>77.107399999999998</v>
      </c>
      <c r="K24" s="90">
        <v>331.34486700000002</v>
      </c>
      <c r="L24" s="90">
        <v>-741.13964299999998</v>
      </c>
      <c r="M24" s="91">
        <v>-409.79477600000001</v>
      </c>
    </row>
    <row r="25" spans="1:13">
      <c r="A25" s="85" t="s">
        <v>351</v>
      </c>
      <c r="B25" s="90">
        <v>4.6999999999999999E-4</v>
      </c>
      <c r="C25" s="90">
        <v>-8.2999600000000004</v>
      </c>
      <c r="D25" s="91">
        <v>-8.2994900000000005</v>
      </c>
      <c r="E25" s="90">
        <v>826.07797500000004</v>
      </c>
      <c r="F25" s="90">
        <v>-21.852651999999999</v>
      </c>
      <c r="G25" s="91">
        <v>804.225323</v>
      </c>
      <c r="H25" s="90">
        <v>87.283799999999999</v>
      </c>
      <c r="I25" s="90">
        <v>-27.323899999999998</v>
      </c>
      <c r="J25" s="91">
        <v>59.959899999999998</v>
      </c>
      <c r="K25" s="90">
        <v>204.92259999999999</v>
      </c>
      <c r="L25" s="90">
        <v>-523.93388000000004</v>
      </c>
      <c r="M25" s="91">
        <v>-319.01128</v>
      </c>
    </row>
    <row r="26" spans="1:13">
      <c r="A26" s="85" t="s">
        <v>388</v>
      </c>
      <c r="B26" s="90">
        <v>2.9999999999999997E-4</v>
      </c>
      <c r="C26" s="90">
        <v>-1.4880800000000001</v>
      </c>
      <c r="D26" s="91">
        <v>-1.4877800000000001</v>
      </c>
      <c r="E26" s="90">
        <v>836.59671100000003</v>
      </c>
      <c r="F26" s="90">
        <v>-59.447944</v>
      </c>
      <c r="G26" s="91">
        <v>777.14876700000002</v>
      </c>
      <c r="H26" s="90">
        <v>76.216099999999997</v>
      </c>
      <c r="I26" s="90">
        <v>-35.287300000000002</v>
      </c>
      <c r="J26" s="91">
        <v>40.928800000000003</v>
      </c>
      <c r="K26" s="90">
        <v>333.21223099999997</v>
      </c>
      <c r="L26" s="90">
        <v>-492.69995599999999</v>
      </c>
      <c r="M26" s="91">
        <v>-159.48772500000001</v>
      </c>
    </row>
    <row r="27" spans="1:13">
      <c r="A27" s="85" t="s">
        <v>389</v>
      </c>
      <c r="B27" s="90">
        <v>3.5E-4</v>
      </c>
      <c r="C27" s="90">
        <v>-16.745190000000001</v>
      </c>
      <c r="D27" s="91">
        <v>-16.74484</v>
      </c>
      <c r="E27" s="90">
        <v>1017.650341</v>
      </c>
      <c r="F27" s="90">
        <v>-43.584251000000002</v>
      </c>
      <c r="G27" s="91">
        <v>974.06609000000003</v>
      </c>
      <c r="H27" s="90">
        <v>83.186099999999996</v>
      </c>
      <c r="I27" s="90">
        <v>-104.57550000000001</v>
      </c>
      <c r="J27" s="91">
        <v>-21.389399999999998</v>
      </c>
      <c r="K27" s="90">
        <v>177.39864499999999</v>
      </c>
      <c r="L27" s="90">
        <v>-764.52879600000006</v>
      </c>
      <c r="M27" s="91">
        <v>-587.13015099999996</v>
      </c>
    </row>
    <row r="28" spans="1:13">
      <c r="A28" s="85" t="s">
        <v>421</v>
      </c>
      <c r="B28" s="90">
        <v>6.8999999999999997E-4</v>
      </c>
      <c r="C28" s="90">
        <v>-21.816389999999998</v>
      </c>
      <c r="D28" s="91">
        <v>-21.8157</v>
      </c>
      <c r="E28" s="90">
        <v>980.00082699999996</v>
      </c>
      <c r="F28" s="90">
        <v>-167.797595</v>
      </c>
      <c r="G28" s="91">
        <v>812.20323199999996</v>
      </c>
      <c r="H28" s="90">
        <v>17.566590000000001</v>
      </c>
      <c r="I28" s="90">
        <v>-96.875079999999997</v>
      </c>
      <c r="J28" s="91">
        <v>-79.308490000000006</v>
      </c>
      <c r="K28" s="90">
        <v>244.15623299999999</v>
      </c>
      <c r="L28" s="90">
        <v>-857.27066600000001</v>
      </c>
      <c r="M28" s="91">
        <v>-613.11443299999996</v>
      </c>
    </row>
    <row r="29" spans="1:13">
      <c r="A29" s="85" t="s">
        <v>453</v>
      </c>
      <c r="B29" s="90">
        <v>0</v>
      </c>
      <c r="C29" s="90">
        <v>-4.0910000000000002</v>
      </c>
      <c r="D29" s="91">
        <v>-4.0910000000000002</v>
      </c>
      <c r="E29" s="90">
        <v>376.05340000000001</v>
      </c>
      <c r="F29" s="90">
        <v>-50.490200000000002</v>
      </c>
      <c r="G29" s="91">
        <v>325.56319999999999</v>
      </c>
      <c r="H29" s="90">
        <v>1.41</v>
      </c>
      <c r="I29" s="90">
        <v>-9.08</v>
      </c>
      <c r="J29" s="91">
        <v>-7.67</v>
      </c>
      <c r="K29" s="90">
        <v>121.17700000000001</v>
      </c>
      <c r="L29" s="90">
        <v>-203.94829999999999</v>
      </c>
      <c r="M29" s="91">
        <v>-82.771299999999997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6.8999999999999997E-4</v>
      </c>
      <c r="C35" s="48">
        <f>VLOOKUP($B$55,$A$8:$M$31,3,FALSE)</f>
        <v>-21.816389999999998</v>
      </c>
      <c r="D35" s="48">
        <f>B35+C35</f>
        <v>-21.8157</v>
      </c>
    </row>
    <row r="36" spans="1:7">
      <c r="A36" s="47" t="s">
        <v>3</v>
      </c>
      <c r="B36" s="48">
        <f>VLOOKUP($B$55,$A$8:$M$31,5,FALSE)</f>
        <v>980.00082699999996</v>
      </c>
      <c r="C36" s="48">
        <f>VLOOKUP($B$55,$A$8:$M$31,6,FALSE)</f>
        <v>-167.797595</v>
      </c>
      <c r="D36" s="48">
        <f t="shared" ref="D36:D39" si="0">B36+C36</f>
        <v>812.20323199999996</v>
      </c>
    </row>
    <row r="37" spans="1:7">
      <c r="A37" s="47" t="s">
        <v>4</v>
      </c>
      <c r="B37" s="48">
        <f>VLOOKUP($B$55,$A$8:$M$31,8,FALSE)</f>
        <v>17.566590000000001</v>
      </c>
      <c r="C37" s="48">
        <f>VLOOKUP($B$55,$A$8:$M$31,9,FALSE)</f>
        <v>-96.875079999999997</v>
      </c>
      <c r="D37" s="48">
        <f t="shared" si="0"/>
        <v>-79.308489999999992</v>
      </c>
    </row>
    <row r="38" spans="1:7">
      <c r="A38" s="47" t="s">
        <v>5</v>
      </c>
      <c r="B38" s="48">
        <f>VLOOKUP($B$55,$A$8:$M$31,11,FALSE)</f>
        <v>244.15623299999999</v>
      </c>
      <c r="C38" s="48">
        <f>VLOOKUP($B$55,$A$8:$M$31,12,FALSE)</f>
        <v>-857.27066600000001</v>
      </c>
      <c r="D38" s="48">
        <f t="shared" si="0"/>
        <v>-613.11443299999996</v>
      </c>
    </row>
    <row r="39" spans="1:7">
      <c r="A39" s="45" t="s">
        <v>1</v>
      </c>
      <c r="B39" s="49">
        <f>SUM(B35:B38)</f>
        <v>1241.72434</v>
      </c>
      <c r="C39" s="49">
        <f>SUM(C35:C38)</f>
        <v>-1143.7597310000001</v>
      </c>
      <c r="D39" s="49">
        <f t="shared" si="0"/>
        <v>97.964608999999882</v>
      </c>
      <c r="E39" s="83">
        <f>ABS(D39)</f>
        <v>97.964608999999882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S</v>
      </c>
      <c r="B43" s="124" t="str">
        <f>TEXT(EDATE(B44,-1),"mmmm aaaa")</f>
        <v>septiembre 2018</v>
      </c>
      <c r="C43" s="54">
        <f>VLOOKUP($B43,$A$8:$M$31,4,FALSE)</f>
        <v>-3.3386100000000001</v>
      </c>
      <c r="D43" s="54">
        <f>VLOOKUP($B43,$A$8:$M$31,7,FALSE)</f>
        <v>1270.1097990000001</v>
      </c>
      <c r="E43" s="54">
        <f>VLOOKUP($B43,$A$8:$M$31,10,FALSE)</f>
        <v>-251.75810000000001</v>
      </c>
      <c r="F43" s="54">
        <f>VLOOKUP($B43,$A$8:$M$31,13,FALSE)</f>
        <v>109.449062</v>
      </c>
      <c r="G43" s="58">
        <f>SUM(C43:F43)</f>
        <v>1124.4621509999999</v>
      </c>
    </row>
    <row r="44" spans="1:7">
      <c r="A44" s="57" t="str">
        <f>UPPER(LEFT(TEXT(B44,"mmm"),1))</f>
        <v>O</v>
      </c>
      <c r="B44" s="124" t="str">
        <f>TEXT(EDATE(B45,-1),"mmmm aaaa")</f>
        <v>octubre 2018</v>
      </c>
      <c r="C44" s="54">
        <f t="shared" ref="C44:C55" si="1">VLOOKUP($B44,$A$8:$M$31,4,FALSE)</f>
        <v>-26.446169999999999</v>
      </c>
      <c r="D44" s="54">
        <f t="shared" ref="D44:D55" si="2">VLOOKUP($B44,$A$8:$M$31,7,FALSE)</f>
        <v>240.09911299999999</v>
      </c>
      <c r="E44" s="54">
        <f t="shared" ref="E44:E55" si="3">VLOOKUP($B44,$A$8:$M$31,10,FALSE)</f>
        <v>-243.37190000000001</v>
      </c>
      <c r="F44" s="54">
        <f t="shared" ref="F44:F55" si="4">VLOOKUP($B44,$A$8:$M$31,13,FALSE)</f>
        <v>-152.74960300000001</v>
      </c>
      <c r="G44" s="58">
        <f t="shared" ref="G44:G55" si="5">SUM(C44:F44)</f>
        <v>-182.46856000000002</v>
      </c>
    </row>
    <row r="45" spans="1:7">
      <c r="A45" s="57" t="str">
        <f t="shared" ref="A45:A54" si="6">UPPER(LEFT(TEXT(B45,"mmm"),1))</f>
        <v>N</v>
      </c>
      <c r="B45" s="124" t="str">
        <f t="shared" ref="B45:B54" si="7">TEXT(EDATE(B46,-1),"mmmm aaaa")</f>
        <v>noviembre 2018</v>
      </c>
      <c r="C45" s="54">
        <f t="shared" si="1"/>
        <v>-30.55284</v>
      </c>
      <c r="D45" s="54">
        <f t="shared" si="2"/>
        <v>-129.24826300000001</v>
      </c>
      <c r="E45" s="54">
        <f t="shared" si="3"/>
        <v>-36.3872</v>
      </c>
      <c r="F45" s="54">
        <f t="shared" si="4"/>
        <v>240.867707</v>
      </c>
      <c r="G45" s="58">
        <f t="shared" si="5"/>
        <v>44.679403999999977</v>
      </c>
    </row>
    <row r="46" spans="1:7">
      <c r="A46" s="57" t="str">
        <f t="shared" si="6"/>
        <v>D</v>
      </c>
      <c r="B46" s="124" t="str">
        <f t="shared" si="7"/>
        <v>diciembre 2018</v>
      </c>
      <c r="C46" s="54">
        <f t="shared" si="1"/>
        <v>-24.684899999999999</v>
      </c>
      <c r="D46" s="54">
        <f t="shared" si="2"/>
        <v>915.88502100000005</v>
      </c>
      <c r="E46" s="54">
        <f t="shared" si="3"/>
        <v>32.03152</v>
      </c>
      <c r="F46" s="54">
        <f t="shared" si="4"/>
        <v>15.954357</v>
      </c>
      <c r="G46" s="58">
        <f t="shared" si="5"/>
        <v>939.18599800000004</v>
      </c>
    </row>
    <row r="47" spans="1:7">
      <c r="A47" s="57" t="str">
        <f t="shared" si="6"/>
        <v>E</v>
      </c>
      <c r="B47" s="124" t="str">
        <f t="shared" si="7"/>
        <v>enero 2019</v>
      </c>
      <c r="C47" s="54">
        <f t="shared" si="1"/>
        <v>-26.71735</v>
      </c>
      <c r="D47" s="54">
        <f t="shared" si="2"/>
        <v>310.51113199999998</v>
      </c>
      <c r="E47" s="54">
        <f t="shared" si="3"/>
        <v>121.8759</v>
      </c>
      <c r="F47" s="54">
        <f t="shared" si="4"/>
        <v>-159.316236</v>
      </c>
      <c r="G47" s="58">
        <f t="shared" si="5"/>
        <v>246.35344599999996</v>
      </c>
    </row>
    <row r="48" spans="1:7">
      <c r="A48" s="57" t="str">
        <f t="shared" si="6"/>
        <v>F</v>
      </c>
      <c r="B48" s="124" t="str">
        <f t="shared" si="7"/>
        <v>febrero 2019</v>
      </c>
      <c r="C48" s="54">
        <f t="shared" si="1"/>
        <v>-15.973369999999999</v>
      </c>
      <c r="D48" s="54">
        <f t="shared" si="2"/>
        <v>1550.7227559999999</v>
      </c>
      <c r="E48" s="54">
        <f t="shared" si="3"/>
        <v>179.3038</v>
      </c>
      <c r="F48" s="54">
        <f t="shared" si="4"/>
        <v>-702.27803800000004</v>
      </c>
      <c r="G48" s="58">
        <f t="shared" si="5"/>
        <v>1011.7751479999998</v>
      </c>
    </row>
    <row r="49" spans="1:9">
      <c r="A49" s="57" t="str">
        <f t="shared" si="6"/>
        <v>M</v>
      </c>
      <c r="B49" s="124" t="str">
        <f t="shared" si="7"/>
        <v>marzo 2019</v>
      </c>
      <c r="C49" s="54">
        <f t="shared" si="1"/>
        <v>-32.372369999999997</v>
      </c>
      <c r="D49" s="54">
        <f t="shared" si="2"/>
        <v>2000.9802689999999</v>
      </c>
      <c r="E49" s="54">
        <f t="shared" si="3"/>
        <v>212.16523000000001</v>
      </c>
      <c r="F49" s="54">
        <f t="shared" si="4"/>
        <v>-788.59443999999996</v>
      </c>
      <c r="G49" s="58">
        <f t="shared" si="5"/>
        <v>1392.1786889999998</v>
      </c>
    </row>
    <row r="50" spans="1:9">
      <c r="A50" s="57" t="str">
        <f t="shared" si="6"/>
        <v>A</v>
      </c>
      <c r="B50" s="124" t="str">
        <f t="shared" si="7"/>
        <v>abril 2019</v>
      </c>
      <c r="C50" s="54">
        <f t="shared" si="1"/>
        <v>-13.97992</v>
      </c>
      <c r="D50" s="54">
        <f t="shared" si="2"/>
        <v>1308.2711919999999</v>
      </c>
      <c r="E50" s="54">
        <f t="shared" si="3"/>
        <v>106.52152</v>
      </c>
      <c r="F50" s="54">
        <f t="shared" si="4"/>
        <v>-309.69311399999998</v>
      </c>
      <c r="G50" s="58">
        <f t="shared" si="5"/>
        <v>1091.119678</v>
      </c>
    </row>
    <row r="51" spans="1:9">
      <c r="A51" s="57" t="str">
        <f t="shared" si="6"/>
        <v>M</v>
      </c>
      <c r="B51" s="124" t="str">
        <f t="shared" si="7"/>
        <v>mayo 2019</v>
      </c>
      <c r="C51" s="54">
        <f>VLOOKUP($B51,$A$8:$M$31,4,FALSE)</f>
        <v>-12.7171</v>
      </c>
      <c r="D51" s="54">
        <f>VLOOKUP($B51,$A$8:$M$31,7,FALSE)</f>
        <v>1093.205013</v>
      </c>
      <c r="E51" s="54">
        <f>VLOOKUP($B51,$A$8:$M$31,10,FALSE)</f>
        <v>77.107399999999998</v>
      </c>
      <c r="F51" s="54">
        <f>VLOOKUP($B51,$A$8:$M$31,13,FALSE)</f>
        <v>-409.79477600000001</v>
      </c>
      <c r="G51" s="58">
        <f t="shared" si="5"/>
        <v>747.80053700000008</v>
      </c>
    </row>
    <row r="52" spans="1:9">
      <c r="A52" s="57" t="str">
        <f t="shared" si="6"/>
        <v>J</v>
      </c>
      <c r="B52" s="124" t="str">
        <f t="shared" si="7"/>
        <v>junio 2019</v>
      </c>
      <c r="C52" s="54">
        <f t="shared" si="1"/>
        <v>-8.2994900000000005</v>
      </c>
      <c r="D52" s="54">
        <f t="shared" si="2"/>
        <v>804.225323</v>
      </c>
      <c r="E52" s="54">
        <f t="shared" si="3"/>
        <v>59.959899999999998</v>
      </c>
      <c r="F52" s="54">
        <f t="shared" si="4"/>
        <v>-319.01128</v>
      </c>
      <c r="G52" s="58">
        <f t="shared" si="5"/>
        <v>536.8744529999999</v>
      </c>
    </row>
    <row r="53" spans="1:9">
      <c r="A53" s="57" t="str">
        <f t="shared" si="6"/>
        <v>J</v>
      </c>
      <c r="B53" s="124" t="str">
        <f t="shared" si="7"/>
        <v>julio 2019</v>
      </c>
      <c r="C53" s="54">
        <f t="shared" si="1"/>
        <v>-1.4877800000000001</v>
      </c>
      <c r="D53" s="54">
        <f t="shared" si="2"/>
        <v>777.14876700000002</v>
      </c>
      <c r="E53" s="54">
        <f t="shared" si="3"/>
        <v>40.928800000000003</v>
      </c>
      <c r="F53" s="54">
        <f t="shared" si="4"/>
        <v>-159.48772500000001</v>
      </c>
      <c r="G53" s="59">
        <f t="shared" si="5"/>
        <v>657.10206199999993</v>
      </c>
    </row>
    <row r="54" spans="1:9">
      <c r="A54" s="57" t="str">
        <f t="shared" si="6"/>
        <v>A</v>
      </c>
      <c r="B54" s="124" t="str">
        <f t="shared" si="7"/>
        <v>agosto 2019</v>
      </c>
      <c r="C54" s="54">
        <f t="shared" si="1"/>
        <v>-16.74484</v>
      </c>
      <c r="D54" s="54">
        <f t="shared" si="2"/>
        <v>974.06609000000003</v>
      </c>
      <c r="E54" s="54">
        <f t="shared" si="3"/>
        <v>-21.389399999999998</v>
      </c>
      <c r="F54" s="54">
        <f t="shared" si="4"/>
        <v>-587.13015099999996</v>
      </c>
      <c r="G54" s="58">
        <f t="shared" si="5"/>
        <v>348.8016990000001</v>
      </c>
    </row>
    <row r="55" spans="1:9">
      <c r="A55" s="60" t="str">
        <f>UPPER(LEFT(B55,1))</f>
        <v>S</v>
      </c>
      <c r="B55" s="125" t="str">
        <f>A2</f>
        <v>Septiembre 2019</v>
      </c>
      <c r="C55" s="61">
        <f t="shared" si="1"/>
        <v>-21.8157</v>
      </c>
      <c r="D55" s="61">
        <f t="shared" si="2"/>
        <v>812.20323199999996</v>
      </c>
      <c r="E55" s="61">
        <f t="shared" si="3"/>
        <v>-79.308490000000006</v>
      </c>
      <c r="F55" s="61">
        <f t="shared" si="4"/>
        <v>-613.11443299999996</v>
      </c>
      <c r="G55" s="61">
        <f t="shared" si="5"/>
        <v>97.964608999999996</v>
      </c>
    </row>
    <row r="57" spans="1:9" ht="22.5">
      <c r="B57" s="44" t="s">
        <v>11</v>
      </c>
      <c r="C57" s="44" t="s">
        <v>12</v>
      </c>
      <c r="D57" s="44" t="s">
        <v>13</v>
      </c>
      <c r="E57" s="102"/>
      <c r="F57" s="102"/>
      <c r="G57" s="44" t="s">
        <v>16</v>
      </c>
      <c r="H57" s="44" t="s">
        <v>17</v>
      </c>
      <c r="I57" s="44" t="s">
        <v>13</v>
      </c>
    </row>
    <row r="58" spans="1:9">
      <c r="B58" s="103">
        <f>VLOOKUP(TEXT(B2,"aaaamm")+0,A62:D100,2,FALSE)</f>
        <v>5.4166666667000003</v>
      </c>
      <c r="C58" s="103">
        <f>VLOOKUP(TEXT(B2,"aaaamm")+0,A62:D100,3,FALSE)</f>
        <v>63.333333333299997</v>
      </c>
      <c r="D58" s="103">
        <f>VLOOKUP(TEXT(B2,"aaaamm")+0,A62:D100,4,FALSE)</f>
        <v>31.25</v>
      </c>
      <c r="E58" s="103"/>
      <c r="F58" s="103"/>
      <c r="G58" s="103">
        <f>VLOOKUP(TEXT(B2,"aaaamm")+0,F62:I100,2,FALSE)</f>
        <v>1.6666666667000001</v>
      </c>
      <c r="H58" s="103">
        <f>VLOOKUP(TEXT(B2,"aaaamm")+0,F62:I100,3,FALSE)</f>
        <v>0</v>
      </c>
      <c r="I58" s="103">
        <f>VLOOKUP(TEXT(B2,"aaaamm")+0,F62:I100,4,FALSE)</f>
        <v>98.333333333300004</v>
      </c>
    </row>
    <row r="60" spans="1:9">
      <c r="A60" s="94" t="s">
        <v>35</v>
      </c>
      <c r="B60" s="132" t="s">
        <v>38</v>
      </c>
      <c r="C60" s="132" t="s">
        <v>39</v>
      </c>
      <c r="D60" s="132" t="s">
        <v>40</v>
      </c>
      <c r="F60" s="94" t="s">
        <v>35</v>
      </c>
      <c r="G60" s="132" t="s">
        <v>41</v>
      </c>
      <c r="H60" s="132" t="s">
        <v>42</v>
      </c>
      <c r="I60" s="132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201809</v>
      </c>
      <c r="B62" s="121">
        <v>2.2222222222000001</v>
      </c>
      <c r="C62" s="121">
        <v>71.805555555599994</v>
      </c>
      <c r="D62" s="121">
        <v>25.972222222199999</v>
      </c>
      <c r="F62" s="96">
        <v>201809</v>
      </c>
      <c r="G62" s="121">
        <v>0.69444444439999997</v>
      </c>
      <c r="H62" s="121">
        <v>0.13888888890000001</v>
      </c>
      <c r="I62" s="121">
        <v>99.166666666699996</v>
      </c>
    </row>
    <row r="63" spans="1:9">
      <c r="A63" s="96">
        <v>201810</v>
      </c>
      <c r="B63" s="121">
        <v>26.0402684564</v>
      </c>
      <c r="C63" s="121">
        <v>26.9798657718</v>
      </c>
      <c r="D63" s="121">
        <v>46.9798657718</v>
      </c>
      <c r="F63" s="96">
        <v>201810</v>
      </c>
      <c r="G63" s="121">
        <v>3.7583892617000001</v>
      </c>
      <c r="H63" s="121">
        <v>0.67114093959999999</v>
      </c>
      <c r="I63" s="121">
        <v>95.570469798700003</v>
      </c>
    </row>
    <row r="64" spans="1:9">
      <c r="A64" s="96">
        <v>201811</v>
      </c>
      <c r="B64" s="121">
        <v>34.583333333299997</v>
      </c>
      <c r="C64" s="121">
        <v>17.777777777800001</v>
      </c>
      <c r="D64" s="121">
        <v>47.638888888899999</v>
      </c>
      <c r="F64" s="96">
        <v>201811</v>
      </c>
      <c r="G64" s="121">
        <v>2.0833333333000001</v>
      </c>
      <c r="H64" s="121">
        <v>0.13888888890000001</v>
      </c>
      <c r="I64" s="121">
        <v>97.777777777799997</v>
      </c>
    </row>
    <row r="65" spans="1:9">
      <c r="A65" s="96">
        <v>201812</v>
      </c>
      <c r="B65" s="121">
        <v>18.548387096799999</v>
      </c>
      <c r="C65" s="121">
        <v>57.661290322600003</v>
      </c>
      <c r="D65" s="121">
        <v>23.790322580600002</v>
      </c>
      <c r="F65" s="96">
        <v>201812</v>
      </c>
      <c r="G65" s="121">
        <v>2.8225806452</v>
      </c>
      <c r="H65" s="121">
        <v>1.0752688172</v>
      </c>
      <c r="I65" s="121">
        <v>96.102150537599996</v>
      </c>
    </row>
    <row r="66" spans="1:9">
      <c r="A66" s="96">
        <v>201901</v>
      </c>
      <c r="B66" s="121">
        <v>24.865591397799999</v>
      </c>
      <c r="C66" s="121">
        <v>35.618279569899997</v>
      </c>
      <c r="D66" s="121">
        <v>39.5161290323</v>
      </c>
      <c r="F66" s="96">
        <v>201901</v>
      </c>
      <c r="G66" s="121">
        <v>12.5</v>
      </c>
      <c r="H66" s="121">
        <v>0.5376344086</v>
      </c>
      <c r="I66" s="121">
        <v>86.962365591400001</v>
      </c>
    </row>
    <row r="67" spans="1:9">
      <c r="A67" s="96">
        <v>201902</v>
      </c>
      <c r="B67" s="121">
        <v>5.3571428571000004</v>
      </c>
      <c r="C67" s="121">
        <v>79.464285714300004</v>
      </c>
      <c r="D67" s="121">
        <v>15.1785714286</v>
      </c>
      <c r="F67" s="96">
        <v>201902</v>
      </c>
      <c r="G67" s="121">
        <v>15.625</v>
      </c>
      <c r="H67" s="121">
        <v>0</v>
      </c>
      <c r="I67" s="121">
        <v>84.375</v>
      </c>
    </row>
    <row r="68" spans="1:9">
      <c r="A68" s="96">
        <v>201903</v>
      </c>
      <c r="B68" s="121">
        <v>0.134589502</v>
      </c>
      <c r="C68" s="121">
        <v>92.597577388999994</v>
      </c>
      <c r="D68" s="121">
        <v>7.2678331089999997</v>
      </c>
      <c r="F68" s="96">
        <v>201903</v>
      </c>
      <c r="G68" s="121">
        <v>7.2678331089999997</v>
      </c>
      <c r="H68" s="121">
        <v>0</v>
      </c>
      <c r="I68" s="121">
        <v>92.732166891000006</v>
      </c>
    </row>
    <row r="69" spans="1:9">
      <c r="A69" s="96">
        <v>201904</v>
      </c>
      <c r="B69" s="121">
        <v>0.13888888890000001</v>
      </c>
      <c r="C69" s="121">
        <v>83.611111111100001</v>
      </c>
      <c r="D69" s="121">
        <v>16.25</v>
      </c>
      <c r="F69" s="96">
        <v>201904</v>
      </c>
      <c r="G69" s="121">
        <v>4.1666666667000003</v>
      </c>
      <c r="H69" s="121">
        <v>1.3888888889</v>
      </c>
      <c r="I69" s="121">
        <v>94.444444444400006</v>
      </c>
    </row>
    <row r="70" spans="1:9">
      <c r="A70" s="96">
        <v>201905</v>
      </c>
      <c r="B70" s="121">
        <v>0.5376344086</v>
      </c>
      <c r="C70" s="121">
        <v>81.854838709700005</v>
      </c>
      <c r="D70" s="121">
        <v>17.6075268817</v>
      </c>
      <c r="F70" s="96">
        <v>201905</v>
      </c>
      <c r="G70" s="121">
        <v>6.0483870968</v>
      </c>
      <c r="H70" s="121">
        <v>0.1344086022</v>
      </c>
      <c r="I70" s="121">
        <v>93.817204301100006</v>
      </c>
    </row>
    <row r="71" spans="1:9">
      <c r="A71" s="96">
        <v>201906</v>
      </c>
      <c r="B71" s="121">
        <v>0.13888888890000001</v>
      </c>
      <c r="C71" s="121">
        <v>95.277777777799997</v>
      </c>
      <c r="D71" s="121">
        <v>4.5833333332999997</v>
      </c>
      <c r="F71" s="96">
        <v>201906</v>
      </c>
      <c r="G71" s="121">
        <v>1.25</v>
      </c>
      <c r="H71" s="121">
        <v>0</v>
      </c>
      <c r="I71" s="121">
        <v>98.75</v>
      </c>
    </row>
    <row r="72" spans="1:9">
      <c r="A72" s="96">
        <v>201907</v>
      </c>
      <c r="B72" s="121">
        <v>1.0752688172</v>
      </c>
      <c r="C72" s="121">
        <v>95.161290322599996</v>
      </c>
      <c r="D72" s="121">
        <v>3.7634408601999998</v>
      </c>
      <c r="F72" s="96">
        <v>201907</v>
      </c>
      <c r="G72" s="121">
        <v>0.40322580650000001</v>
      </c>
      <c r="H72" s="121">
        <v>0.40322580650000001</v>
      </c>
      <c r="I72" s="121">
        <v>99.193548387099995</v>
      </c>
    </row>
    <row r="73" spans="1:9">
      <c r="A73" s="96">
        <v>201908</v>
      </c>
      <c r="B73" s="121">
        <v>0.8064516129</v>
      </c>
      <c r="C73" s="121">
        <v>92.607526881699997</v>
      </c>
      <c r="D73" s="121">
        <v>6.5860215053999998</v>
      </c>
      <c r="F73" s="96">
        <v>201908</v>
      </c>
      <c r="G73" s="121">
        <v>0.40322580650000001</v>
      </c>
      <c r="H73" s="121">
        <v>0</v>
      </c>
      <c r="I73" s="121">
        <v>99.596774193499996</v>
      </c>
    </row>
    <row r="74" spans="1:9">
      <c r="A74" s="96">
        <v>201909</v>
      </c>
      <c r="B74" s="121">
        <v>5.4166666667000003</v>
      </c>
      <c r="C74" s="121">
        <v>63.333333333299997</v>
      </c>
      <c r="D74" s="121">
        <v>31.25</v>
      </c>
      <c r="F74" s="96">
        <v>201909</v>
      </c>
      <c r="G74" s="121">
        <v>1.6666666667000001</v>
      </c>
      <c r="H74" s="121">
        <v>0</v>
      </c>
      <c r="I74" s="121">
        <v>98.333333333300004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079"/>
  <sheetViews>
    <sheetView workbookViewId="0">
      <selection activeCell="R387" sqref="R387"/>
    </sheetView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7" t="s">
        <v>43</v>
      </c>
      <c r="C1" s="137"/>
      <c r="D1" s="137"/>
      <c r="E1" s="137"/>
      <c r="F1" s="104"/>
      <c r="I1" s="94" t="s">
        <v>35</v>
      </c>
      <c r="J1" s="147" t="s">
        <v>46</v>
      </c>
      <c r="K1" s="137"/>
      <c r="L1" s="137"/>
      <c r="M1" s="137"/>
    </row>
    <row r="2" spans="1:15">
      <c r="A2" s="97" t="s">
        <v>44</v>
      </c>
      <c r="B2" s="148" t="s">
        <v>3</v>
      </c>
      <c r="C2" s="140"/>
      <c r="D2" s="148" t="s">
        <v>5</v>
      </c>
      <c r="E2" s="140"/>
      <c r="F2" s="145" t="s">
        <v>49</v>
      </c>
      <c r="G2" s="145" t="s">
        <v>50</v>
      </c>
      <c r="I2" s="94" t="s">
        <v>36</v>
      </c>
      <c r="J2" s="148" t="s">
        <v>3</v>
      </c>
      <c r="K2" s="140"/>
      <c r="L2" s="148" t="s">
        <v>5</v>
      </c>
      <c r="M2" s="140"/>
      <c r="N2" s="141" t="s">
        <v>47</v>
      </c>
      <c r="O2" s="143" t="s">
        <v>48</v>
      </c>
    </row>
    <row r="3" spans="1:15">
      <c r="A3" s="97" t="s">
        <v>37</v>
      </c>
      <c r="B3" s="132" t="s">
        <v>8</v>
      </c>
      <c r="C3" s="132" t="s">
        <v>9</v>
      </c>
      <c r="D3" s="132" t="s">
        <v>8</v>
      </c>
      <c r="E3" s="132" t="s">
        <v>9</v>
      </c>
      <c r="F3" s="146"/>
      <c r="G3" s="146"/>
      <c r="I3" s="97" t="s">
        <v>37</v>
      </c>
      <c r="J3" s="132" t="s">
        <v>8</v>
      </c>
      <c r="K3" s="132" t="s">
        <v>9</v>
      </c>
      <c r="L3" s="132" t="s">
        <v>8</v>
      </c>
      <c r="M3" s="132" t="s">
        <v>9</v>
      </c>
      <c r="N3" s="142"/>
      <c r="O3" s="144"/>
    </row>
    <row r="4" spans="1:15">
      <c r="A4" s="97" t="s">
        <v>7</v>
      </c>
      <c r="B4" s="95"/>
      <c r="C4" s="95"/>
      <c r="D4" s="95"/>
      <c r="E4" s="95"/>
      <c r="F4" s="105"/>
      <c r="G4" s="105"/>
      <c r="I4" s="94" t="s">
        <v>7</v>
      </c>
      <c r="J4" s="95"/>
      <c r="K4" s="95"/>
      <c r="L4" s="95"/>
      <c r="M4" s="95"/>
      <c r="N4" s="105"/>
      <c r="O4" s="105"/>
    </row>
    <row r="5" spans="1:15">
      <c r="A5" s="98" t="s">
        <v>71</v>
      </c>
      <c r="B5" s="99">
        <v>2962.5</v>
      </c>
      <c r="C5" s="99">
        <v>2341.6666666667002</v>
      </c>
      <c r="D5" s="99">
        <v>3700</v>
      </c>
      <c r="E5" s="99">
        <v>2666.6666666667002</v>
      </c>
      <c r="F5" s="99">
        <f>-C5</f>
        <v>-2341.6666666667002</v>
      </c>
      <c r="G5" s="99">
        <f>-E5</f>
        <v>-2666.6666666667002</v>
      </c>
      <c r="H5" s="93" t="str">
        <f>IF(TEXT(I5,"d")+0=15,UPPER(LEFT(TEXT(I5,"mmm"),1)),"")</f>
        <v/>
      </c>
      <c r="I5" s="100" t="s">
        <v>71</v>
      </c>
      <c r="J5" s="99">
        <v>2689.7333333332999</v>
      </c>
      <c r="K5" s="99">
        <v>-366.6666666667</v>
      </c>
      <c r="L5" s="99">
        <v>789.8</v>
      </c>
      <c r="M5" s="99">
        <v>-396.99374999999998</v>
      </c>
      <c r="N5" s="99">
        <f>IFERROR(J5+0,0)+IFERROR(K5+0,0)</f>
        <v>2323.0666666665998</v>
      </c>
      <c r="O5" s="99">
        <f>IFERROR(L5+0,0)+IFERROR(M5+0,0)</f>
        <v>392.80624999999998</v>
      </c>
    </row>
    <row r="6" spans="1:15">
      <c r="A6" s="98" t="s">
        <v>72</v>
      </c>
      <c r="B6" s="99">
        <v>2512.5</v>
      </c>
      <c r="C6" s="99">
        <v>2920.8333333332998</v>
      </c>
      <c r="D6" s="99">
        <v>3883.3333333332998</v>
      </c>
      <c r="E6" s="99">
        <v>2516.6666666667002</v>
      </c>
      <c r="F6" s="99">
        <f t="shared" ref="F6:F69" si="0">-C6</f>
        <v>-2920.8333333332998</v>
      </c>
      <c r="G6" s="99">
        <f t="shared" ref="G6:G69" si="1">-E6</f>
        <v>-2516.6666666667002</v>
      </c>
      <c r="H6" s="93" t="str">
        <f t="shared" ref="H6:H69" si="2">IF(TEXT(I6,"d")+0=15,UPPER(LEFT(TEXT(I6,"mmm"),1)),"")</f>
        <v/>
      </c>
      <c r="I6" s="100" t="s">
        <v>72</v>
      </c>
      <c r="J6" s="99">
        <v>2467.1291666666998</v>
      </c>
      <c r="K6" s="99">
        <v>-425</v>
      </c>
      <c r="L6" s="99">
        <v>246.5588235294</v>
      </c>
      <c r="M6" s="99">
        <v>-304.5625</v>
      </c>
      <c r="N6" s="99">
        <f t="shared" ref="N6:N8" si="3">IFERROR(J6+0,0)+IFERROR(K6+0,0)</f>
        <v>2042.1291666666998</v>
      </c>
      <c r="O6" s="99">
        <f t="shared" ref="O6:O8" si="4">IFERROR(L6+0,0)+IFERROR(M6+0,0)</f>
        <v>-58.003676470599999</v>
      </c>
    </row>
    <row r="7" spans="1:15">
      <c r="A7" s="98" t="s">
        <v>73</v>
      </c>
      <c r="B7" s="99">
        <v>2308.3333333332998</v>
      </c>
      <c r="C7" s="99">
        <v>1650</v>
      </c>
      <c r="D7" s="99">
        <v>3600</v>
      </c>
      <c r="E7" s="99">
        <v>2537.5</v>
      </c>
      <c r="F7" s="99">
        <f t="shared" si="0"/>
        <v>-1650</v>
      </c>
      <c r="G7" s="99">
        <f t="shared" si="1"/>
        <v>-2537.5</v>
      </c>
      <c r="H7" s="93" t="str">
        <f t="shared" si="2"/>
        <v/>
      </c>
      <c r="I7" s="100" t="s">
        <v>73</v>
      </c>
      <c r="J7" s="99">
        <v>1980.5652173912999</v>
      </c>
      <c r="K7" s="99">
        <v>-318.7</v>
      </c>
      <c r="L7" s="99">
        <v>798.46666666670001</v>
      </c>
      <c r="M7" s="99">
        <v>-563.1692307692</v>
      </c>
      <c r="N7" s="99">
        <f t="shared" si="3"/>
        <v>1661.8652173912999</v>
      </c>
      <c r="O7" s="99">
        <f t="shared" si="4"/>
        <v>235.29743589750001</v>
      </c>
    </row>
    <row r="8" spans="1:15">
      <c r="A8" s="98" t="s">
        <v>74</v>
      </c>
      <c r="B8" s="99">
        <v>2187.5</v>
      </c>
      <c r="C8" s="99">
        <v>1262.5</v>
      </c>
      <c r="D8" s="99">
        <v>3487.5</v>
      </c>
      <c r="E8" s="99">
        <v>2500</v>
      </c>
      <c r="F8" s="99">
        <f t="shared" si="0"/>
        <v>-1262.5</v>
      </c>
      <c r="G8" s="99">
        <f t="shared" si="1"/>
        <v>-2500</v>
      </c>
      <c r="H8" s="93" t="str">
        <f t="shared" si="2"/>
        <v/>
      </c>
      <c r="I8" s="100" t="s">
        <v>74</v>
      </c>
      <c r="J8" s="99">
        <v>1922.3619047619</v>
      </c>
      <c r="K8" s="99">
        <v>-391.02499999999998</v>
      </c>
      <c r="L8" s="99">
        <v>661.21666666670001</v>
      </c>
      <c r="M8" s="99">
        <v>-501.54615384620001</v>
      </c>
      <c r="N8" s="99">
        <f t="shared" si="3"/>
        <v>1531.3369047618999</v>
      </c>
      <c r="O8" s="99">
        <f t="shared" si="4"/>
        <v>159.67051282049999</v>
      </c>
    </row>
    <row r="9" spans="1:15">
      <c r="A9" s="98" t="s">
        <v>75</v>
      </c>
      <c r="B9" s="99">
        <v>2170.8333333332998</v>
      </c>
      <c r="C9" s="99">
        <v>1262.5</v>
      </c>
      <c r="D9" s="99">
        <v>3487.5</v>
      </c>
      <c r="E9" s="99">
        <v>2500</v>
      </c>
      <c r="F9" s="99">
        <f t="shared" si="0"/>
        <v>-1262.5</v>
      </c>
      <c r="G9" s="99">
        <f t="shared" si="1"/>
        <v>-2500</v>
      </c>
      <c r="H9" s="93" t="str">
        <f t="shared" si="2"/>
        <v/>
      </c>
      <c r="I9" s="100" t="s">
        <v>75</v>
      </c>
      <c r="J9" s="99">
        <v>1946.5666666667</v>
      </c>
      <c r="K9" s="99">
        <v>-854.88571428570003</v>
      </c>
      <c r="L9" s="99">
        <v>544.00833333330002</v>
      </c>
      <c r="M9" s="99">
        <v>-607.44615384619999</v>
      </c>
      <c r="N9" s="99">
        <f t="shared" ref="N9:N72" si="5">IFERROR(J9+0,0)+IFERROR(K9+0,0)</f>
        <v>1091.680952381</v>
      </c>
      <c r="O9" s="99">
        <f t="shared" ref="O9:O72" si="6">IFERROR(L9+0,0)+IFERROR(M9+0,0)</f>
        <v>-63.437820512899975</v>
      </c>
    </row>
    <row r="10" spans="1:15">
      <c r="A10" s="98" t="s">
        <v>76</v>
      </c>
      <c r="B10" s="99">
        <v>2558.3333333332998</v>
      </c>
      <c r="C10" s="99">
        <v>1352.0833333333001</v>
      </c>
      <c r="D10" s="99">
        <v>3487.5</v>
      </c>
      <c r="E10" s="99">
        <v>2500</v>
      </c>
      <c r="F10" s="99">
        <f t="shared" si="0"/>
        <v>-1352.0833333333001</v>
      </c>
      <c r="G10" s="99">
        <f t="shared" si="1"/>
        <v>-2500</v>
      </c>
      <c r="H10" s="93" t="str">
        <f t="shared" si="2"/>
        <v/>
      </c>
      <c r="I10" s="100" t="s">
        <v>76</v>
      </c>
      <c r="J10" s="99">
        <v>1891.7049999999999</v>
      </c>
      <c r="K10" s="99">
        <v>-582.16250000000002</v>
      </c>
      <c r="L10" s="99">
        <v>431.28571428570001</v>
      </c>
      <c r="M10" s="99">
        <v>-526.78235294119997</v>
      </c>
      <c r="N10" s="99">
        <f t="shared" si="5"/>
        <v>1309.5425</v>
      </c>
      <c r="O10" s="99">
        <f t="shared" si="6"/>
        <v>-95.496638655499964</v>
      </c>
    </row>
    <row r="11" spans="1:15">
      <c r="A11" s="98" t="s">
        <v>77</v>
      </c>
      <c r="B11" s="99">
        <v>2416.6666666667002</v>
      </c>
      <c r="C11" s="99">
        <v>1731.25</v>
      </c>
      <c r="D11" s="99">
        <v>3518.75</v>
      </c>
      <c r="E11" s="99">
        <v>2550</v>
      </c>
      <c r="F11" s="99">
        <f t="shared" si="0"/>
        <v>-1731.25</v>
      </c>
      <c r="G11" s="99">
        <f t="shared" si="1"/>
        <v>-2550</v>
      </c>
      <c r="H11" s="93" t="str">
        <f t="shared" si="2"/>
        <v/>
      </c>
      <c r="I11" s="100" t="s">
        <v>77</v>
      </c>
      <c r="J11" s="99">
        <v>2393.0263157895001</v>
      </c>
      <c r="K11" s="99">
        <v>-474.33846153849998</v>
      </c>
      <c r="L11" s="99">
        <v>632.05555555559999</v>
      </c>
      <c r="M11" s="99">
        <v>-496.41250000000002</v>
      </c>
      <c r="N11" s="99">
        <f t="shared" si="5"/>
        <v>1918.6878542510001</v>
      </c>
      <c r="O11" s="99">
        <f t="shared" si="6"/>
        <v>135.64305555559997</v>
      </c>
    </row>
    <row r="12" spans="1:15">
      <c r="A12" s="98" t="s">
        <v>78</v>
      </c>
      <c r="B12" s="99">
        <v>2266.6666666667002</v>
      </c>
      <c r="C12" s="99">
        <v>2175</v>
      </c>
      <c r="D12" s="99">
        <v>3612.5</v>
      </c>
      <c r="E12" s="99">
        <v>2433.3333333332998</v>
      </c>
      <c r="F12" s="99">
        <f t="shared" si="0"/>
        <v>-2175</v>
      </c>
      <c r="G12" s="99">
        <f t="shared" si="1"/>
        <v>-2433.3333333332998</v>
      </c>
      <c r="H12" s="93" t="str">
        <f t="shared" si="2"/>
        <v/>
      </c>
      <c r="I12" s="100" t="s">
        <v>78</v>
      </c>
      <c r="J12" s="99">
        <v>2311.0208333332998</v>
      </c>
      <c r="K12" s="99">
        <v>-200</v>
      </c>
      <c r="L12" s="99">
        <v>655.68666666670003</v>
      </c>
      <c r="M12" s="99">
        <v>-101.1285714286</v>
      </c>
      <c r="N12" s="99">
        <f t="shared" si="5"/>
        <v>2111.0208333332998</v>
      </c>
      <c r="O12" s="99">
        <f t="shared" si="6"/>
        <v>554.55809523810001</v>
      </c>
    </row>
    <row r="13" spans="1:15">
      <c r="A13" s="98" t="s">
        <v>79</v>
      </c>
      <c r="B13" s="99">
        <v>2208.3333333332998</v>
      </c>
      <c r="C13" s="99">
        <v>2956.25</v>
      </c>
      <c r="D13" s="99">
        <v>3543.75</v>
      </c>
      <c r="E13" s="99">
        <v>2133.3333333332998</v>
      </c>
      <c r="F13" s="99">
        <f t="shared" si="0"/>
        <v>-2956.25</v>
      </c>
      <c r="G13" s="99">
        <f t="shared" si="1"/>
        <v>-2133.3333333332998</v>
      </c>
      <c r="H13" s="93" t="str">
        <f t="shared" si="2"/>
        <v/>
      </c>
      <c r="I13" s="100" t="s">
        <v>79</v>
      </c>
      <c r="J13" s="99">
        <v>2007.2458333333</v>
      </c>
      <c r="K13" s="99">
        <v>-200</v>
      </c>
      <c r="L13" s="99">
        <v>204.52222222220001</v>
      </c>
      <c r="M13" s="99">
        <v>-388.43333333330003</v>
      </c>
      <c r="N13" s="99">
        <f t="shared" si="5"/>
        <v>1807.2458333333</v>
      </c>
      <c r="O13" s="99">
        <f t="shared" si="6"/>
        <v>-183.91111111110001</v>
      </c>
    </row>
    <row r="14" spans="1:15">
      <c r="A14" s="98" t="s">
        <v>80</v>
      </c>
      <c r="B14" s="99">
        <v>2300</v>
      </c>
      <c r="C14" s="99">
        <v>2268.75</v>
      </c>
      <c r="D14" s="99">
        <v>3193.75</v>
      </c>
      <c r="E14" s="99">
        <v>2433.3333333332998</v>
      </c>
      <c r="F14" s="99">
        <f t="shared" si="0"/>
        <v>-2268.75</v>
      </c>
      <c r="G14" s="99">
        <f t="shared" si="1"/>
        <v>-2433.3333333332998</v>
      </c>
      <c r="H14" s="93" t="str">
        <f t="shared" si="2"/>
        <v/>
      </c>
      <c r="I14" s="100" t="s">
        <v>80</v>
      </c>
      <c r="J14" s="99">
        <v>1949.7</v>
      </c>
      <c r="K14" s="99">
        <v>-536.45555555559997</v>
      </c>
      <c r="L14" s="99">
        <v>636.2214285714</v>
      </c>
      <c r="M14" s="99">
        <v>-311.41000000000003</v>
      </c>
      <c r="N14" s="99">
        <f t="shared" si="5"/>
        <v>1413.2444444444</v>
      </c>
      <c r="O14" s="99">
        <f t="shared" si="6"/>
        <v>324.81142857139997</v>
      </c>
    </row>
    <row r="15" spans="1:15">
      <c r="A15" s="98" t="s">
        <v>81</v>
      </c>
      <c r="B15" s="99">
        <v>2275</v>
      </c>
      <c r="C15" s="99">
        <v>2266.6666666667002</v>
      </c>
      <c r="D15" s="99">
        <v>3060.4166666667002</v>
      </c>
      <c r="E15" s="99">
        <v>2433.3333333332998</v>
      </c>
      <c r="F15" s="99">
        <f t="shared" si="0"/>
        <v>-2266.6666666667002</v>
      </c>
      <c r="G15" s="99">
        <f t="shared" si="1"/>
        <v>-2433.3333333332998</v>
      </c>
      <c r="H15" s="93" t="str">
        <f t="shared" si="2"/>
        <v/>
      </c>
      <c r="I15" s="100" t="s">
        <v>81</v>
      </c>
      <c r="J15" s="99">
        <v>2150.2454545454998</v>
      </c>
      <c r="K15" s="99">
        <v>-634.96249999999998</v>
      </c>
      <c r="L15" s="99">
        <v>848.38125000000002</v>
      </c>
      <c r="M15" s="99">
        <v>-203.5</v>
      </c>
      <c r="N15" s="99">
        <f t="shared" si="5"/>
        <v>1515.2829545454997</v>
      </c>
      <c r="O15" s="99">
        <f t="shared" si="6"/>
        <v>644.88125000000002</v>
      </c>
    </row>
    <row r="16" spans="1:15">
      <c r="A16" s="98" t="s">
        <v>82</v>
      </c>
      <c r="B16" s="99">
        <v>2241.6666666667002</v>
      </c>
      <c r="C16" s="99">
        <v>2266.6666666667002</v>
      </c>
      <c r="D16" s="99">
        <v>3059.1666666667002</v>
      </c>
      <c r="E16" s="99">
        <v>2433.3333333332998</v>
      </c>
      <c r="F16" s="99">
        <f t="shared" si="0"/>
        <v>-2266.6666666667002</v>
      </c>
      <c r="G16" s="99">
        <f t="shared" si="1"/>
        <v>-2433.3333333332998</v>
      </c>
      <c r="H16" s="93" t="str">
        <f t="shared" si="2"/>
        <v/>
      </c>
      <c r="I16" s="100" t="s">
        <v>82</v>
      </c>
      <c r="J16" s="99">
        <v>2215.8681818181999</v>
      </c>
      <c r="K16" s="99">
        <v>-320.47500000000002</v>
      </c>
      <c r="L16" s="99">
        <v>1144.7055555556001</v>
      </c>
      <c r="M16" s="99">
        <v>-375.36666666669998</v>
      </c>
      <c r="N16" s="99">
        <f t="shared" si="5"/>
        <v>1895.3931818182</v>
      </c>
      <c r="O16" s="99">
        <f t="shared" si="6"/>
        <v>769.3388888889001</v>
      </c>
    </row>
    <row r="17" spans="1:15">
      <c r="A17" s="98" t="s">
        <v>83</v>
      </c>
      <c r="B17" s="99">
        <v>2333.3333333332998</v>
      </c>
      <c r="C17" s="99">
        <v>2266.6666666667002</v>
      </c>
      <c r="D17" s="99">
        <v>3212.5</v>
      </c>
      <c r="E17" s="99">
        <v>2433.3333333332998</v>
      </c>
      <c r="F17" s="99">
        <f t="shared" si="0"/>
        <v>-2266.6666666667002</v>
      </c>
      <c r="G17" s="99">
        <f t="shared" si="1"/>
        <v>-2433.3333333332998</v>
      </c>
      <c r="H17" s="93" t="str">
        <f t="shared" si="2"/>
        <v/>
      </c>
      <c r="I17" s="100" t="s">
        <v>83</v>
      </c>
      <c r="J17" s="99">
        <v>1850.6555555555999</v>
      </c>
      <c r="K17" s="99">
        <v>-1410.15</v>
      </c>
      <c r="L17" s="99">
        <v>1014.8818181818</v>
      </c>
      <c r="M17" s="99">
        <v>-334.32307692310002</v>
      </c>
      <c r="N17" s="99">
        <f t="shared" si="5"/>
        <v>440.50555555559981</v>
      </c>
      <c r="O17" s="99">
        <f t="shared" si="6"/>
        <v>680.55874125869991</v>
      </c>
    </row>
    <row r="18" spans="1:15">
      <c r="A18" s="98" t="s">
        <v>84</v>
      </c>
      <c r="B18" s="99">
        <v>2333.3333333332998</v>
      </c>
      <c r="C18" s="99">
        <v>2270.8333333332998</v>
      </c>
      <c r="D18" s="99">
        <v>3212.5</v>
      </c>
      <c r="E18" s="99">
        <v>2433.3333333332998</v>
      </c>
      <c r="F18" s="99">
        <f t="shared" si="0"/>
        <v>-2270.8333333332998</v>
      </c>
      <c r="G18" s="99">
        <f t="shared" si="1"/>
        <v>-2433.3333333332998</v>
      </c>
      <c r="H18" s="93" t="str">
        <f t="shared" si="2"/>
        <v/>
      </c>
      <c r="I18" s="100" t="s">
        <v>84</v>
      </c>
      <c r="J18" s="99">
        <v>2118.6086956521999</v>
      </c>
      <c r="K18" s="99">
        <v>-448.68</v>
      </c>
      <c r="L18" s="99">
        <v>464.50769230769998</v>
      </c>
      <c r="M18" s="99">
        <v>-359.45454545450002</v>
      </c>
      <c r="N18" s="99">
        <f t="shared" si="5"/>
        <v>1669.9286956521998</v>
      </c>
      <c r="O18" s="99">
        <f t="shared" si="6"/>
        <v>105.05314685319996</v>
      </c>
    </row>
    <row r="19" spans="1:15">
      <c r="A19" s="98" t="s">
        <v>85</v>
      </c>
      <c r="B19" s="99">
        <v>2212.5</v>
      </c>
      <c r="C19" s="99">
        <v>2581.25</v>
      </c>
      <c r="D19" s="99">
        <v>3175</v>
      </c>
      <c r="E19" s="99">
        <v>2466.6666666667002</v>
      </c>
      <c r="F19" s="99">
        <f t="shared" si="0"/>
        <v>-2581.25</v>
      </c>
      <c r="G19" s="99">
        <f t="shared" si="1"/>
        <v>-2466.6666666667002</v>
      </c>
      <c r="H19" s="93" t="str">
        <f t="shared" si="2"/>
        <v>S</v>
      </c>
      <c r="I19" s="100" t="s">
        <v>85</v>
      </c>
      <c r="J19" s="99">
        <v>2244.0124999999998</v>
      </c>
      <c r="K19" s="99">
        <v>-325.45</v>
      </c>
      <c r="L19" s="99">
        <v>336.2</v>
      </c>
      <c r="M19" s="99">
        <v>-502.95555555559997</v>
      </c>
      <c r="N19" s="99">
        <f t="shared" si="5"/>
        <v>1918.5624999999998</v>
      </c>
      <c r="O19" s="99">
        <f t="shared" si="6"/>
        <v>-166.75555555559998</v>
      </c>
    </row>
    <row r="20" spans="1:15">
      <c r="A20" s="98" t="s">
        <v>86</v>
      </c>
      <c r="B20" s="99">
        <v>1464.5833333333001</v>
      </c>
      <c r="C20" s="99">
        <v>2725</v>
      </c>
      <c r="D20" s="99">
        <v>3495.8333333332998</v>
      </c>
      <c r="E20" s="99">
        <v>2091.6666666667002</v>
      </c>
      <c r="F20" s="99">
        <f t="shared" si="0"/>
        <v>-2725</v>
      </c>
      <c r="G20" s="99">
        <f t="shared" si="1"/>
        <v>-2091.6666666667002</v>
      </c>
      <c r="H20" s="93" t="str">
        <f t="shared" si="2"/>
        <v/>
      </c>
      <c r="I20" s="100" t="s">
        <v>86</v>
      </c>
      <c r="J20" s="99">
        <v>1319.1583333333001</v>
      </c>
      <c r="K20" s="99">
        <v>-16.3</v>
      </c>
      <c r="L20" s="99">
        <v>458.65</v>
      </c>
      <c r="M20" s="99">
        <v>-432.55</v>
      </c>
      <c r="N20" s="99">
        <f t="shared" si="5"/>
        <v>1302.8583333333002</v>
      </c>
      <c r="O20" s="99">
        <f t="shared" si="6"/>
        <v>26.099999999999966</v>
      </c>
    </row>
    <row r="21" spans="1:15">
      <c r="A21" s="98" t="s">
        <v>87</v>
      </c>
      <c r="B21" s="99">
        <v>2350</v>
      </c>
      <c r="C21" s="99">
        <v>2250</v>
      </c>
      <c r="D21" s="99">
        <v>3166.6666666667002</v>
      </c>
      <c r="E21" s="99">
        <v>2466.6666666667002</v>
      </c>
      <c r="F21" s="99">
        <f t="shared" si="0"/>
        <v>-2250</v>
      </c>
      <c r="G21" s="99">
        <f t="shared" si="1"/>
        <v>-2466.6666666667002</v>
      </c>
      <c r="H21" s="93" t="str">
        <f t="shared" si="2"/>
        <v/>
      </c>
      <c r="I21" s="100" t="s">
        <v>87</v>
      </c>
      <c r="J21" s="99">
        <v>1955.7473684211</v>
      </c>
      <c r="K21" s="99">
        <v>-634.93636363639996</v>
      </c>
      <c r="L21" s="99">
        <v>1376.28</v>
      </c>
      <c r="M21" s="99">
        <v>-402.17857142859998</v>
      </c>
      <c r="N21" s="99">
        <f t="shared" si="5"/>
        <v>1320.8110047846999</v>
      </c>
      <c r="O21" s="99">
        <f t="shared" si="6"/>
        <v>974.10142857139999</v>
      </c>
    </row>
    <row r="22" spans="1:15">
      <c r="A22" s="98" t="s">
        <v>88</v>
      </c>
      <c r="B22" s="99">
        <v>2358.3333333332998</v>
      </c>
      <c r="C22" s="99">
        <v>2218.75</v>
      </c>
      <c r="D22" s="99">
        <v>3454.1666666667002</v>
      </c>
      <c r="E22" s="99">
        <v>2466.6666666667002</v>
      </c>
      <c r="F22" s="99">
        <f t="shared" si="0"/>
        <v>-2218.75</v>
      </c>
      <c r="G22" s="99">
        <f t="shared" si="1"/>
        <v>-2466.6666666667002</v>
      </c>
      <c r="H22" s="93" t="str">
        <f t="shared" si="2"/>
        <v/>
      </c>
      <c r="I22" s="100" t="s">
        <v>88</v>
      </c>
      <c r="J22" s="99">
        <v>2112.1541666666999</v>
      </c>
      <c r="K22" s="99">
        <v>-279.59090909090003</v>
      </c>
      <c r="L22" s="99">
        <v>994.11904761899996</v>
      </c>
      <c r="M22" s="99">
        <v>-282.1666666667</v>
      </c>
      <c r="N22" s="99">
        <f t="shared" si="5"/>
        <v>1832.5632575758</v>
      </c>
      <c r="O22" s="99">
        <f t="shared" si="6"/>
        <v>711.95238095230002</v>
      </c>
    </row>
    <row r="23" spans="1:15">
      <c r="A23" s="98" t="s">
        <v>89</v>
      </c>
      <c r="B23" s="99">
        <v>2425</v>
      </c>
      <c r="C23" s="99">
        <v>2218.75</v>
      </c>
      <c r="D23" s="99">
        <v>3550</v>
      </c>
      <c r="E23" s="99">
        <v>2466.6666666667002</v>
      </c>
      <c r="F23" s="99">
        <f t="shared" si="0"/>
        <v>-2218.75</v>
      </c>
      <c r="G23" s="99">
        <f t="shared" si="1"/>
        <v>-2466.6666666667002</v>
      </c>
      <c r="H23" s="93" t="str">
        <f t="shared" si="2"/>
        <v/>
      </c>
      <c r="I23" s="100" t="s">
        <v>89</v>
      </c>
      <c r="J23" s="99">
        <v>2248.6916666666998</v>
      </c>
      <c r="K23" s="99">
        <v>-225</v>
      </c>
      <c r="L23" s="99">
        <v>803.56666666670003</v>
      </c>
      <c r="M23" s="99">
        <v>-85.5</v>
      </c>
      <c r="N23" s="99">
        <f t="shared" si="5"/>
        <v>2023.6916666666998</v>
      </c>
      <c r="O23" s="99">
        <f t="shared" si="6"/>
        <v>718.06666666670003</v>
      </c>
    </row>
    <row r="24" spans="1:15">
      <c r="A24" s="98" t="s">
        <v>90</v>
      </c>
      <c r="B24" s="99">
        <v>2433.3333333332998</v>
      </c>
      <c r="C24" s="99">
        <v>2218.75</v>
      </c>
      <c r="D24" s="99">
        <v>3550</v>
      </c>
      <c r="E24" s="99">
        <v>2466.6666666667002</v>
      </c>
      <c r="F24" s="99">
        <f t="shared" si="0"/>
        <v>-2218.75</v>
      </c>
      <c r="G24" s="99">
        <f t="shared" si="1"/>
        <v>-2466.6666666667002</v>
      </c>
      <c r="H24" s="93" t="str">
        <f t="shared" si="2"/>
        <v/>
      </c>
      <c r="I24" s="100" t="s">
        <v>90</v>
      </c>
      <c r="J24" s="99">
        <v>1944.1238095238</v>
      </c>
      <c r="K24" s="99">
        <v>-1075.7</v>
      </c>
      <c r="L24" s="99">
        <v>1240.365</v>
      </c>
      <c r="M24" s="99">
        <v>-44.55</v>
      </c>
      <c r="N24" s="99">
        <f t="shared" si="5"/>
        <v>868.42380952379995</v>
      </c>
      <c r="O24" s="99">
        <f t="shared" si="6"/>
        <v>1195.8150000000001</v>
      </c>
    </row>
    <row r="25" spans="1:15">
      <c r="A25" s="98" t="s">
        <v>91</v>
      </c>
      <c r="B25" s="99">
        <v>2354.1666666667002</v>
      </c>
      <c r="C25" s="99">
        <v>2368.75</v>
      </c>
      <c r="D25" s="99">
        <v>3550</v>
      </c>
      <c r="E25" s="99">
        <v>2466.6666666667002</v>
      </c>
      <c r="F25" s="99">
        <f t="shared" si="0"/>
        <v>-2368.75</v>
      </c>
      <c r="G25" s="99">
        <f t="shared" si="1"/>
        <v>-2466.6666666667002</v>
      </c>
      <c r="H25" s="93" t="str">
        <f t="shared" si="2"/>
        <v/>
      </c>
      <c r="I25" s="100" t="s">
        <v>91</v>
      </c>
      <c r="J25" s="99">
        <v>2270.7624999999998</v>
      </c>
      <c r="K25" s="99">
        <v>-254.54545454550001</v>
      </c>
      <c r="L25" s="99">
        <v>1122.9208333332999</v>
      </c>
      <c r="M25" s="101" t="s">
        <v>45</v>
      </c>
      <c r="N25" s="99">
        <f t="shared" si="5"/>
        <v>2016.2170454544998</v>
      </c>
      <c r="O25" s="99">
        <f t="shared" si="6"/>
        <v>1122.9208333332999</v>
      </c>
    </row>
    <row r="26" spans="1:15">
      <c r="A26" s="98" t="s">
        <v>92</v>
      </c>
      <c r="B26" s="99">
        <v>2279.1666666667002</v>
      </c>
      <c r="C26" s="99">
        <v>2575</v>
      </c>
      <c r="D26" s="99">
        <v>3525</v>
      </c>
      <c r="E26" s="99">
        <v>2366.6666666667002</v>
      </c>
      <c r="F26" s="99">
        <f t="shared" si="0"/>
        <v>-2575</v>
      </c>
      <c r="G26" s="99">
        <f t="shared" si="1"/>
        <v>-2366.6666666667002</v>
      </c>
      <c r="H26" s="93" t="str">
        <f t="shared" si="2"/>
        <v/>
      </c>
      <c r="I26" s="100" t="s">
        <v>92</v>
      </c>
      <c r="J26" s="99">
        <v>2061.5391304348</v>
      </c>
      <c r="K26" s="99">
        <v>-408.5833333333</v>
      </c>
      <c r="L26" s="99">
        <v>381.82857142860001</v>
      </c>
      <c r="M26" s="99">
        <v>-286.83999999999997</v>
      </c>
      <c r="N26" s="99">
        <f t="shared" si="5"/>
        <v>1652.9557971014999</v>
      </c>
      <c r="O26" s="99">
        <f t="shared" si="6"/>
        <v>94.988571428600039</v>
      </c>
    </row>
    <row r="27" spans="1:15">
      <c r="A27" s="98" t="s">
        <v>93</v>
      </c>
      <c r="B27" s="99">
        <v>1662.5</v>
      </c>
      <c r="C27" s="99">
        <v>3079.1666666667002</v>
      </c>
      <c r="D27" s="99">
        <v>3754.1666666667002</v>
      </c>
      <c r="E27" s="99">
        <v>2104.1666666667002</v>
      </c>
      <c r="F27" s="99">
        <f t="shared" si="0"/>
        <v>-3079.1666666667002</v>
      </c>
      <c r="G27" s="99">
        <f t="shared" si="1"/>
        <v>-2104.1666666667002</v>
      </c>
      <c r="H27" s="93" t="str">
        <f t="shared" si="2"/>
        <v/>
      </c>
      <c r="I27" s="100" t="s">
        <v>93</v>
      </c>
      <c r="J27" s="99">
        <v>1581.5625</v>
      </c>
      <c r="K27" s="101" t="s">
        <v>45</v>
      </c>
      <c r="L27" s="101" t="s">
        <v>45</v>
      </c>
      <c r="M27" s="99">
        <v>-518.84583333329999</v>
      </c>
      <c r="N27" s="99">
        <f t="shared" si="5"/>
        <v>1581.5625</v>
      </c>
      <c r="O27" s="99">
        <f t="shared" si="6"/>
        <v>-518.84583333329999</v>
      </c>
    </row>
    <row r="28" spans="1:15">
      <c r="A28" s="98" t="s">
        <v>94</v>
      </c>
      <c r="B28" s="99">
        <v>2366.6666666667002</v>
      </c>
      <c r="C28" s="99">
        <v>2522.9166666667002</v>
      </c>
      <c r="D28" s="99">
        <v>3525</v>
      </c>
      <c r="E28" s="99">
        <v>2366.6666666667002</v>
      </c>
      <c r="F28" s="99">
        <f t="shared" si="0"/>
        <v>-2522.9166666667002</v>
      </c>
      <c r="G28" s="99">
        <f t="shared" si="1"/>
        <v>-2366.6666666667002</v>
      </c>
      <c r="H28" s="93" t="str">
        <f t="shared" si="2"/>
        <v/>
      </c>
      <c r="I28" s="100" t="s">
        <v>94</v>
      </c>
      <c r="J28" s="99">
        <v>1217.16875</v>
      </c>
      <c r="K28" s="99">
        <v>-1488.4444444444</v>
      </c>
      <c r="L28" s="99">
        <v>856.68571428569999</v>
      </c>
      <c r="M28" s="99">
        <v>-1047.9526315789999</v>
      </c>
      <c r="N28" s="99">
        <f t="shared" si="5"/>
        <v>-271.27569444439996</v>
      </c>
      <c r="O28" s="99">
        <f t="shared" si="6"/>
        <v>-191.26691729329991</v>
      </c>
    </row>
    <row r="29" spans="1:15">
      <c r="A29" s="98" t="s">
        <v>95</v>
      </c>
      <c r="B29" s="99">
        <v>2366.6666666667002</v>
      </c>
      <c r="C29" s="99">
        <v>2527.0833333332998</v>
      </c>
      <c r="D29" s="99">
        <v>3525</v>
      </c>
      <c r="E29" s="99">
        <v>2366.6666666667002</v>
      </c>
      <c r="F29" s="99">
        <f t="shared" si="0"/>
        <v>-2527.0833333332998</v>
      </c>
      <c r="G29" s="99">
        <f t="shared" si="1"/>
        <v>-2366.6666666667002</v>
      </c>
      <c r="H29" s="93" t="str">
        <f t="shared" si="2"/>
        <v/>
      </c>
      <c r="I29" s="100" t="s">
        <v>95</v>
      </c>
      <c r="J29" s="99">
        <v>2090.9842105263001</v>
      </c>
      <c r="K29" s="99">
        <v>-1163.06</v>
      </c>
      <c r="L29" s="99">
        <v>1615.4357142857</v>
      </c>
      <c r="M29" s="99">
        <v>-940.32307692309996</v>
      </c>
      <c r="N29" s="99">
        <f t="shared" si="5"/>
        <v>927.92421052630016</v>
      </c>
      <c r="O29" s="99">
        <f t="shared" si="6"/>
        <v>675.11263736260003</v>
      </c>
    </row>
    <row r="30" spans="1:15">
      <c r="A30" s="98" t="s">
        <v>96</v>
      </c>
      <c r="B30" s="99">
        <v>2366.6666666667002</v>
      </c>
      <c r="C30" s="99">
        <v>2527.0833333332998</v>
      </c>
      <c r="D30" s="99">
        <v>3525</v>
      </c>
      <c r="E30" s="99">
        <v>2366.6666666667002</v>
      </c>
      <c r="F30" s="99">
        <f t="shared" si="0"/>
        <v>-2527.0833333332998</v>
      </c>
      <c r="G30" s="99">
        <f t="shared" si="1"/>
        <v>-2366.6666666667002</v>
      </c>
      <c r="H30" s="93" t="str">
        <f t="shared" si="2"/>
        <v/>
      </c>
      <c r="I30" s="100" t="s">
        <v>96</v>
      </c>
      <c r="J30" s="99">
        <v>1714.2368421053</v>
      </c>
      <c r="K30" s="99">
        <v>-1060.2</v>
      </c>
      <c r="L30" s="99">
        <v>1271.4411764706001</v>
      </c>
      <c r="M30" s="99">
        <v>-679.7</v>
      </c>
      <c r="N30" s="99">
        <f t="shared" si="5"/>
        <v>654.03684210529991</v>
      </c>
      <c r="O30" s="99">
        <f t="shared" si="6"/>
        <v>591.74117647060007</v>
      </c>
    </row>
    <row r="31" spans="1:15">
      <c r="A31" s="98" t="s">
        <v>97</v>
      </c>
      <c r="B31" s="99">
        <v>2366.6666666667002</v>
      </c>
      <c r="C31" s="99">
        <v>2527.0833333332998</v>
      </c>
      <c r="D31" s="99">
        <v>3135</v>
      </c>
      <c r="E31" s="99">
        <v>2366.6666666667002</v>
      </c>
      <c r="F31" s="99">
        <f t="shared" si="0"/>
        <v>-2527.0833333332998</v>
      </c>
      <c r="G31" s="99">
        <f t="shared" si="1"/>
        <v>-2366.6666666667002</v>
      </c>
      <c r="H31" s="93" t="str">
        <f t="shared" si="2"/>
        <v/>
      </c>
      <c r="I31" s="100" t="s">
        <v>97</v>
      </c>
      <c r="J31" s="99">
        <v>1905.3947368421</v>
      </c>
      <c r="K31" s="99">
        <v>-746.24285714289999</v>
      </c>
      <c r="L31" s="99">
        <v>1010.3318181818</v>
      </c>
      <c r="M31" s="99">
        <v>-173.55</v>
      </c>
      <c r="N31" s="99">
        <f t="shared" si="5"/>
        <v>1159.1518796992</v>
      </c>
      <c r="O31" s="99">
        <f t="shared" si="6"/>
        <v>836.78181818179996</v>
      </c>
    </row>
    <row r="32" spans="1:15">
      <c r="A32" s="98" t="s">
        <v>98</v>
      </c>
      <c r="B32" s="99">
        <v>2508.3333333332998</v>
      </c>
      <c r="C32" s="99">
        <v>2527.0833333332998</v>
      </c>
      <c r="D32" s="99">
        <v>3175</v>
      </c>
      <c r="E32" s="99">
        <v>2366.6666666667002</v>
      </c>
      <c r="F32" s="99">
        <f t="shared" si="0"/>
        <v>-2527.0833333332998</v>
      </c>
      <c r="G32" s="99">
        <f t="shared" si="1"/>
        <v>-2366.6666666667002</v>
      </c>
      <c r="H32" s="93" t="str">
        <f t="shared" si="2"/>
        <v/>
      </c>
      <c r="I32" s="100" t="s">
        <v>98</v>
      </c>
      <c r="J32" s="99">
        <v>2463.9499999999998</v>
      </c>
      <c r="K32" s="99">
        <v>-300</v>
      </c>
      <c r="L32" s="99">
        <v>554.24444444439996</v>
      </c>
      <c r="M32" s="99">
        <v>-269.5277777778</v>
      </c>
      <c r="N32" s="99">
        <f t="shared" si="5"/>
        <v>2163.9499999999998</v>
      </c>
      <c r="O32" s="99">
        <f t="shared" si="6"/>
        <v>284.71666666659996</v>
      </c>
    </row>
    <row r="33" spans="1:15">
      <c r="A33" s="98" t="s">
        <v>99</v>
      </c>
      <c r="B33" s="99">
        <v>2900</v>
      </c>
      <c r="C33" s="99">
        <v>2477.0833333332998</v>
      </c>
      <c r="D33" s="99">
        <v>3666.6666666667002</v>
      </c>
      <c r="E33" s="99">
        <v>2166.6666666667002</v>
      </c>
      <c r="F33" s="99">
        <f t="shared" si="0"/>
        <v>-2477.0833333332998</v>
      </c>
      <c r="G33" s="99">
        <f t="shared" si="1"/>
        <v>-2166.6666666667002</v>
      </c>
      <c r="H33" s="93" t="str">
        <f t="shared" si="2"/>
        <v/>
      </c>
      <c r="I33" s="100" t="s">
        <v>99</v>
      </c>
      <c r="J33" s="99">
        <v>2806.4375</v>
      </c>
      <c r="K33" s="99">
        <v>-320.37777777780002</v>
      </c>
      <c r="L33" s="101" t="s">
        <v>45</v>
      </c>
      <c r="M33" s="99">
        <v>-1148.5833333333001</v>
      </c>
      <c r="N33" s="99">
        <f t="shared" si="5"/>
        <v>2486.0597222222</v>
      </c>
      <c r="O33" s="99">
        <f t="shared" si="6"/>
        <v>-1148.5833333333001</v>
      </c>
    </row>
    <row r="34" spans="1:15">
      <c r="A34" s="98" t="s">
        <v>70</v>
      </c>
      <c r="B34" s="99">
        <v>2620.8333333332998</v>
      </c>
      <c r="C34" s="99">
        <v>3004.1666666667002</v>
      </c>
      <c r="D34" s="99">
        <v>3558.3333333332998</v>
      </c>
      <c r="E34" s="99">
        <v>1904.1666666666999</v>
      </c>
      <c r="F34" s="99">
        <f t="shared" si="0"/>
        <v>-3004.1666666667002</v>
      </c>
      <c r="G34" s="99">
        <f t="shared" si="1"/>
        <v>-1904.1666666666999</v>
      </c>
      <c r="H34" s="93" t="str">
        <f t="shared" si="2"/>
        <v/>
      </c>
      <c r="I34" s="100" t="s">
        <v>70</v>
      </c>
      <c r="J34" s="99">
        <v>2392.8782608696001</v>
      </c>
      <c r="K34" s="99">
        <v>-671.96666666670001</v>
      </c>
      <c r="L34" s="99">
        <v>916.23333333330004</v>
      </c>
      <c r="M34" s="99">
        <v>-885.72857142860005</v>
      </c>
      <c r="N34" s="99">
        <f t="shared" si="5"/>
        <v>1720.9115942029002</v>
      </c>
      <c r="O34" s="99">
        <f t="shared" si="6"/>
        <v>30.50476190469999</v>
      </c>
    </row>
    <row r="35" spans="1:15">
      <c r="A35" s="98" t="s">
        <v>101</v>
      </c>
      <c r="B35" s="99">
        <v>3033.3333333332998</v>
      </c>
      <c r="C35" s="99">
        <v>2443.75</v>
      </c>
      <c r="D35" s="99">
        <v>3658.3333333332998</v>
      </c>
      <c r="E35" s="99">
        <v>2166.6666666667002</v>
      </c>
      <c r="F35" s="99">
        <f t="shared" si="0"/>
        <v>-2443.75</v>
      </c>
      <c r="G35" s="99">
        <f t="shared" si="1"/>
        <v>-2166.6666666667002</v>
      </c>
      <c r="H35" s="93" t="str">
        <f t="shared" si="2"/>
        <v/>
      </c>
      <c r="I35" s="100" t="s">
        <v>101</v>
      </c>
      <c r="J35" s="99">
        <v>1752.5374999999999</v>
      </c>
      <c r="K35" s="99">
        <v>-1036.0250000000001</v>
      </c>
      <c r="L35" s="99">
        <v>737.9</v>
      </c>
      <c r="M35" s="99">
        <v>-1263.6785714286</v>
      </c>
      <c r="N35" s="99">
        <f t="shared" si="5"/>
        <v>716.51249999999982</v>
      </c>
      <c r="O35" s="99">
        <f t="shared" si="6"/>
        <v>-525.7785714286</v>
      </c>
    </row>
    <row r="36" spans="1:15">
      <c r="A36" s="98" t="s">
        <v>102</v>
      </c>
      <c r="B36" s="99">
        <v>3033.3333333332998</v>
      </c>
      <c r="C36" s="99">
        <v>2443.75</v>
      </c>
      <c r="D36" s="99">
        <v>3650</v>
      </c>
      <c r="E36" s="99">
        <v>2166.6666666667002</v>
      </c>
      <c r="F36" s="99">
        <f t="shared" si="0"/>
        <v>-2443.75</v>
      </c>
      <c r="G36" s="99">
        <f t="shared" si="1"/>
        <v>-2166.6666666667002</v>
      </c>
      <c r="H36" s="93" t="str">
        <f>IF(TEXT(I36,"d")+0=15,UPPER(LEFT(TEXT(I36,"mmm"),1)),"")</f>
        <v/>
      </c>
      <c r="I36" s="100" t="s">
        <v>102</v>
      </c>
      <c r="J36" s="99">
        <v>1592.8176470588</v>
      </c>
      <c r="K36" s="99">
        <v>-702.13333333330002</v>
      </c>
      <c r="L36" s="99">
        <v>1323.7</v>
      </c>
      <c r="M36" s="99">
        <v>-862.71666666670001</v>
      </c>
      <c r="N36" s="99">
        <f t="shared" si="5"/>
        <v>890.68431372550003</v>
      </c>
      <c r="O36" s="99">
        <f t="shared" si="6"/>
        <v>460.98333333330004</v>
      </c>
    </row>
    <row r="37" spans="1:15">
      <c r="A37" s="98" t="s">
        <v>103</v>
      </c>
      <c r="B37" s="99">
        <v>2950</v>
      </c>
      <c r="C37" s="99">
        <v>2443.75</v>
      </c>
      <c r="D37" s="99">
        <v>3412.5</v>
      </c>
      <c r="E37" s="99">
        <v>2166.6666666667002</v>
      </c>
      <c r="F37" s="99">
        <f t="shared" si="0"/>
        <v>-2443.75</v>
      </c>
      <c r="G37" s="99">
        <f t="shared" si="1"/>
        <v>-2166.6666666667002</v>
      </c>
      <c r="H37" s="93" t="str">
        <f t="shared" si="2"/>
        <v/>
      </c>
      <c r="I37" s="100" t="s">
        <v>103</v>
      </c>
      <c r="J37" s="99">
        <v>1467.0285714285999</v>
      </c>
      <c r="K37" s="99">
        <v>-1484.4769230769</v>
      </c>
      <c r="L37" s="99">
        <v>1164.6428571429001</v>
      </c>
      <c r="M37" s="99">
        <v>-791.03636363639998</v>
      </c>
      <c r="N37" s="99">
        <f t="shared" si="5"/>
        <v>-17.448351648300104</v>
      </c>
      <c r="O37" s="99">
        <f t="shared" si="6"/>
        <v>373.6064935065001</v>
      </c>
    </row>
    <row r="38" spans="1:15">
      <c r="A38" s="98" t="s">
        <v>104</v>
      </c>
      <c r="B38" s="99">
        <v>2950</v>
      </c>
      <c r="C38" s="99">
        <v>2410.4166666667002</v>
      </c>
      <c r="D38" s="99">
        <v>3475</v>
      </c>
      <c r="E38" s="99">
        <v>2166.6666666667002</v>
      </c>
      <c r="F38" s="99">
        <f t="shared" si="0"/>
        <v>-2410.4166666667002</v>
      </c>
      <c r="G38" s="99">
        <f t="shared" si="1"/>
        <v>-2166.6666666667002</v>
      </c>
      <c r="H38" s="93" t="str">
        <f t="shared" si="2"/>
        <v/>
      </c>
      <c r="I38" s="100" t="s">
        <v>104</v>
      </c>
      <c r="J38" s="99">
        <v>2163.6187500000001</v>
      </c>
      <c r="K38" s="99">
        <v>-1794.4333333333</v>
      </c>
      <c r="L38" s="99">
        <v>1092.06</v>
      </c>
      <c r="M38" s="99">
        <v>-874.77058823530001</v>
      </c>
      <c r="N38" s="99">
        <f t="shared" si="5"/>
        <v>369.18541666670012</v>
      </c>
      <c r="O38" s="99">
        <f t="shared" si="6"/>
        <v>217.28941176469993</v>
      </c>
    </row>
    <row r="39" spans="1:15">
      <c r="A39" s="98" t="s">
        <v>105</v>
      </c>
      <c r="B39" s="99">
        <v>2735.4166666667002</v>
      </c>
      <c r="C39" s="99">
        <v>2081.25</v>
      </c>
      <c r="D39" s="99">
        <v>3650</v>
      </c>
      <c r="E39" s="99">
        <v>1904.1666666666999</v>
      </c>
      <c r="F39" s="99">
        <f t="shared" si="0"/>
        <v>-2081.25</v>
      </c>
      <c r="G39" s="99">
        <f t="shared" si="1"/>
        <v>-1904.1666666666999</v>
      </c>
      <c r="H39" s="93" t="str">
        <f t="shared" si="2"/>
        <v/>
      </c>
      <c r="I39" s="100" t="s">
        <v>105</v>
      </c>
      <c r="J39" s="99">
        <v>2396.67</v>
      </c>
      <c r="K39" s="99">
        <v>-877.16666666670005</v>
      </c>
      <c r="L39" s="99">
        <v>1051.17</v>
      </c>
      <c r="M39" s="99">
        <v>-589.65714285709998</v>
      </c>
      <c r="N39" s="99">
        <f t="shared" si="5"/>
        <v>1519.5033333332999</v>
      </c>
      <c r="O39" s="99">
        <f t="shared" si="6"/>
        <v>461.51285714290009</v>
      </c>
    </row>
    <row r="40" spans="1:15">
      <c r="A40" s="98" t="s">
        <v>106</v>
      </c>
      <c r="B40" s="99">
        <v>2525</v>
      </c>
      <c r="C40" s="99">
        <v>2075</v>
      </c>
      <c r="D40" s="99">
        <v>3450</v>
      </c>
      <c r="E40" s="99">
        <v>2133.3333333332998</v>
      </c>
      <c r="F40" s="99">
        <f t="shared" si="0"/>
        <v>-2075</v>
      </c>
      <c r="G40" s="99">
        <f t="shared" si="1"/>
        <v>-2133.3333333332998</v>
      </c>
      <c r="H40" s="93" t="str">
        <f t="shared" si="2"/>
        <v/>
      </c>
      <c r="I40" s="100" t="s">
        <v>106</v>
      </c>
      <c r="J40" s="99">
        <v>2000.21</v>
      </c>
      <c r="K40" s="99">
        <v>-828.61666666669998</v>
      </c>
      <c r="L40" s="99">
        <v>352.82</v>
      </c>
      <c r="M40" s="99">
        <v>-904.01904761900005</v>
      </c>
      <c r="N40" s="99">
        <f t="shared" si="5"/>
        <v>1171.5933333333001</v>
      </c>
      <c r="O40" s="99">
        <f t="shared" si="6"/>
        <v>-551.19904761900011</v>
      </c>
    </row>
    <row r="41" spans="1:15">
      <c r="A41" s="98" t="s">
        <v>107</v>
      </c>
      <c r="B41" s="99">
        <v>2332.6666666667002</v>
      </c>
      <c r="C41" s="99">
        <v>2579.1666666667002</v>
      </c>
      <c r="D41" s="99">
        <v>3633.3333333332998</v>
      </c>
      <c r="E41" s="99">
        <v>1912.5</v>
      </c>
      <c r="F41" s="99">
        <f t="shared" si="0"/>
        <v>-2579.1666666667002</v>
      </c>
      <c r="G41" s="99">
        <f t="shared" si="1"/>
        <v>-1912.5</v>
      </c>
      <c r="H41" s="93" t="str">
        <f t="shared" si="2"/>
        <v/>
      </c>
      <c r="I41" s="100" t="s">
        <v>107</v>
      </c>
      <c r="J41" s="99">
        <v>1999.47</v>
      </c>
      <c r="K41" s="99">
        <v>-759.75</v>
      </c>
      <c r="L41" s="99">
        <v>298.23333333329998</v>
      </c>
      <c r="M41" s="99">
        <v>-1655.6375</v>
      </c>
      <c r="N41" s="99">
        <f t="shared" si="5"/>
        <v>1239.72</v>
      </c>
      <c r="O41" s="99">
        <f t="shared" si="6"/>
        <v>-1357.4041666667001</v>
      </c>
    </row>
    <row r="42" spans="1:15">
      <c r="A42" s="98" t="s">
        <v>108</v>
      </c>
      <c r="B42" s="99">
        <v>2437.5</v>
      </c>
      <c r="C42" s="99">
        <v>1537.5</v>
      </c>
      <c r="D42" s="99">
        <v>3450</v>
      </c>
      <c r="E42" s="99">
        <v>2133.3333333332998</v>
      </c>
      <c r="F42" s="99">
        <f t="shared" si="0"/>
        <v>-1537.5</v>
      </c>
      <c r="G42" s="99">
        <f t="shared" si="1"/>
        <v>-2133.3333333332998</v>
      </c>
      <c r="H42" s="93" t="str">
        <f t="shared" si="2"/>
        <v/>
      </c>
      <c r="I42" s="100" t="s">
        <v>108</v>
      </c>
      <c r="J42" s="99">
        <v>1610.0416666666999</v>
      </c>
      <c r="K42" s="99">
        <v>-956.15625</v>
      </c>
      <c r="L42" s="99">
        <v>1114.1272727272999</v>
      </c>
      <c r="M42" s="99">
        <v>-775.89230769230005</v>
      </c>
      <c r="N42" s="99">
        <f t="shared" si="5"/>
        <v>653.88541666669994</v>
      </c>
      <c r="O42" s="99">
        <f t="shared" si="6"/>
        <v>338.23496503499985</v>
      </c>
    </row>
    <row r="43" spans="1:15">
      <c r="A43" s="98" t="s">
        <v>109</v>
      </c>
      <c r="B43" s="99">
        <v>2366.6666666667002</v>
      </c>
      <c r="C43" s="99">
        <v>1262.5</v>
      </c>
      <c r="D43" s="99">
        <v>3450</v>
      </c>
      <c r="E43" s="99">
        <v>2133.3333333332998</v>
      </c>
      <c r="F43" s="99">
        <f t="shared" si="0"/>
        <v>-1262.5</v>
      </c>
      <c r="G43" s="99">
        <f t="shared" si="1"/>
        <v>-2133.3333333332998</v>
      </c>
      <c r="H43" s="93" t="str">
        <f t="shared" si="2"/>
        <v/>
      </c>
      <c r="I43" s="100" t="s">
        <v>109</v>
      </c>
      <c r="J43" s="99">
        <v>1170.5533333333001</v>
      </c>
      <c r="K43" s="99">
        <v>-933.3</v>
      </c>
      <c r="L43" s="99">
        <v>551.90769230770002</v>
      </c>
      <c r="M43" s="99">
        <v>-848.29166666670005</v>
      </c>
      <c r="N43" s="99">
        <f t="shared" si="5"/>
        <v>237.25333333330013</v>
      </c>
      <c r="O43" s="99">
        <f t="shared" si="6"/>
        <v>-296.38397435900004</v>
      </c>
    </row>
    <row r="44" spans="1:15">
      <c r="A44" s="98" t="s">
        <v>110</v>
      </c>
      <c r="B44" s="99">
        <v>2241.6666666667002</v>
      </c>
      <c r="C44" s="99">
        <v>1287.5</v>
      </c>
      <c r="D44" s="99">
        <v>3450</v>
      </c>
      <c r="E44" s="99">
        <v>2133.3333333332998</v>
      </c>
      <c r="F44" s="99">
        <f t="shared" si="0"/>
        <v>-1287.5</v>
      </c>
      <c r="G44" s="99">
        <f t="shared" si="1"/>
        <v>-2133.3333333332998</v>
      </c>
      <c r="H44" s="93" t="str">
        <f t="shared" si="2"/>
        <v/>
      </c>
      <c r="I44" s="100" t="s">
        <v>110</v>
      </c>
      <c r="J44" s="99">
        <v>1467.95625</v>
      </c>
      <c r="K44" s="99">
        <v>-1080.7545454546</v>
      </c>
      <c r="L44" s="99">
        <v>747.41538461539994</v>
      </c>
      <c r="M44" s="99">
        <v>-926.87692307689997</v>
      </c>
      <c r="N44" s="99">
        <f t="shared" si="5"/>
        <v>387.20170454539993</v>
      </c>
      <c r="O44" s="99">
        <f t="shared" si="6"/>
        <v>-179.46153846150003</v>
      </c>
    </row>
    <row r="45" spans="1:15">
      <c r="A45" s="98" t="s">
        <v>111</v>
      </c>
      <c r="B45" s="99">
        <v>2366.6666666667002</v>
      </c>
      <c r="C45" s="99">
        <v>1287.5</v>
      </c>
      <c r="D45" s="99">
        <v>3210.4166666667002</v>
      </c>
      <c r="E45" s="99">
        <v>1816.6666666666999</v>
      </c>
      <c r="F45" s="99">
        <f t="shared" si="0"/>
        <v>-1287.5</v>
      </c>
      <c r="G45" s="99">
        <f t="shared" si="1"/>
        <v>-1816.6666666666999</v>
      </c>
      <c r="H45" s="93" t="str">
        <f t="shared" si="2"/>
        <v/>
      </c>
      <c r="I45" s="100" t="s">
        <v>111</v>
      </c>
      <c r="J45" s="99">
        <v>1353.14</v>
      </c>
      <c r="K45" s="99">
        <v>-823.17777777779997</v>
      </c>
      <c r="L45" s="99">
        <v>956.59</v>
      </c>
      <c r="M45" s="99">
        <v>-768.65714285709998</v>
      </c>
      <c r="N45" s="99">
        <f t="shared" si="5"/>
        <v>529.96222222220013</v>
      </c>
      <c r="O45" s="99">
        <f t="shared" si="6"/>
        <v>187.93285714290005</v>
      </c>
    </row>
    <row r="46" spans="1:15">
      <c r="A46" s="98" t="s">
        <v>112</v>
      </c>
      <c r="B46" s="99">
        <v>2108.3333333332998</v>
      </c>
      <c r="C46" s="99">
        <v>1814.5833333333001</v>
      </c>
      <c r="D46" s="99">
        <v>3577.0833333332998</v>
      </c>
      <c r="E46" s="99">
        <v>1766.6666666666999</v>
      </c>
      <c r="F46" s="99">
        <f t="shared" si="0"/>
        <v>-1814.5833333333001</v>
      </c>
      <c r="G46" s="99">
        <f t="shared" si="1"/>
        <v>-1766.6666666666999</v>
      </c>
      <c r="H46" s="93" t="str">
        <f t="shared" si="2"/>
        <v/>
      </c>
      <c r="I46" s="100" t="s">
        <v>112</v>
      </c>
      <c r="J46" s="99">
        <v>1475.5764705882</v>
      </c>
      <c r="K46" s="99">
        <v>-1327.3125</v>
      </c>
      <c r="L46" s="99">
        <v>338.86666666669998</v>
      </c>
      <c r="M46" s="99">
        <v>-1047.9380952381</v>
      </c>
      <c r="N46" s="99">
        <f t="shared" si="5"/>
        <v>148.26397058819998</v>
      </c>
      <c r="O46" s="99">
        <f t="shared" si="6"/>
        <v>-709.07142857140002</v>
      </c>
    </row>
    <row r="47" spans="1:15">
      <c r="A47" s="98" t="s">
        <v>113</v>
      </c>
      <c r="B47" s="99">
        <v>2039.5833333333001</v>
      </c>
      <c r="C47" s="99">
        <v>1625</v>
      </c>
      <c r="D47" s="99">
        <v>2937.5</v>
      </c>
      <c r="E47" s="99">
        <v>1833.3333333333001</v>
      </c>
      <c r="F47" s="99">
        <f t="shared" si="0"/>
        <v>-1625</v>
      </c>
      <c r="G47" s="99">
        <f t="shared" si="1"/>
        <v>-1833.3333333333001</v>
      </c>
      <c r="H47" s="93" t="str">
        <f t="shared" si="2"/>
        <v/>
      </c>
      <c r="I47" s="100" t="s">
        <v>113</v>
      </c>
      <c r="J47" s="99">
        <v>1754.5684210525999</v>
      </c>
      <c r="K47" s="99">
        <v>-446.3</v>
      </c>
      <c r="L47" s="99">
        <v>22.1</v>
      </c>
      <c r="M47" s="99">
        <v>-942.27826086959999</v>
      </c>
      <c r="N47" s="99">
        <f t="shared" si="5"/>
        <v>1308.2684210525999</v>
      </c>
      <c r="O47" s="99">
        <f t="shared" si="6"/>
        <v>-920.17826086959997</v>
      </c>
    </row>
    <row r="48" spans="1:15">
      <c r="A48" s="98" t="s">
        <v>114</v>
      </c>
      <c r="B48" s="99">
        <v>2264.5833333332998</v>
      </c>
      <c r="C48" s="99">
        <v>1762.5</v>
      </c>
      <c r="D48" s="99">
        <v>2985.4166666667002</v>
      </c>
      <c r="E48" s="99">
        <v>1645.8333333333001</v>
      </c>
      <c r="F48" s="99">
        <f t="shared" si="0"/>
        <v>-1762.5</v>
      </c>
      <c r="G48" s="99">
        <f t="shared" si="1"/>
        <v>-1645.8333333333001</v>
      </c>
      <c r="H48" s="93" t="str">
        <f t="shared" si="2"/>
        <v/>
      </c>
      <c r="I48" s="100" t="s">
        <v>114</v>
      </c>
      <c r="J48" s="99">
        <v>1548.6</v>
      </c>
      <c r="K48" s="99">
        <v>-1126.7333333332999</v>
      </c>
      <c r="L48" s="101" t="s">
        <v>45</v>
      </c>
      <c r="M48" s="99">
        <v>-1253.0208333333001</v>
      </c>
      <c r="N48" s="99">
        <f t="shared" si="5"/>
        <v>421.86666666669998</v>
      </c>
      <c r="O48" s="99">
        <f t="shared" si="6"/>
        <v>-1253.0208333333001</v>
      </c>
    </row>
    <row r="49" spans="1:15">
      <c r="A49" s="98" t="s">
        <v>115</v>
      </c>
      <c r="B49" s="99">
        <v>2383.3333333332998</v>
      </c>
      <c r="C49" s="99">
        <v>1625</v>
      </c>
      <c r="D49" s="99">
        <v>2162.5</v>
      </c>
      <c r="E49" s="99">
        <v>1541.6666666666999</v>
      </c>
      <c r="F49" s="99">
        <f t="shared" si="0"/>
        <v>-1625</v>
      </c>
      <c r="G49" s="99">
        <f t="shared" si="1"/>
        <v>-1541.6666666666999</v>
      </c>
      <c r="H49" s="93" t="str">
        <f t="shared" si="2"/>
        <v>O</v>
      </c>
      <c r="I49" s="100" t="s">
        <v>115</v>
      </c>
      <c r="J49" s="99">
        <v>1111.7666666667001</v>
      </c>
      <c r="K49" s="99">
        <v>-1287.2444444444</v>
      </c>
      <c r="L49" s="99">
        <v>979.00833333330002</v>
      </c>
      <c r="M49" s="99">
        <v>-865.36470588240002</v>
      </c>
      <c r="N49" s="99">
        <f t="shared" si="5"/>
        <v>-175.47777777769988</v>
      </c>
      <c r="O49" s="99">
        <f t="shared" si="6"/>
        <v>113.6436274509</v>
      </c>
    </row>
    <row r="50" spans="1:15">
      <c r="A50" s="98" t="s">
        <v>116</v>
      </c>
      <c r="B50" s="99">
        <v>2383.3333333332998</v>
      </c>
      <c r="C50" s="99">
        <v>1650</v>
      </c>
      <c r="D50" s="99">
        <v>2087.5</v>
      </c>
      <c r="E50" s="99">
        <v>1745.8333333333001</v>
      </c>
      <c r="F50" s="99">
        <f t="shared" si="0"/>
        <v>-1650</v>
      </c>
      <c r="G50" s="99">
        <f t="shared" si="1"/>
        <v>-1745.8333333333001</v>
      </c>
      <c r="H50" s="93" t="str">
        <f t="shared" si="2"/>
        <v/>
      </c>
      <c r="I50" s="100" t="s">
        <v>116</v>
      </c>
      <c r="J50" s="99">
        <v>2011.3375000000001</v>
      </c>
      <c r="K50" s="99">
        <v>-1336.8187499999999</v>
      </c>
      <c r="L50" s="99">
        <v>229.2</v>
      </c>
      <c r="M50" s="99">
        <v>-750.94782608699995</v>
      </c>
      <c r="N50" s="99">
        <f t="shared" si="5"/>
        <v>674.51875000000018</v>
      </c>
      <c r="O50" s="99">
        <f t="shared" si="6"/>
        <v>-521.74782608700002</v>
      </c>
    </row>
    <row r="51" spans="1:15">
      <c r="A51" s="98" t="s">
        <v>117</v>
      </c>
      <c r="B51" s="99">
        <v>2383.3333333332998</v>
      </c>
      <c r="C51" s="99">
        <v>1629.1666666666999</v>
      </c>
      <c r="D51" s="99">
        <v>2087.5</v>
      </c>
      <c r="E51" s="99">
        <v>1929.1666666666999</v>
      </c>
      <c r="F51" s="99">
        <f t="shared" si="0"/>
        <v>-1629.1666666666999</v>
      </c>
      <c r="G51" s="99">
        <f t="shared" si="1"/>
        <v>-1929.1666666666999</v>
      </c>
      <c r="H51" s="93" t="str">
        <f t="shared" si="2"/>
        <v/>
      </c>
      <c r="I51" s="100" t="s">
        <v>117</v>
      </c>
      <c r="J51" s="99">
        <v>1294.8153846154</v>
      </c>
      <c r="K51" s="99">
        <v>-1314.3692307691999</v>
      </c>
      <c r="L51" s="99">
        <v>573.45000000000005</v>
      </c>
      <c r="M51" s="99">
        <v>-597.56875000000002</v>
      </c>
      <c r="N51" s="99">
        <f t="shared" si="5"/>
        <v>-19.553846153799896</v>
      </c>
      <c r="O51" s="99">
        <f t="shared" si="6"/>
        <v>-24.118749999999977</v>
      </c>
    </row>
    <row r="52" spans="1:15">
      <c r="A52" s="98" t="s">
        <v>118</v>
      </c>
      <c r="B52" s="99">
        <v>2383.3333333332998</v>
      </c>
      <c r="C52" s="99">
        <v>1650</v>
      </c>
      <c r="D52" s="99">
        <v>2295.8333333332998</v>
      </c>
      <c r="E52" s="99">
        <v>1900</v>
      </c>
      <c r="F52" s="99">
        <f t="shared" si="0"/>
        <v>-1650</v>
      </c>
      <c r="G52" s="99">
        <f t="shared" si="1"/>
        <v>-1900</v>
      </c>
      <c r="H52" s="93" t="str">
        <f t="shared" si="2"/>
        <v/>
      </c>
      <c r="I52" s="100" t="s">
        <v>118</v>
      </c>
      <c r="J52" s="99">
        <v>1553.3923076922999</v>
      </c>
      <c r="K52" s="99">
        <v>-1306.1416666667001</v>
      </c>
      <c r="L52" s="99">
        <v>941.18461538459997</v>
      </c>
      <c r="M52" s="99">
        <v>-670.77692307689995</v>
      </c>
      <c r="N52" s="99">
        <f t="shared" si="5"/>
        <v>247.25064102559986</v>
      </c>
      <c r="O52" s="99">
        <f t="shared" si="6"/>
        <v>270.40769230770002</v>
      </c>
    </row>
    <row r="53" spans="1:15">
      <c r="A53" s="98" t="s">
        <v>119</v>
      </c>
      <c r="B53" s="99">
        <v>2383.3333333332998</v>
      </c>
      <c r="C53" s="99">
        <v>1650</v>
      </c>
      <c r="D53" s="99">
        <v>3025</v>
      </c>
      <c r="E53" s="99">
        <v>1900</v>
      </c>
      <c r="F53" s="99">
        <f t="shared" si="0"/>
        <v>-1650</v>
      </c>
      <c r="G53" s="99">
        <f t="shared" si="1"/>
        <v>-1900</v>
      </c>
      <c r="H53" s="93" t="str">
        <f t="shared" si="2"/>
        <v/>
      </c>
      <c r="I53" s="100" t="s">
        <v>119</v>
      </c>
      <c r="J53" s="99">
        <v>1351.7222222221999</v>
      </c>
      <c r="K53" s="99">
        <v>-1138.0374999999999</v>
      </c>
      <c r="L53" s="99">
        <v>1073.1882352941</v>
      </c>
      <c r="M53" s="99">
        <v>-886.76250000000005</v>
      </c>
      <c r="N53" s="99">
        <f t="shared" si="5"/>
        <v>213.68472222219998</v>
      </c>
      <c r="O53" s="99">
        <f t="shared" si="6"/>
        <v>186.42573529409992</v>
      </c>
    </row>
    <row r="54" spans="1:15">
      <c r="A54" s="98" t="s">
        <v>120</v>
      </c>
      <c r="B54" s="99">
        <v>2275</v>
      </c>
      <c r="C54" s="99">
        <v>1625</v>
      </c>
      <c r="D54" s="99">
        <v>3395.8333333332998</v>
      </c>
      <c r="E54" s="99">
        <v>2100</v>
      </c>
      <c r="F54" s="99">
        <f t="shared" si="0"/>
        <v>-1625</v>
      </c>
      <c r="G54" s="99">
        <f t="shared" si="1"/>
        <v>-2100</v>
      </c>
      <c r="H54" s="93" t="str">
        <f t="shared" si="2"/>
        <v/>
      </c>
      <c r="I54" s="100" t="s">
        <v>120</v>
      </c>
      <c r="J54" s="99">
        <v>1341.2437500000001</v>
      </c>
      <c r="K54" s="99">
        <v>-908.34444444439998</v>
      </c>
      <c r="L54" s="99">
        <v>596.46666666670001</v>
      </c>
      <c r="M54" s="99">
        <v>-806.95555555559997</v>
      </c>
      <c r="N54" s="99">
        <f t="shared" si="5"/>
        <v>432.89930555560011</v>
      </c>
      <c r="O54" s="99">
        <f t="shared" si="6"/>
        <v>-210.48888888889996</v>
      </c>
    </row>
    <row r="55" spans="1:15">
      <c r="A55" s="98" t="s">
        <v>121</v>
      </c>
      <c r="B55" s="99">
        <v>1918.75</v>
      </c>
      <c r="C55" s="99">
        <v>2037.5</v>
      </c>
      <c r="D55" s="99">
        <v>3781.25</v>
      </c>
      <c r="E55" s="99">
        <v>2212.5</v>
      </c>
      <c r="F55" s="99">
        <f t="shared" si="0"/>
        <v>-2037.5</v>
      </c>
      <c r="G55" s="99">
        <f t="shared" si="1"/>
        <v>-2212.5</v>
      </c>
      <c r="H55" s="93" t="str">
        <f t="shared" si="2"/>
        <v/>
      </c>
      <c r="I55" s="100" t="s">
        <v>121</v>
      </c>
      <c r="J55" s="99">
        <v>1736.33</v>
      </c>
      <c r="K55" s="99">
        <v>-577.1</v>
      </c>
      <c r="L55" s="99">
        <v>211.95</v>
      </c>
      <c r="M55" s="99">
        <v>-627.20555555559997</v>
      </c>
      <c r="N55" s="99">
        <f t="shared" si="5"/>
        <v>1159.23</v>
      </c>
      <c r="O55" s="99">
        <f t="shared" si="6"/>
        <v>-415.25555555559998</v>
      </c>
    </row>
    <row r="56" spans="1:15">
      <c r="A56" s="98" t="s">
        <v>122</v>
      </c>
      <c r="B56" s="99">
        <v>2225</v>
      </c>
      <c r="C56" s="99">
        <v>1625</v>
      </c>
      <c r="D56" s="99">
        <v>2170.8333333332998</v>
      </c>
      <c r="E56" s="99">
        <v>2100</v>
      </c>
      <c r="F56" s="99">
        <f t="shared" si="0"/>
        <v>-1625</v>
      </c>
      <c r="G56" s="99">
        <f t="shared" si="1"/>
        <v>-2100</v>
      </c>
      <c r="H56" s="93" t="str">
        <f t="shared" si="2"/>
        <v/>
      </c>
      <c r="I56" s="100" t="s">
        <v>122</v>
      </c>
      <c r="J56" s="99">
        <v>1379.1333333333</v>
      </c>
      <c r="K56" s="99">
        <v>-1236.3222222222</v>
      </c>
      <c r="L56" s="99">
        <v>561.67499999999995</v>
      </c>
      <c r="M56" s="99">
        <v>-1228.135</v>
      </c>
      <c r="N56" s="99">
        <f t="shared" si="5"/>
        <v>142.81111111109999</v>
      </c>
      <c r="O56" s="99">
        <f t="shared" si="6"/>
        <v>-666.46</v>
      </c>
    </row>
    <row r="57" spans="1:15">
      <c r="A57" s="98" t="s">
        <v>123</v>
      </c>
      <c r="B57" s="99">
        <v>2138.4166666667002</v>
      </c>
      <c r="C57" s="99">
        <v>1625</v>
      </c>
      <c r="D57" s="99">
        <v>1837.5</v>
      </c>
      <c r="E57" s="99">
        <v>2100</v>
      </c>
      <c r="F57" s="99">
        <f t="shared" si="0"/>
        <v>-1625</v>
      </c>
      <c r="G57" s="99">
        <f t="shared" si="1"/>
        <v>-2100</v>
      </c>
      <c r="H57" s="93" t="str">
        <f t="shared" si="2"/>
        <v/>
      </c>
      <c r="I57" s="100" t="s">
        <v>123</v>
      </c>
      <c r="J57" s="99">
        <v>1883.7785714285999</v>
      </c>
      <c r="K57" s="99">
        <v>-832.39166666669996</v>
      </c>
      <c r="L57" s="99">
        <v>951.53750000000002</v>
      </c>
      <c r="M57" s="99">
        <v>-1210.9312500000001</v>
      </c>
      <c r="N57" s="99">
        <f t="shared" si="5"/>
        <v>1051.3869047619</v>
      </c>
      <c r="O57" s="99">
        <f t="shared" si="6"/>
        <v>-259.39375000000007</v>
      </c>
    </row>
    <row r="58" spans="1:15">
      <c r="A58" s="98" t="s">
        <v>124</v>
      </c>
      <c r="B58" s="99">
        <v>2120.8333333332998</v>
      </c>
      <c r="C58" s="99">
        <v>1625</v>
      </c>
      <c r="D58" s="99">
        <v>1837.5</v>
      </c>
      <c r="E58" s="99">
        <v>2100</v>
      </c>
      <c r="F58" s="99">
        <f t="shared" si="0"/>
        <v>-1625</v>
      </c>
      <c r="G58" s="99">
        <f t="shared" si="1"/>
        <v>-2100</v>
      </c>
      <c r="H58" s="93" t="str">
        <f t="shared" si="2"/>
        <v/>
      </c>
      <c r="I58" s="100" t="s">
        <v>124</v>
      </c>
      <c r="J58" s="99">
        <v>1315.62</v>
      </c>
      <c r="K58" s="99">
        <v>-934.45714285710005</v>
      </c>
      <c r="L58" s="99">
        <v>763.5</v>
      </c>
      <c r="M58" s="99">
        <v>-931.66470588239997</v>
      </c>
      <c r="N58" s="99">
        <f t="shared" si="5"/>
        <v>381.16285714289984</v>
      </c>
      <c r="O58" s="99">
        <f t="shared" si="6"/>
        <v>-168.16470588239997</v>
      </c>
    </row>
    <row r="59" spans="1:15">
      <c r="A59" s="98" t="s">
        <v>125</v>
      </c>
      <c r="B59" s="99">
        <v>2120.8333333332998</v>
      </c>
      <c r="C59" s="99">
        <v>1625</v>
      </c>
      <c r="D59" s="99">
        <v>1837.5</v>
      </c>
      <c r="E59" s="99">
        <v>2100</v>
      </c>
      <c r="F59" s="99">
        <f t="shared" si="0"/>
        <v>-1625</v>
      </c>
      <c r="G59" s="99">
        <f t="shared" si="1"/>
        <v>-2100</v>
      </c>
      <c r="H59" s="93" t="str">
        <f t="shared" si="2"/>
        <v/>
      </c>
      <c r="I59" s="100" t="s">
        <v>125</v>
      </c>
      <c r="J59" s="99">
        <v>1244.0181818182</v>
      </c>
      <c r="K59" s="99">
        <v>-1185.6461538461999</v>
      </c>
      <c r="L59" s="99">
        <v>518.70769230769997</v>
      </c>
      <c r="M59" s="99">
        <v>-905.52727272729999</v>
      </c>
      <c r="N59" s="99">
        <f t="shared" si="5"/>
        <v>58.372027972000069</v>
      </c>
      <c r="O59" s="99">
        <f t="shared" si="6"/>
        <v>-386.81958041960002</v>
      </c>
    </row>
    <row r="60" spans="1:15">
      <c r="A60" s="98" t="s">
        <v>126</v>
      </c>
      <c r="B60" s="99">
        <v>2120.8333333332998</v>
      </c>
      <c r="C60" s="99">
        <v>1625</v>
      </c>
      <c r="D60" s="99">
        <v>1837.5</v>
      </c>
      <c r="E60" s="99">
        <v>2100</v>
      </c>
      <c r="F60" s="99">
        <f t="shared" si="0"/>
        <v>-1625</v>
      </c>
      <c r="G60" s="99">
        <f t="shared" si="1"/>
        <v>-2100</v>
      </c>
      <c r="H60" s="93" t="str">
        <f t="shared" si="2"/>
        <v/>
      </c>
      <c r="I60" s="100" t="s">
        <v>126</v>
      </c>
      <c r="J60" s="99">
        <v>1396.9642857143001</v>
      </c>
      <c r="K60" s="99">
        <v>-1120.55</v>
      </c>
      <c r="L60" s="99">
        <v>543.22500000000002</v>
      </c>
      <c r="M60" s="99">
        <v>-586.27499999999998</v>
      </c>
      <c r="N60" s="99">
        <f t="shared" si="5"/>
        <v>276.41428571430015</v>
      </c>
      <c r="O60" s="99">
        <f t="shared" si="6"/>
        <v>-43.049999999999955</v>
      </c>
    </row>
    <row r="61" spans="1:15">
      <c r="A61" s="98" t="s">
        <v>127</v>
      </c>
      <c r="B61" s="99">
        <v>2137.5</v>
      </c>
      <c r="C61" s="99">
        <v>1975</v>
      </c>
      <c r="D61" s="99">
        <v>3433.3333333332998</v>
      </c>
      <c r="E61" s="99">
        <v>1566.6666666666999</v>
      </c>
      <c r="F61" s="99">
        <f t="shared" si="0"/>
        <v>-1975</v>
      </c>
      <c r="G61" s="99">
        <f t="shared" si="1"/>
        <v>-1566.6666666666999</v>
      </c>
      <c r="H61" s="93" t="str">
        <f t="shared" si="2"/>
        <v/>
      </c>
      <c r="I61" s="100" t="s">
        <v>127</v>
      </c>
      <c r="J61" s="99">
        <v>1428.0666666667</v>
      </c>
      <c r="K61" s="99">
        <v>-1793.4888888889</v>
      </c>
      <c r="L61" s="99">
        <v>1228.1411764705999</v>
      </c>
      <c r="M61" s="99">
        <v>-920.0285714286</v>
      </c>
      <c r="N61" s="99">
        <f t="shared" si="5"/>
        <v>-365.42222222219993</v>
      </c>
      <c r="O61" s="99">
        <f t="shared" si="6"/>
        <v>308.11260504199993</v>
      </c>
    </row>
    <row r="62" spans="1:15">
      <c r="A62" s="98" t="s">
        <v>128</v>
      </c>
      <c r="B62" s="99">
        <v>2020</v>
      </c>
      <c r="C62" s="99">
        <v>2116</v>
      </c>
      <c r="D62" s="99">
        <v>3776</v>
      </c>
      <c r="E62" s="99">
        <v>1760</v>
      </c>
      <c r="F62" s="99">
        <f t="shared" si="0"/>
        <v>-2116</v>
      </c>
      <c r="G62" s="99">
        <f t="shared" si="1"/>
        <v>-1760</v>
      </c>
      <c r="H62" s="93" t="str">
        <f t="shared" si="2"/>
        <v/>
      </c>
      <c r="I62" s="100" t="s">
        <v>128</v>
      </c>
      <c r="J62" s="99">
        <v>1200.98</v>
      </c>
      <c r="K62" s="99">
        <v>-699.23333333330004</v>
      </c>
      <c r="L62" s="99">
        <v>357.32222222220003</v>
      </c>
      <c r="M62" s="99">
        <v>-732.72500000000002</v>
      </c>
      <c r="N62" s="99">
        <f t="shared" si="5"/>
        <v>501.74666666669998</v>
      </c>
      <c r="O62" s="99">
        <f t="shared" si="6"/>
        <v>-375.4027777778</v>
      </c>
    </row>
    <row r="63" spans="1:15">
      <c r="A63" s="98" t="s">
        <v>129</v>
      </c>
      <c r="B63" s="99">
        <v>2137.5</v>
      </c>
      <c r="C63" s="99">
        <v>1841.6666666666999</v>
      </c>
      <c r="D63" s="99">
        <v>3433.3333333332998</v>
      </c>
      <c r="E63" s="99">
        <v>1466.6666666666999</v>
      </c>
      <c r="F63" s="99">
        <f t="shared" si="0"/>
        <v>-1841.6666666666999</v>
      </c>
      <c r="G63" s="99">
        <f t="shared" si="1"/>
        <v>-1466.6666666666999</v>
      </c>
      <c r="H63" s="93" t="str">
        <f t="shared" si="2"/>
        <v/>
      </c>
      <c r="I63" s="100" t="s">
        <v>129</v>
      </c>
      <c r="J63" s="99">
        <v>1034.6428571429001</v>
      </c>
      <c r="K63" s="99">
        <v>-1524.1764705881999</v>
      </c>
      <c r="L63" s="99">
        <v>746.7</v>
      </c>
      <c r="M63" s="99">
        <v>-638.23333333330004</v>
      </c>
      <c r="N63" s="99">
        <f t="shared" si="5"/>
        <v>-489.53361344529981</v>
      </c>
      <c r="O63" s="99">
        <f t="shared" si="6"/>
        <v>108.46666666670001</v>
      </c>
    </row>
    <row r="64" spans="1:15">
      <c r="A64" s="98" t="s">
        <v>130</v>
      </c>
      <c r="B64" s="99">
        <v>2137.5</v>
      </c>
      <c r="C64" s="99">
        <v>1825</v>
      </c>
      <c r="D64" s="99">
        <v>3433.3333333332998</v>
      </c>
      <c r="E64" s="99">
        <v>1566.6666666666999</v>
      </c>
      <c r="F64" s="99">
        <f t="shared" si="0"/>
        <v>-1825</v>
      </c>
      <c r="G64" s="99">
        <f t="shared" si="1"/>
        <v>-1566.6666666666999</v>
      </c>
      <c r="H64" s="93" t="str">
        <f t="shared" si="2"/>
        <v/>
      </c>
      <c r="I64" s="100" t="s">
        <v>130</v>
      </c>
      <c r="J64" s="99">
        <v>1214.3</v>
      </c>
      <c r="K64" s="99">
        <v>-1573.6608695652001</v>
      </c>
      <c r="L64" s="99">
        <v>1647.3681818181999</v>
      </c>
      <c r="M64" s="99">
        <v>-168.7</v>
      </c>
      <c r="N64" s="99">
        <f t="shared" si="5"/>
        <v>-359.36086956520012</v>
      </c>
      <c r="O64" s="99">
        <f t="shared" si="6"/>
        <v>1478.6681818181999</v>
      </c>
    </row>
    <row r="65" spans="1:15">
      <c r="A65" s="98" t="s">
        <v>131</v>
      </c>
      <c r="B65" s="99">
        <v>2170.8333333332998</v>
      </c>
      <c r="C65" s="99">
        <v>1825</v>
      </c>
      <c r="D65" s="99">
        <v>2829.1666666667002</v>
      </c>
      <c r="E65" s="99">
        <v>1633.3333333333001</v>
      </c>
      <c r="F65" s="99">
        <f t="shared" si="0"/>
        <v>-1825</v>
      </c>
      <c r="G65" s="99">
        <f t="shared" si="1"/>
        <v>-1633.3333333333001</v>
      </c>
      <c r="H65" s="93" t="str">
        <f t="shared" si="2"/>
        <v/>
      </c>
      <c r="I65" s="100" t="s">
        <v>131</v>
      </c>
      <c r="J65" s="99">
        <v>1821.2249999999999</v>
      </c>
      <c r="K65" s="99">
        <v>-1362.6849999999999</v>
      </c>
      <c r="L65" s="99">
        <v>1125.3476190475999</v>
      </c>
      <c r="M65" s="99">
        <v>-253.9375</v>
      </c>
      <c r="N65" s="99">
        <f t="shared" si="5"/>
        <v>458.53999999999996</v>
      </c>
      <c r="O65" s="99">
        <f t="shared" si="6"/>
        <v>871.41011904759989</v>
      </c>
    </row>
    <row r="66" spans="1:15">
      <c r="A66" s="98" t="s">
        <v>133</v>
      </c>
      <c r="B66" s="99">
        <v>2022.9166666666999</v>
      </c>
      <c r="C66" s="99">
        <v>2054.1666666667002</v>
      </c>
      <c r="D66" s="99">
        <v>3766.6666666667002</v>
      </c>
      <c r="E66" s="99">
        <v>1854.1666666666999</v>
      </c>
      <c r="F66" s="99">
        <f t="shared" si="0"/>
        <v>-2054.1666666667002</v>
      </c>
      <c r="G66" s="99">
        <f t="shared" si="1"/>
        <v>-1854.1666666666999</v>
      </c>
      <c r="H66" s="93" t="str">
        <f t="shared" si="2"/>
        <v/>
      </c>
      <c r="I66" s="100" t="s">
        <v>133</v>
      </c>
      <c r="J66" s="99">
        <v>1845.2166666666999</v>
      </c>
      <c r="K66" s="101" t="s">
        <v>45</v>
      </c>
      <c r="L66" s="99">
        <v>456.45384615379999</v>
      </c>
      <c r="M66" s="99">
        <v>-465.15833333329999</v>
      </c>
      <c r="N66" s="99">
        <f t="shared" si="5"/>
        <v>1845.2166666666999</v>
      </c>
      <c r="O66" s="99">
        <f t="shared" si="6"/>
        <v>-8.7044871795000063</v>
      </c>
    </row>
    <row r="67" spans="1:15">
      <c r="A67" s="98" t="s">
        <v>134</v>
      </c>
      <c r="B67" s="99">
        <v>2287.5</v>
      </c>
      <c r="C67" s="99">
        <v>2000</v>
      </c>
      <c r="D67" s="99">
        <v>3433.3333333332998</v>
      </c>
      <c r="E67" s="99">
        <v>1629.1666666666999</v>
      </c>
      <c r="F67" s="99">
        <f t="shared" si="0"/>
        <v>-2000</v>
      </c>
      <c r="G67" s="99">
        <f t="shared" si="1"/>
        <v>-1629.1666666666999</v>
      </c>
      <c r="H67" s="93" t="str">
        <f t="shared" si="2"/>
        <v/>
      </c>
      <c r="I67" s="100" t="s">
        <v>134</v>
      </c>
      <c r="J67" s="99">
        <v>1410.9666666666999</v>
      </c>
      <c r="K67" s="99">
        <v>-1588.7266666667001</v>
      </c>
      <c r="L67" s="99">
        <v>927.04</v>
      </c>
      <c r="M67" s="99">
        <v>-779.58</v>
      </c>
      <c r="N67" s="99">
        <f t="shared" si="5"/>
        <v>-177.76000000000022</v>
      </c>
      <c r="O67" s="99">
        <f t="shared" si="6"/>
        <v>147.45999999999992</v>
      </c>
    </row>
    <row r="68" spans="1:15">
      <c r="A68" s="98" t="s">
        <v>135</v>
      </c>
      <c r="B68" s="99">
        <v>2445.8333333332998</v>
      </c>
      <c r="C68" s="99">
        <v>2731.25</v>
      </c>
      <c r="D68" s="99">
        <v>3562.5</v>
      </c>
      <c r="E68" s="99">
        <v>2066.6666666667002</v>
      </c>
      <c r="F68" s="99">
        <f t="shared" si="0"/>
        <v>-2731.25</v>
      </c>
      <c r="G68" s="99">
        <f t="shared" si="1"/>
        <v>-2066.6666666667002</v>
      </c>
      <c r="H68" s="93" t="str">
        <f t="shared" si="2"/>
        <v/>
      </c>
      <c r="I68" s="100" t="s">
        <v>135</v>
      </c>
      <c r="J68" s="99">
        <v>1632.2047619048001</v>
      </c>
      <c r="K68" s="99">
        <v>-630.79999999999995</v>
      </c>
      <c r="L68" s="99">
        <v>669.05</v>
      </c>
      <c r="M68" s="99">
        <v>-1351.7695652174</v>
      </c>
      <c r="N68" s="99">
        <f t="shared" si="5"/>
        <v>1001.4047619048001</v>
      </c>
      <c r="O68" s="99">
        <f t="shared" si="6"/>
        <v>-682.71956521740003</v>
      </c>
    </row>
    <row r="69" spans="1:15">
      <c r="A69" s="98" t="s">
        <v>136</v>
      </c>
      <c r="B69" s="99">
        <v>2481.25</v>
      </c>
      <c r="C69" s="99">
        <v>3254.1666666667002</v>
      </c>
      <c r="D69" s="99">
        <v>3754.1666666667002</v>
      </c>
      <c r="E69" s="99">
        <v>2029.1666666666999</v>
      </c>
      <c r="F69" s="99">
        <f t="shared" si="0"/>
        <v>-3254.1666666667002</v>
      </c>
      <c r="G69" s="99">
        <f t="shared" si="1"/>
        <v>-2029.1666666666999</v>
      </c>
      <c r="H69" s="93" t="str">
        <f t="shared" si="2"/>
        <v/>
      </c>
      <c r="I69" s="100" t="s">
        <v>136</v>
      </c>
      <c r="J69" s="99">
        <v>2124.5761904761998</v>
      </c>
      <c r="K69" s="99">
        <v>-905.4</v>
      </c>
      <c r="L69" s="99">
        <v>792.55</v>
      </c>
      <c r="M69" s="99">
        <v>-1356.6105263157999</v>
      </c>
      <c r="N69" s="99">
        <f t="shared" si="5"/>
        <v>1219.1761904761997</v>
      </c>
      <c r="O69" s="99">
        <f t="shared" si="6"/>
        <v>-564.06052631579996</v>
      </c>
    </row>
    <row r="70" spans="1:15">
      <c r="A70" s="98" t="s">
        <v>137</v>
      </c>
      <c r="B70" s="99">
        <v>2547.9166666667002</v>
      </c>
      <c r="C70" s="99">
        <v>2662.5</v>
      </c>
      <c r="D70" s="99">
        <v>3064.5833333332998</v>
      </c>
      <c r="E70" s="99">
        <v>1979.1666666666999</v>
      </c>
      <c r="F70" s="99">
        <f t="shared" ref="F70:F133" si="7">-C70</f>
        <v>-2662.5</v>
      </c>
      <c r="G70" s="99">
        <f t="shared" ref="G70:G133" si="8">-E70</f>
        <v>-1979.1666666666999</v>
      </c>
      <c r="H70" s="93" t="str">
        <f t="shared" ref="H70:H133" si="9">IF(TEXT(I70,"d")+0=15,UPPER(LEFT(TEXT(I70,"mmm"),1)),"")</f>
        <v/>
      </c>
      <c r="I70" s="100" t="s">
        <v>137</v>
      </c>
      <c r="J70" s="99">
        <v>1412.08</v>
      </c>
      <c r="K70" s="99">
        <v>-2357.8428571428999</v>
      </c>
      <c r="L70" s="99">
        <v>1681.7733333332999</v>
      </c>
      <c r="M70" s="99">
        <v>-692.7777777778</v>
      </c>
      <c r="N70" s="99">
        <f t="shared" si="5"/>
        <v>-945.76285714289997</v>
      </c>
      <c r="O70" s="99">
        <f t="shared" si="6"/>
        <v>988.99555555549989</v>
      </c>
    </row>
    <row r="71" spans="1:15">
      <c r="A71" s="98" t="s">
        <v>138</v>
      </c>
      <c r="B71" s="99">
        <v>2500</v>
      </c>
      <c r="C71" s="99">
        <v>2616.6666666667002</v>
      </c>
      <c r="D71" s="99">
        <v>2833.3333333332998</v>
      </c>
      <c r="E71" s="99">
        <v>1800</v>
      </c>
      <c r="F71" s="99">
        <f t="shared" si="7"/>
        <v>-2616.6666666667002</v>
      </c>
      <c r="G71" s="99">
        <f t="shared" si="8"/>
        <v>-1800</v>
      </c>
      <c r="H71" s="93" t="str">
        <f t="shared" si="9"/>
        <v/>
      </c>
      <c r="I71" s="100" t="s">
        <v>138</v>
      </c>
      <c r="J71" s="99">
        <v>1513.7428571429</v>
      </c>
      <c r="K71" s="99">
        <v>-1745.9294117647</v>
      </c>
      <c r="L71" s="99">
        <v>860.80714285709996</v>
      </c>
      <c r="M71" s="99">
        <v>-859.41818181819997</v>
      </c>
      <c r="N71" s="99">
        <f t="shared" si="5"/>
        <v>-232.18655462180004</v>
      </c>
      <c r="O71" s="99">
        <f t="shared" si="6"/>
        <v>1.3889610388999927</v>
      </c>
    </row>
    <row r="72" spans="1:15">
      <c r="A72" s="98" t="s">
        <v>139</v>
      </c>
      <c r="B72" s="99">
        <v>2500</v>
      </c>
      <c r="C72" s="99">
        <v>2616.6666666667002</v>
      </c>
      <c r="D72" s="99">
        <v>2391.6666666667002</v>
      </c>
      <c r="E72" s="99">
        <v>1800</v>
      </c>
      <c r="F72" s="99">
        <f t="shared" si="7"/>
        <v>-2616.6666666667002</v>
      </c>
      <c r="G72" s="99">
        <f t="shared" si="8"/>
        <v>-1800</v>
      </c>
      <c r="H72" s="93" t="str">
        <f t="shared" si="9"/>
        <v/>
      </c>
      <c r="I72" s="100" t="s">
        <v>139</v>
      </c>
      <c r="J72" s="99">
        <v>1703.0285714285999</v>
      </c>
      <c r="K72" s="99">
        <v>-1104.95</v>
      </c>
      <c r="L72" s="99">
        <v>625.1</v>
      </c>
      <c r="M72" s="99">
        <v>-822.6875</v>
      </c>
      <c r="N72" s="99">
        <f t="shared" si="5"/>
        <v>598.07857142859984</v>
      </c>
      <c r="O72" s="99">
        <f t="shared" si="6"/>
        <v>-197.58749999999998</v>
      </c>
    </row>
    <row r="73" spans="1:15">
      <c r="A73" s="98" t="s">
        <v>140</v>
      </c>
      <c r="B73" s="99">
        <v>2500</v>
      </c>
      <c r="C73" s="99">
        <v>2616.6666666667002</v>
      </c>
      <c r="D73" s="99">
        <v>2833.3333333332998</v>
      </c>
      <c r="E73" s="99">
        <v>1800</v>
      </c>
      <c r="F73" s="99">
        <f t="shared" si="7"/>
        <v>-2616.6666666667002</v>
      </c>
      <c r="G73" s="99">
        <f t="shared" si="8"/>
        <v>-1800</v>
      </c>
      <c r="H73" s="93" t="str">
        <f t="shared" si="9"/>
        <v/>
      </c>
      <c r="I73" s="100" t="s">
        <v>140</v>
      </c>
      <c r="J73" s="99">
        <v>2077.59</v>
      </c>
      <c r="K73" s="99">
        <v>-1914.46</v>
      </c>
      <c r="L73" s="99">
        <v>1481.5176470588001</v>
      </c>
      <c r="M73" s="99">
        <v>-397.48181818180001</v>
      </c>
      <c r="N73" s="99">
        <f t="shared" ref="N73:N136" si="10">IFERROR(J73+0,0)+IFERROR(K73+0,0)</f>
        <v>163.13000000000011</v>
      </c>
      <c r="O73" s="99">
        <f t="shared" ref="O73:O136" si="11">IFERROR(L73+0,0)+IFERROR(M73+0,0)</f>
        <v>1084.0358288770001</v>
      </c>
    </row>
    <row r="74" spans="1:15">
      <c r="A74" s="98" t="s">
        <v>141</v>
      </c>
      <c r="B74" s="99">
        <v>2520.8333333332998</v>
      </c>
      <c r="C74" s="99">
        <v>2620.8333333332998</v>
      </c>
      <c r="D74" s="99">
        <v>2833.3333333332998</v>
      </c>
      <c r="E74" s="99">
        <v>1841.6666666666999</v>
      </c>
      <c r="F74" s="99">
        <f t="shared" si="7"/>
        <v>-2620.8333333332998</v>
      </c>
      <c r="G74" s="99">
        <f t="shared" si="8"/>
        <v>-1841.6666666666999</v>
      </c>
      <c r="H74" s="93" t="str">
        <f t="shared" si="9"/>
        <v/>
      </c>
      <c r="I74" s="100" t="s">
        <v>141</v>
      </c>
      <c r="J74" s="99">
        <v>1744.1444444444001</v>
      </c>
      <c r="K74" s="99">
        <v>-2066.0666666666998</v>
      </c>
      <c r="L74" s="99">
        <v>557.79999999999995</v>
      </c>
      <c r="M74" s="99">
        <v>-640.43571428569999</v>
      </c>
      <c r="N74" s="99">
        <f t="shared" si="10"/>
        <v>-321.92222222229975</v>
      </c>
      <c r="O74" s="99">
        <f t="shared" si="11"/>
        <v>-82.635714285700033</v>
      </c>
    </row>
    <row r="75" spans="1:15">
      <c r="A75" s="98" t="s">
        <v>142</v>
      </c>
      <c r="B75" s="99">
        <v>3218.75</v>
      </c>
      <c r="C75" s="99">
        <v>2393.75</v>
      </c>
      <c r="D75" s="99">
        <v>3900</v>
      </c>
      <c r="E75" s="99">
        <v>2466.6666666667002</v>
      </c>
      <c r="F75" s="99">
        <f t="shared" si="7"/>
        <v>-2393.75</v>
      </c>
      <c r="G75" s="99">
        <f t="shared" si="8"/>
        <v>-2466.6666666667002</v>
      </c>
      <c r="H75" s="93" t="str">
        <f t="shared" si="9"/>
        <v/>
      </c>
      <c r="I75" s="100" t="s">
        <v>142</v>
      </c>
      <c r="J75" s="99">
        <v>985.33888888889999</v>
      </c>
      <c r="K75" s="99">
        <v>-941.96666666670001</v>
      </c>
      <c r="L75" s="99">
        <v>911.3125</v>
      </c>
      <c r="M75" s="99">
        <v>-235.01176470589999</v>
      </c>
      <c r="N75" s="99">
        <f t="shared" si="10"/>
        <v>43.37222222219998</v>
      </c>
      <c r="O75" s="99">
        <f t="shared" si="11"/>
        <v>676.30073529410004</v>
      </c>
    </row>
    <row r="76" spans="1:15">
      <c r="A76" s="98" t="s">
        <v>143</v>
      </c>
      <c r="B76" s="99">
        <v>3120.8333333332998</v>
      </c>
      <c r="C76" s="99">
        <v>2885.4166666667002</v>
      </c>
      <c r="D76" s="99">
        <v>3787.5</v>
      </c>
      <c r="E76" s="99">
        <v>2133.3333333332998</v>
      </c>
      <c r="F76" s="99">
        <f t="shared" si="7"/>
        <v>-2885.4166666667002</v>
      </c>
      <c r="G76" s="99">
        <f t="shared" si="8"/>
        <v>-2133.3333333332998</v>
      </c>
      <c r="H76" s="93" t="str">
        <f t="shared" si="9"/>
        <v/>
      </c>
      <c r="I76" s="100" t="s">
        <v>143</v>
      </c>
      <c r="J76" s="99">
        <v>2817.95</v>
      </c>
      <c r="K76" s="99">
        <v>-312.05</v>
      </c>
      <c r="L76" s="99">
        <v>229.94444444440001</v>
      </c>
      <c r="M76" s="99">
        <v>-1323.1470588234999</v>
      </c>
      <c r="N76" s="99">
        <f t="shared" si="10"/>
        <v>2505.8999999999996</v>
      </c>
      <c r="O76" s="99">
        <f t="shared" si="11"/>
        <v>-1093.2026143790999</v>
      </c>
    </row>
    <row r="77" spans="1:15">
      <c r="A77" s="98" t="s">
        <v>144</v>
      </c>
      <c r="B77" s="99">
        <v>2966.6666666667002</v>
      </c>
      <c r="C77" s="99">
        <v>2295.8333333332998</v>
      </c>
      <c r="D77" s="99">
        <v>3900</v>
      </c>
      <c r="E77" s="99">
        <v>2429.1666666667002</v>
      </c>
      <c r="F77" s="99">
        <f t="shared" si="7"/>
        <v>-2295.8333333332998</v>
      </c>
      <c r="G77" s="99">
        <f t="shared" si="8"/>
        <v>-2429.1666666667002</v>
      </c>
      <c r="H77" s="93" t="str">
        <f t="shared" si="9"/>
        <v/>
      </c>
      <c r="I77" s="100" t="s">
        <v>144</v>
      </c>
      <c r="J77" s="99">
        <v>2377.8882352941</v>
      </c>
      <c r="K77" s="99">
        <v>-941.94666666670003</v>
      </c>
      <c r="L77" s="99">
        <v>653.58749999999998</v>
      </c>
      <c r="M77" s="99">
        <v>-1036.4882352940999</v>
      </c>
      <c r="N77" s="99">
        <f t="shared" si="10"/>
        <v>1435.9415686274001</v>
      </c>
      <c r="O77" s="99">
        <f t="shared" si="11"/>
        <v>-382.90073529409995</v>
      </c>
    </row>
    <row r="78" spans="1:15">
      <c r="A78" s="98" t="s">
        <v>145</v>
      </c>
      <c r="B78" s="99">
        <v>3041.6666666667002</v>
      </c>
      <c r="C78" s="99">
        <v>2281.25</v>
      </c>
      <c r="D78" s="99">
        <v>3900</v>
      </c>
      <c r="E78" s="99">
        <v>2400</v>
      </c>
      <c r="F78" s="99">
        <f t="shared" si="7"/>
        <v>-2281.25</v>
      </c>
      <c r="G78" s="99">
        <f t="shared" si="8"/>
        <v>-2400</v>
      </c>
      <c r="H78" s="93" t="str">
        <f t="shared" si="9"/>
        <v/>
      </c>
      <c r="I78" s="100" t="s">
        <v>145</v>
      </c>
      <c r="J78" s="99">
        <v>2016.8277777778001</v>
      </c>
      <c r="K78" s="99">
        <v>-1378.0555555556</v>
      </c>
      <c r="L78" s="99">
        <v>1093.0636363635999</v>
      </c>
      <c r="M78" s="99">
        <v>-519.38571428570003</v>
      </c>
      <c r="N78" s="99">
        <f t="shared" si="10"/>
        <v>638.77222222220007</v>
      </c>
      <c r="O78" s="99">
        <f t="shared" si="11"/>
        <v>573.67792207789989</v>
      </c>
    </row>
    <row r="79" spans="1:15">
      <c r="A79" s="98" t="s">
        <v>146</v>
      </c>
      <c r="B79" s="99">
        <v>2862.5</v>
      </c>
      <c r="C79" s="99">
        <v>1822.9166666666999</v>
      </c>
      <c r="D79" s="99">
        <v>3900</v>
      </c>
      <c r="E79" s="99">
        <v>2400</v>
      </c>
      <c r="F79" s="99">
        <f t="shared" si="7"/>
        <v>-1822.9166666666999</v>
      </c>
      <c r="G79" s="99">
        <f t="shared" si="8"/>
        <v>-2400</v>
      </c>
      <c r="H79" s="93" t="str">
        <f t="shared" si="9"/>
        <v/>
      </c>
      <c r="I79" s="100" t="s">
        <v>146</v>
      </c>
      <c r="J79" s="99">
        <v>1286.3214285714</v>
      </c>
      <c r="K79" s="99">
        <v>-904.21249999999998</v>
      </c>
      <c r="L79" s="99">
        <v>932.25</v>
      </c>
      <c r="M79" s="99">
        <v>-704.73333333330004</v>
      </c>
      <c r="N79" s="99">
        <f t="shared" si="10"/>
        <v>382.10892857140004</v>
      </c>
      <c r="O79" s="99">
        <f t="shared" si="11"/>
        <v>227.51666666669996</v>
      </c>
    </row>
    <row r="80" spans="1:15">
      <c r="A80" s="98" t="s">
        <v>147</v>
      </c>
      <c r="B80" s="99">
        <v>2933.3333333332998</v>
      </c>
      <c r="C80" s="99">
        <v>1914.5833333333001</v>
      </c>
      <c r="D80" s="99">
        <v>3668.75</v>
      </c>
      <c r="E80" s="99">
        <v>2400</v>
      </c>
      <c r="F80" s="99">
        <f t="shared" si="7"/>
        <v>-1914.5833333333001</v>
      </c>
      <c r="G80" s="99">
        <f t="shared" si="8"/>
        <v>-2400</v>
      </c>
      <c r="H80" s="93" t="str">
        <f t="shared" si="9"/>
        <v>N</v>
      </c>
      <c r="I80" s="100" t="s">
        <v>147</v>
      </c>
      <c r="J80" s="99">
        <v>1533.42</v>
      </c>
      <c r="K80" s="99">
        <v>-1087.675</v>
      </c>
      <c r="L80" s="99">
        <v>1213.2222222221999</v>
      </c>
      <c r="M80" s="99">
        <v>-595.29999999999995</v>
      </c>
      <c r="N80" s="99">
        <f t="shared" si="10"/>
        <v>445.74500000000012</v>
      </c>
      <c r="O80" s="99">
        <f t="shared" si="11"/>
        <v>617.92222222219993</v>
      </c>
    </row>
    <row r="81" spans="1:15">
      <c r="A81" s="98" t="s">
        <v>148</v>
      </c>
      <c r="B81" s="99">
        <v>3050</v>
      </c>
      <c r="C81" s="99">
        <v>2281.25</v>
      </c>
      <c r="D81" s="99">
        <v>3900</v>
      </c>
      <c r="E81" s="99">
        <v>2400</v>
      </c>
      <c r="F81" s="99">
        <f t="shared" si="7"/>
        <v>-2281.25</v>
      </c>
      <c r="G81" s="99">
        <f t="shared" si="8"/>
        <v>-2400</v>
      </c>
      <c r="H81" s="93" t="str">
        <f t="shared" si="9"/>
        <v/>
      </c>
      <c r="I81" s="100" t="s">
        <v>148</v>
      </c>
      <c r="J81" s="99">
        <v>1304.2857142856999</v>
      </c>
      <c r="K81" s="99">
        <v>-1599.605</v>
      </c>
      <c r="L81" s="99">
        <v>1245.72</v>
      </c>
      <c r="M81" s="99">
        <v>-601.67999999999995</v>
      </c>
      <c r="N81" s="99">
        <f t="shared" si="10"/>
        <v>-295.31928571430012</v>
      </c>
      <c r="O81" s="99">
        <f t="shared" si="11"/>
        <v>644.04000000000008</v>
      </c>
    </row>
    <row r="82" spans="1:15">
      <c r="A82" s="98" t="s">
        <v>149</v>
      </c>
      <c r="B82" s="99">
        <v>2875</v>
      </c>
      <c r="C82" s="99">
        <v>2112.5</v>
      </c>
      <c r="D82" s="99">
        <v>3304.1666666667002</v>
      </c>
      <c r="E82" s="99">
        <v>1566.6666666666999</v>
      </c>
      <c r="F82" s="99">
        <f t="shared" si="7"/>
        <v>-2112.5</v>
      </c>
      <c r="G82" s="99">
        <f t="shared" si="8"/>
        <v>-1566.6666666666999</v>
      </c>
      <c r="H82" s="93" t="str">
        <f t="shared" si="9"/>
        <v/>
      </c>
      <c r="I82" s="100" t="s">
        <v>149</v>
      </c>
      <c r="J82" s="99">
        <v>1174.3538461538999</v>
      </c>
      <c r="K82" s="99">
        <v>-819.95384615379999</v>
      </c>
      <c r="L82" s="99">
        <v>1484.6826086957001</v>
      </c>
      <c r="M82" s="99">
        <v>-683.2</v>
      </c>
      <c r="N82" s="99">
        <f t="shared" si="10"/>
        <v>354.40000000009991</v>
      </c>
      <c r="O82" s="99">
        <f t="shared" si="11"/>
        <v>801.48260869570004</v>
      </c>
    </row>
    <row r="83" spans="1:15">
      <c r="A83" s="98" t="s">
        <v>150</v>
      </c>
      <c r="B83" s="99">
        <v>2500</v>
      </c>
      <c r="C83" s="99">
        <v>2410.4166666667002</v>
      </c>
      <c r="D83" s="99">
        <v>3595.8333333332998</v>
      </c>
      <c r="E83" s="99">
        <v>1754.1666666666999</v>
      </c>
      <c r="F83" s="99">
        <f t="shared" si="7"/>
        <v>-2410.4166666667002</v>
      </c>
      <c r="G83" s="99">
        <f t="shared" si="8"/>
        <v>-1754.1666666666999</v>
      </c>
      <c r="H83" s="93" t="str">
        <f t="shared" si="9"/>
        <v/>
      </c>
      <c r="I83" s="100" t="s">
        <v>150</v>
      </c>
      <c r="J83" s="99">
        <v>1434.3941176471001</v>
      </c>
      <c r="K83" s="99">
        <v>-719.02499999999998</v>
      </c>
      <c r="L83" s="99">
        <v>623.45555555559997</v>
      </c>
      <c r="M83" s="99">
        <v>-772.74705882349997</v>
      </c>
      <c r="N83" s="99">
        <f t="shared" si="10"/>
        <v>715.3691176471001</v>
      </c>
      <c r="O83" s="99">
        <f t="shared" si="11"/>
        <v>-149.2915032679</v>
      </c>
    </row>
    <row r="84" spans="1:15">
      <c r="A84" s="98" t="s">
        <v>151</v>
      </c>
      <c r="B84" s="99">
        <v>2804.1666666667002</v>
      </c>
      <c r="C84" s="99">
        <v>2112.5</v>
      </c>
      <c r="D84" s="99">
        <v>3304.1666666667002</v>
      </c>
      <c r="E84" s="99">
        <v>1566.6666666666999</v>
      </c>
      <c r="F84" s="99">
        <f t="shared" si="7"/>
        <v>-2112.5</v>
      </c>
      <c r="G84" s="99">
        <f t="shared" si="8"/>
        <v>-1566.6666666666999</v>
      </c>
      <c r="H84" s="93" t="str">
        <f t="shared" si="9"/>
        <v/>
      </c>
      <c r="I84" s="100" t="s">
        <v>151</v>
      </c>
      <c r="J84" s="99">
        <v>1374.6857142857</v>
      </c>
      <c r="K84" s="99">
        <v>-1789.6166666667</v>
      </c>
      <c r="L84" s="99">
        <v>1525.20625</v>
      </c>
      <c r="M84" s="99">
        <v>-1411.825</v>
      </c>
      <c r="N84" s="99">
        <f t="shared" si="10"/>
        <v>-414.930952381</v>
      </c>
      <c r="O84" s="99">
        <f t="shared" si="11"/>
        <v>113.38124999999991</v>
      </c>
    </row>
    <row r="85" spans="1:15">
      <c r="A85" s="98" t="s">
        <v>152</v>
      </c>
      <c r="B85" s="99">
        <v>2791.6666666667002</v>
      </c>
      <c r="C85" s="99">
        <v>2125</v>
      </c>
      <c r="D85" s="99">
        <v>3304.1666666667002</v>
      </c>
      <c r="E85" s="99">
        <v>1541.6666666666999</v>
      </c>
      <c r="F85" s="99">
        <f t="shared" si="7"/>
        <v>-2125</v>
      </c>
      <c r="G85" s="99">
        <f t="shared" si="8"/>
        <v>-1541.6666666666999</v>
      </c>
      <c r="H85" s="93" t="str">
        <f t="shared" si="9"/>
        <v/>
      </c>
      <c r="I85" s="100" t="s">
        <v>152</v>
      </c>
      <c r="J85" s="101" t="s">
        <v>45</v>
      </c>
      <c r="K85" s="99">
        <v>-1727.1708333332999</v>
      </c>
      <c r="L85" s="99">
        <v>2080.39</v>
      </c>
      <c r="M85" s="99">
        <v>-421</v>
      </c>
      <c r="N85" s="99">
        <f t="shared" si="10"/>
        <v>-1727.1708333332999</v>
      </c>
      <c r="O85" s="99">
        <f t="shared" si="11"/>
        <v>1659.3899999999999</v>
      </c>
    </row>
    <row r="86" spans="1:15">
      <c r="A86" s="98" t="s">
        <v>153</v>
      </c>
      <c r="B86" s="99">
        <v>2791.6666666667002</v>
      </c>
      <c r="C86" s="99">
        <v>2083.3333333332998</v>
      </c>
      <c r="D86" s="99">
        <v>3304.1666666667002</v>
      </c>
      <c r="E86" s="99">
        <v>1566.6666666666999</v>
      </c>
      <c r="F86" s="99">
        <f t="shared" si="7"/>
        <v>-2083.3333333332998</v>
      </c>
      <c r="G86" s="99">
        <f t="shared" si="8"/>
        <v>-1566.6666666666999</v>
      </c>
      <c r="H86" s="93" t="str">
        <f t="shared" si="9"/>
        <v/>
      </c>
      <c r="I86" s="100" t="s">
        <v>153</v>
      </c>
      <c r="J86" s="99">
        <v>223.95</v>
      </c>
      <c r="K86" s="99">
        <v>-2125</v>
      </c>
      <c r="L86" s="99">
        <v>1380.7318181818</v>
      </c>
      <c r="M86" s="99">
        <v>-162.9714285714</v>
      </c>
      <c r="N86" s="99">
        <f t="shared" si="10"/>
        <v>-1901.05</v>
      </c>
      <c r="O86" s="99">
        <f t="shared" si="11"/>
        <v>1217.7603896104001</v>
      </c>
    </row>
    <row r="87" spans="1:15">
      <c r="A87" s="98" t="s">
        <v>154</v>
      </c>
      <c r="B87" s="99">
        <v>2716.6666666667002</v>
      </c>
      <c r="C87" s="99">
        <v>2031.25</v>
      </c>
      <c r="D87" s="99">
        <v>3304.1666666667002</v>
      </c>
      <c r="E87" s="99">
        <v>1566.6666666666999</v>
      </c>
      <c r="F87" s="99">
        <f t="shared" si="7"/>
        <v>-2031.25</v>
      </c>
      <c r="G87" s="99">
        <f t="shared" si="8"/>
        <v>-1566.6666666666999</v>
      </c>
      <c r="H87" s="93" t="str">
        <f t="shared" si="9"/>
        <v/>
      </c>
      <c r="I87" s="100" t="s">
        <v>154</v>
      </c>
      <c r="J87" s="99">
        <v>135</v>
      </c>
      <c r="K87" s="99">
        <v>-2056.2916666667002</v>
      </c>
      <c r="L87" s="99">
        <v>1265.575</v>
      </c>
      <c r="M87" s="99">
        <v>-312.5</v>
      </c>
      <c r="N87" s="99">
        <f t="shared" si="10"/>
        <v>-1921.2916666667002</v>
      </c>
      <c r="O87" s="99">
        <f t="shared" si="11"/>
        <v>953.07500000000005</v>
      </c>
    </row>
    <row r="88" spans="1:15">
      <c r="A88" s="98" t="s">
        <v>155</v>
      </c>
      <c r="B88" s="99">
        <v>2529.1666666667002</v>
      </c>
      <c r="C88" s="99">
        <v>1727.0833333333001</v>
      </c>
      <c r="D88" s="99">
        <v>3304.1666666667002</v>
      </c>
      <c r="E88" s="99">
        <v>1591.6666666666999</v>
      </c>
      <c r="F88" s="99">
        <f t="shared" si="7"/>
        <v>-1727.0833333333001</v>
      </c>
      <c r="G88" s="99">
        <f t="shared" si="8"/>
        <v>-1591.6666666666999</v>
      </c>
      <c r="H88" s="93" t="str">
        <f t="shared" si="9"/>
        <v/>
      </c>
      <c r="I88" s="100" t="s">
        <v>155</v>
      </c>
      <c r="J88" s="99">
        <v>496.76</v>
      </c>
      <c r="K88" s="99">
        <v>-1793.5875000000001</v>
      </c>
      <c r="L88" s="99">
        <v>963.45238095239995</v>
      </c>
      <c r="M88" s="99">
        <v>-149.9333333333</v>
      </c>
      <c r="N88" s="99">
        <f t="shared" si="10"/>
        <v>-1296.8275000000001</v>
      </c>
      <c r="O88" s="99">
        <f t="shared" si="11"/>
        <v>813.51904761909998</v>
      </c>
    </row>
    <row r="89" spans="1:15">
      <c r="A89" s="98" t="s">
        <v>156</v>
      </c>
      <c r="B89" s="99">
        <v>2162.5</v>
      </c>
      <c r="C89" s="99">
        <v>2085.4166666667002</v>
      </c>
      <c r="D89" s="99">
        <v>3600</v>
      </c>
      <c r="E89" s="99">
        <v>1533.3333333333001</v>
      </c>
      <c r="F89" s="99">
        <f t="shared" si="7"/>
        <v>-2085.4166666667002</v>
      </c>
      <c r="G89" s="99">
        <f t="shared" si="8"/>
        <v>-1533.3333333333001</v>
      </c>
      <c r="H89" s="93" t="str">
        <f t="shared" si="9"/>
        <v/>
      </c>
      <c r="I89" s="100" t="s">
        <v>156</v>
      </c>
      <c r="J89" s="99">
        <v>225.7</v>
      </c>
      <c r="K89" s="99">
        <v>-1654.8041666667</v>
      </c>
      <c r="L89" s="99">
        <v>1937.752173913</v>
      </c>
      <c r="M89" s="99">
        <v>-85.6</v>
      </c>
      <c r="N89" s="99">
        <f t="shared" si="10"/>
        <v>-1429.1041666666999</v>
      </c>
      <c r="O89" s="99">
        <f t="shared" si="11"/>
        <v>1852.1521739130001</v>
      </c>
    </row>
    <row r="90" spans="1:15">
      <c r="A90" s="98" t="s">
        <v>157</v>
      </c>
      <c r="B90" s="99">
        <v>1872.9166666666999</v>
      </c>
      <c r="C90" s="99">
        <v>2385.4166666667002</v>
      </c>
      <c r="D90" s="99">
        <v>3712.5</v>
      </c>
      <c r="E90" s="99">
        <v>1570.8333333333001</v>
      </c>
      <c r="F90" s="99">
        <f t="shared" si="7"/>
        <v>-2385.4166666667002</v>
      </c>
      <c r="G90" s="99">
        <f t="shared" si="8"/>
        <v>-1570.8333333333001</v>
      </c>
      <c r="H90" s="93" t="str">
        <f t="shared" si="9"/>
        <v/>
      </c>
      <c r="I90" s="100" t="s">
        <v>157</v>
      </c>
      <c r="J90" s="99">
        <v>505.67692307689998</v>
      </c>
      <c r="K90" s="99">
        <v>-1680.6333333333</v>
      </c>
      <c r="L90" s="99">
        <v>916.52222222219996</v>
      </c>
      <c r="M90" s="99">
        <v>-958.34117647059998</v>
      </c>
      <c r="N90" s="99">
        <f t="shared" si="10"/>
        <v>-1174.9564102564</v>
      </c>
      <c r="O90" s="99">
        <f t="shared" si="11"/>
        <v>-41.818954248400019</v>
      </c>
    </row>
    <row r="91" spans="1:15">
      <c r="A91" s="98" t="s">
        <v>158</v>
      </c>
      <c r="B91" s="99">
        <v>1897.9166666666999</v>
      </c>
      <c r="C91" s="99">
        <v>2095.8333333332998</v>
      </c>
      <c r="D91" s="99">
        <v>3600</v>
      </c>
      <c r="E91" s="99">
        <v>1533.3333333333001</v>
      </c>
      <c r="F91" s="99">
        <f t="shared" si="7"/>
        <v>-2095.8333333332998</v>
      </c>
      <c r="G91" s="99">
        <f t="shared" si="8"/>
        <v>-1533.3333333333001</v>
      </c>
      <c r="H91" s="93" t="str">
        <f t="shared" si="9"/>
        <v/>
      </c>
      <c r="I91" s="100" t="s">
        <v>158</v>
      </c>
      <c r="J91" s="101" t="s">
        <v>45</v>
      </c>
      <c r="K91" s="99">
        <v>-1799.3291666667001</v>
      </c>
      <c r="L91" s="99">
        <v>1354.8315789474</v>
      </c>
      <c r="M91" s="99">
        <v>-356.1666666667</v>
      </c>
      <c r="N91" s="99">
        <f t="shared" si="10"/>
        <v>-1799.3291666667001</v>
      </c>
      <c r="O91" s="99">
        <f t="shared" si="11"/>
        <v>998.66491228070004</v>
      </c>
    </row>
    <row r="92" spans="1:15">
      <c r="A92" s="98" t="s">
        <v>159</v>
      </c>
      <c r="B92" s="99">
        <v>1825</v>
      </c>
      <c r="C92" s="99">
        <v>2002.0833333333001</v>
      </c>
      <c r="D92" s="99">
        <v>3600</v>
      </c>
      <c r="E92" s="99">
        <v>1533.3333333333001</v>
      </c>
      <c r="F92" s="99">
        <f t="shared" si="7"/>
        <v>-2002.0833333333001</v>
      </c>
      <c r="G92" s="99">
        <f t="shared" si="8"/>
        <v>-1533.3333333333001</v>
      </c>
      <c r="H92" s="93" t="str">
        <f t="shared" si="9"/>
        <v/>
      </c>
      <c r="I92" s="100" t="s">
        <v>159</v>
      </c>
      <c r="J92" s="99">
        <v>756.88750000000005</v>
      </c>
      <c r="K92" s="99">
        <v>-1451.9272727273001</v>
      </c>
      <c r="L92" s="99">
        <v>731.04615384620001</v>
      </c>
      <c r="M92" s="99">
        <v>-684.81764705880005</v>
      </c>
      <c r="N92" s="99">
        <f t="shared" si="10"/>
        <v>-695.03977272730003</v>
      </c>
      <c r="O92" s="99">
        <f t="shared" si="11"/>
        <v>46.228506787399965</v>
      </c>
    </row>
    <row r="93" spans="1:15">
      <c r="A93" s="98" t="s">
        <v>160</v>
      </c>
      <c r="B93" s="99">
        <v>2383.3333333332998</v>
      </c>
      <c r="C93" s="99">
        <v>2325</v>
      </c>
      <c r="D93" s="99">
        <v>3600</v>
      </c>
      <c r="E93" s="99">
        <v>1533.3333333333001</v>
      </c>
      <c r="F93" s="99">
        <f t="shared" si="7"/>
        <v>-2325</v>
      </c>
      <c r="G93" s="99">
        <f t="shared" si="8"/>
        <v>-1533.3333333333001</v>
      </c>
      <c r="H93" s="93" t="str">
        <f t="shared" si="9"/>
        <v/>
      </c>
      <c r="I93" s="100" t="s">
        <v>160</v>
      </c>
      <c r="J93" s="99">
        <v>1614.23</v>
      </c>
      <c r="K93" s="99">
        <v>-1502.1588235294</v>
      </c>
      <c r="L93" s="99">
        <v>1536.5350000000001</v>
      </c>
      <c r="M93" s="99">
        <v>-760.19166666670003</v>
      </c>
      <c r="N93" s="99">
        <f t="shared" si="10"/>
        <v>112.07117647059999</v>
      </c>
      <c r="O93" s="99">
        <f t="shared" si="11"/>
        <v>776.34333333330005</v>
      </c>
    </row>
    <row r="94" spans="1:15">
      <c r="A94" s="98" t="s">
        <v>161</v>
      </c>
      <c r="B94" s="99">
        <v>2418.75</v>
      </c>
      <c r="C94" s="99">
        <v>2145.8333333332998</v>
      </c>
      <c r="D94" s="99">
        <v>3600</v>
      </c>
      <c r="E94" s="99">
        <v>1533.3333333333001</v>
      </c>
      <c r="F94" s="99">
        <f t="shared" si="7"/>
        <v>-2145.8333333332998</v>
      </c>
      <c r="G94" s="99">
        <f t="shared" si="8"/>
        <v>-1533.3333333333001</v>
      </c>
      <c r="H94" s="93" t="str">
        <f t="shared" si="9"/>
        <v/>
      </c>
      <c r="I94" s="100" t="s">
        <v>161</v>
      </c>
      <c r="J94" s="99">
        <v>1060.4304347826001</v>
      </c>
      <c r="K94" s="99">
        <v>-1471.2076923077</v>
      </c>
      <c r="L94" s="99">
        <v>1747.6523809524001</v>
      </c>
      <c r="M94" s="99">
        <v>-755.84166666670001</v>
      </c>
      <c r="N94" s="99">
        <f t="shared" si="10"/>
        <v>-410.77725752509991</v>
      </c>
      <c r="O94" s="99">
        <f t="shared" si="11"/>
        <v>991.8107142857001</v>
      </c>
    </row>
    <row r="95" spans="1:15">
      <c r="A95" s="98" t="s">
        <v>162</v>
      </c>
      <c r="B95" s="99">
        <v>2558.3333333332998</v>
      </c>
      <c r="C95" s="99">
        <v>2145.8333333332998</v>
      </c>
      <c r="D95" s="99">
        <v>3600</v>
      </c>
      <c r="E95" s="99">
        <v>1533.3333333333001</v>
      </c>
      <c r="F95" s="99">
        <f t="shared" si="7"/>
        <v>-2145.8333333332998</v>
      </c>
      <c r="G95" s="99">
        <f t="shared" si="8"/>
        <v>-1533.3333333333001</v>
      </c>
      <c r="H95" s="93" t="str">
        <f t="shared" si="9"/>
        <v/>
      </c>
      <c r="I95" s="100" t="s">
        <v>162</v>
      </c>
      <c r="J95" s="99">
        <v>1875.6333333333</v>
      </c>
      <c r="K95" s="99">
        <v>-1678.375</v>
      </c>
      <c r="L95" s="99">
        <v>588.995</v>
      </c>
      <c r="M95" s="99">
        <v>-1074.825</v>
      </c>
      <c r="N95" s="99">
        <f t="shared" si="10"/>
        <v>197.25833333330002</v>
      </c>
      <c r="O95" s="99">
        <f t="shared" si="11"/>
        <v>-485.83000000000004</v>
      </c>
    </row>
    <row r="96" spans="1:15">
      <c r="A96" s="98" t="s">
        <v>165</v>
      </c>
      <c r="B96" s="99">
        <v>2425</v>
      </c>
      <c r="C96" s="99">
        <v>1925</v>
      </c>
      <c r="D96" s="99">
        <v>3475</v>
      </c>
      <c r="E96" s="99">
        <v>2200</v>
      </c>
      <c r="F96" s="99">
        <f t="shared" si="7"/>
        <v>-1925</v>
      </c>
      <c r="G96" s="99">
        <f t="shared" si="8"/>
        <v>-2200</v>
      </c>
      <c r="H96" s="93" t="str">
        <f t="shared" si="9"/>
        <v/>
      </c>
      <c r="I96" s="100" t="s">
        <v>165</v>
      </c>
      <c r="J96" s="99">
        <v>1875.7416666667</v>
      </c>
      <c r="K96" s="99">
        <v>-684.65555555560002</v>
      </c>
      <c r="L96" s="99">
        <v>555.08095238099997</v>
      </c>
      <c r="M96" s="99">
        <v>-1092.1583333333001</v>
      </c>
      <c r="N96" s="99">
        <f t="shared" si="10"/>
        <v>1191.0861111110999</v>
      </c>
      <c r="O96" s="99">
        <f t="shared" si="11"/>
        <v>-537.07738095230013</v>
      </c>
    </row>
    <row r="97" spans="1:15">
      <c r="A97" s="98" t="s">
        <v>166</v>
      </c>
      <c r="B97" s="99">
        <v>2470.8333333332998</v>
      </c>
      <c r="C97" s="99">
        <v>2300</v>
      </c>
      <c r="D97" s="99">
        <v>3475</v>
      </c>
      <c r="E97" s="99">
        <v>2200</v>
      </c>
      <c r="F97" s="99">
        <f t="shared" si="7"/>
        <v>-2300</v>
      </c>
      <c r="G97" s="99">
        <f t="shared" si="8"/>
        <v>-2200</v>
      </c>
      <c r="H97" s="93" t="str">
        <f t="shared" si="9"/>
        <v/>
      </c>
      <c r="I97" s="100" t="s">
        <v>166</v>
      </c>
      <c r="J97" s="99">
        <v>2550.0124999999998</v>
      </c>
      <c r="K97" s="99">
        <v>-553.21578947370006</v>
      </c>
      <c r="L97" s="99">
        <v>113.8705882353</v>
      </c>
      <c r="M97" s="99">
        <v>-1649.9791666666999</v>
      </c>
      <c r="N97" s="99">
        <f t="shared" si="10"/>
        <v>1996.7967105262996</v>
      </c>
      <c r="O97" s="99">
        <f t="shared" si="11"/>
        <v>-1536.1085784314</v>
      </c>
    </row>
    <row r="98" spans="1:15">
      <c r="A98" s="98" t="s">
        <v>167</v>
      </c>
      <c r="B98" s="99">
        <v>2425</v>
      </c>
      <c r="C98" s="99">
        <v>1808.3333333333001</v>
      </c>
      <c r="D98" s="99">
        <v>3700</v>
      </c>
      <c r="E98" s="99">
        <v>2200</v>
      </c>
      <c r="F98" s="99">
        <f t="shared" si="7"/>
        <v>-1808.3333333333001</v>
      </c>
      <c r="G98" s="99">
        <f t="shared" si="8"/>
        <v>-2200</v>
      </c>
      <c r="H98" s="93" t="str">
        <f t="shared" si="9"/>
        <v/>
      </c>
      <c r="I98" s="100" t="s">
        <v>167</v>
      </c>
      <c r="J98" s="99">
        <v>2212.0666666666998</v>
      </c>
      <c r="K98" s="99">
        <v>-183.68</v>
      </c>
      <c r="L98" s="99">
        <v>335.1666666667</v>
      </c>
      <c r="M98" s="99">
        <v>-1194.4124999999999</v>
      </c>
      <c r="N98" s="99">
        <f t="shared" si="10"/>
        <v>2028.3866666666997</v>
      </c>
      <c r="O98" s="99">
        <f t="shared" si="11"/>
        <v>-859.24583333329997</v>
      </c>
    </row>
    <row r="99" spans="1:15">
      <c r="A99" s="98" t="s">
        <v>168</v>
      </c>
      <c r="B99" s="99">
        <v>2400</v>
      </c>
      <c r="C99" s="99">
        <v>1785.4166666666999</v>
      </c>
      <c r="D99" s="99">
        <v>3700</v>
      </c>
      <c r="E99" s="99">
        <v>2200</v>
      </c>
      <c r="F99" s="99">
        <f t="shared" si="7"/>
        <v>-1785.4166666666999</v>
      </c>
      <c r="G99" s="99">
        <f t="shared" si="8"/>
        <v>-2200</v>
      </c>
      <c r="H99" s="93" t="str">
        <f t="shared" si="9"/>
        <v/>
      </c>
      <c r="I99" s="100" t="s">
        <v>168</v>
      </c>
      <c r="J99" s="99">
        <v>1566.2954545455</v>
      </c>
      <c r="K99" s="99">
        <v>-892.3</v>
      </c>
      <c r="L99" s="99">
        <v>1286.1333333333</v>
      </c>
      <c r="M99" s="99">
        <v>-191.66249999999999</v>
      </c>
      <c r="N99" s="99">
        <f t="shared" si="10"/>
        <v>673.99545454550002</v>
      </c>
      <c r="O99" s="99">
        <f t="shared" si="11"/>
        <v>1094.4708333333001</v>
      </c>
    </row>
    <row r="100" spans="1:15">
      <c r="A100" s="98" t="s">
        <v>169</v>
      </c>
      <c r="B100" s="99">
        <v>2495.8333333332998</v>
      </c>
      <c r="C100" s="99">
        <v>1795.8333333333001</v>
      </c>
      <c r="D100" s="99">
        <v>3700</v>
      </c>
      <c r="E100" s="99">
        <v>2200</v>
      </c>
      <c r="F100" s="99">
        <f t="shared" si="7"/>
        <v>-1795.8333333333001</v>
      </c>
      <c r="G100" s="99">
        <f t="shared" si="8"/>
        <v>-2200</v>
      </c>
      <c r="H100" s="93" t="str">
        <f t="shared" si="9"/>
        <v/>
      </c>
      <c r="I100" s="100" t="s">
        <v>169</v>
      </c>
      <c r="J100" s="99">
        <v>1615.4105263158001</v>
      </c>
      <c r="K100" s="99">
        <v>-1139.2055555556001</v>
      </c>
      <c r="L100" s="99">
        <v>1258.1909090909</v>
      </c>
      <c r="M100" s="99">
        <v>-843.15833333329999</v>
      </c>
      <c r="N100" s="99">
        <f t="shared" si="10"/>
        <v>476.20497076020001</v>
      </c>
      <c r="O100" s="99">
        <f t="shared" si="11"/>
        <v>415.03257575760006</v>
      </c>
    </row>
    <row r="101" spans="1:15">
      <c r="A101" s="98" t="s">
        <v>170</v>
      </c>
      <c r="B101" s="99">
        <v>2497.9166666667002</v>
      </c>
      <c r="C101" s="99">
        <v>1789.5833333333001</v>
      </c>
      <c r="D101" s="99">
        <v>3700</v>
      </c>
      <c r="E101" s="99">
        <v>2200</v>
      </c>
      <c r="F101" s="99">
        <f t="shared" si="7"/>
        <v>-1789.5833333333001</v>
      </c>
      <c r="G101" s="99">
        <f t="shared" si="8"/>
        <v>-2200</v>
      </c>
      <c r="H101" s="93" t="str">
        <f t="shared" si="9"/>
        <v/>
      </c>
      <c r="I101" s="100" t="s">
        <v>170</v>
      </c>
      <c r="J101" s="99">
        <v>1701.575</v>
      </c>
      <c r="K101" s="99">
        <v>-889.05555555559999</v>
      </c>
      <c r="L101" s="99">
        <v>618.70000000000005</v>
      </c>
      <c r="M101" s="99">
        <v>-1006.275</v>
      </c>
      <c r="N101" s="99">
        <f t="shared" si="10"/>
        <v>812.51944444440005</v>
      </c>
      <c r="O101" s="99">
        <f t="shared" si="11"/>
        <v>-387.57499999999993</v>
      </c>
    </row>
    <row r="102" spans="1:15">
      <c r="A102" s="98" t="s">
        <v>171</v>
      </c>
      <c r="B102" s="99">
        <v>2882.9166666667002</v>
      </c>
      <c r="C102" s="99">
        <v>1912.5</v>
      </c>
      <c r="D102" s="99">
        <v>3700</v>
      </c>
      <c r="E102" s="99">
        <v>2200</v>
      </c>
      <c r="F102" s="99">
        <f t="shared" si="7"/>
        <v>-1912.5</v>
      </c>
      <c r="G102" s="99">
        <f t="shared" si="8"/>
        <v>-2200</v>
      </c>
      <c r="H102" s="93" t="str">
        <f t="shared" si="9"/>
        <v/>
      </c>
      <c r="I102" s="100" t="s">
        <v>171</v>
      </c>
      <c r="J102" s="99">
        <v>3069.6166666667</v>
      </c>
      <c r="K102" s="99">
        <v>-411.0090909091</v>
      </c>
      <c r="L102" s="99">
        <v>438.70499999999998</v>
      </c>
      <c r="M102" s="99">
        <v>-970.35</v>
      </c>
      <c r="N102" s="99">
        <f t="shared" si="10"/>
        <v>2658.6075757576</v>
      </c>
      <c r="O102" s="99">
        <f t="shared" si="11"/>
        <v>-531.64499999999998</v>
      </c>
    </row>
    <row r="103" spans="1:15">
      <c r="A103" s="98" t="s">
        <v>172</v>
      </c>
      <c r="B103" s="99">
        <v>1685.4166666666999</v>
      </c>
      <c r="C103" s="99">
        <v>1368.75</v>
      </c>
      <c r="D103" s="99">
        <v>3329.1666666667002</v>
      </c>
      <c r="E103" s="99">
        <v>2095.8333333332998</v>
      </c>
      <c r="F103" s="99">
        <f t="shared" si="7"/>
        <v>-1368.75</v>
      </c>
      <c r="G103" s="99">
        <f t="shared" si="8"/>
        <v>-2095.8333333332998</v>
      </c>
      <c r="H103" s="93" t="str">
        <f t="shared" si="9"/>
        <v/>
      </c>
      <c r="I103" s="100" t="s">
        <v>172</v>
      </c>
      <c r="J103" s="99">
        <v>1684.8166666667</v>
      </c>
      <c r="K103" s="99">
        <v>-500</v>
      </c>
      <c r="L103" s="99">
        <v>785.28260869569999</v>
      </c>
      <c r="M103" s="99">
        <v>-998.87916666670003</v>
      </c>
      <c r="N103" s="99">
        <f t="shared" si="10"/>
        <v>1184.8166666667</v>
      </c>
      <c r="O103" s="99">
        <f t="shared" si="11"/>
        <v>-213.59655797100004</v>
      </c>
    </row>
    <row r="104" spans="1:15">
      <c r="A104" s="98" t="s">
        <v>173</v>
      </c>
      <c r="B104" s="99">
        <v>1712.5</v>
      </c>
      <c r="C104" s="99">
        <v>968.75</v>
      </c>
      <c r="D104" s="99">
        <v>3329.1666666667002</v>
      </c>
      <c r="E104" s="99">
        <v>2095.8333333332998</v>
      </c>
      <c r="F104" s="99">
        <f t="shared" si="7"/>
        <v>-968.75</v>
      </c>
      <c r="G104" s="99">
        <f t="shared" si="8"/>
        <v>-2095.8333333332998</v>
      </c>
      <c r="H104" s="93" t="str">
        <f t="shared" si="9"/>
        <v/>
      </c>
      <c r="I104" s="100" t="s">
        <v>173</v>
      </c>
      <c r="J104" s="99">
        <v>1712.5</v>
      </c>
      <c r="K104" s="99">
        <v>-688.9</v>
      </c>
      <c r="L104" s="99">
        <v>229.62727272730001</v>
      </c>
      <c r="M104" s="99">
        <v>-1633.2708333333001</v>
      </c>
      <c r="N104" s="99">
        <f t="shared" si="10"/>
        <v>1023.6</v>
      </c>
      <c r="O104" s="99">
        <f t="shared" si="11"/>
        <v>-1403.6435606059999</v>
      </c>
    </row>
    <row r="105" spans="1:15">
      <c r="A105" s="98" t="s">
        <v>174</v>
      </c>
      <c r="B105" s="99">
        <v>3104.1666666667002</v>
      </c>
      <c r="C105" s="99">
        <v>2100</v>
      </c>
      <c r="D105" s="99">
        <v>3366.6666666667002</v>
      </c>
      <c r="E105" s="99">
        <v>1833.3333333333001</v>
      </c>
      <c r="F105" s="99">
        <f t="shared" si="7"/>
        <v>-2100</v>
      </c>
      <c r="G105" s="99">
        <f t="shared" si="8"/>
        <v>-1833.3333333333001</v>
      </c>
      <c r="H105" s="93" t="str">
        <f t="shared" si="9"/>
        <v/>
      </c>
      <c r="I105" s="100" t="s">
        <v>174</v>
      </c>
      <c r="J105" s="99">
        <v>2717.8249999999998</v>
      </c>
      <c r="K105" s="99">
        <v>-328.01818181819999</v>
      </c>
      <c r="L105" s="99">
        <v>1010.5571428571</v>
      </c>
      <c r="M105" s="99">
        <v>-778.375</v>
      </c>
      <c r="N105" s="99">
        <f t="shared" si="10"/>
        <v>2389.8068181817998</v>
      </c>
      <c r="O105" s="99">
        <f t="shared" si="11"/>
        <v>232.18214285709996</v>
      </c>
    </row>
    <row r="106" spans="1:15">
      <c r="A106" s="98" t="s">
        <v>175</v>
      </c>
      <c r="B106" s="99">
        <v>3104.1666666667002</v>
      </c>
      <c r="C106" s="99">
        <v>2100</v>
      </c>
      <c r="D106" s="99">
        <v>3141.6666666667002</v>
      </c>
      <c r="E106" s="99">
        <v>1833.3333333333001</v>
      </c>
      <c r="F106" s="99">
        <f t="shared" si="7"/>
        <v>-2100</v>
      </c>
      <c r="G106" s="99">
        <f t="shared" si="8"/>
        <v>-1833.3333333333001</v>
      </c>
      <c r="H106" s="93" t="str">
        <f t="shared" si="9"/>
        <v/>
      </c>
      <c r="I106" s="100" t="s">
        <v>175</v>
      </c>
      <c r="J106" s="99">
        <v>2349.5176470587999</v>
      </c>
      <c r="K106" s="99">
        <v>-1057.6500000000001</v>
      </c>
      <c r="L106" s="99">
        <v>909.76818181819999</v>
      </c>
      <c r="M106" s="99">
        <v>-648.80833333329997</v>
      </c>
      <c r="N106" s="99">
        <f t="shared" si="10"/>
        <v>1291.8676470587998</v>
      </c>
      <c r="O106" s="99">
        <f t="shared" si="11"/>
        <v>260.95984848490002</v>
      </c>
    </row>
    <row r="107" spans="1:15">
      <c r="A107" s="98" t="s">
        <v>176</v>
      </c>
      <c r="B107" s="99">
        <v>3104.1666666667002</v>
      </c>
      <c r="C107" s="99">
        <v>2075</v>
      </c>
      <c r="D107" s="99">
        <v>3058.3333333332998</v>
      </c>
      <c r="E107" s="99">
        <v>1833.3333333333001</v>
      </c>
      <c r="F107" s="99">
        <f t="shared" si="7"/>
        <v>-2075</v>
      </c>
      <c r="G107" s="99">
        <f t="shared" si="8"/>
        <v>-1833.3333333333001</v>
      </c>
      <c r="H107" s="93" t="str">
        <f t="shared" si="9"/>
        <v/>
      </c>
      <c r="I107" s="100" t="s">
        <v>176</v>
      </c>
      <c r="J107" s="99">
        <v>1554.3727272727001</v>
      </c>
      <c r="K107" s="99">
        <v>-1528.55</v>
      </c>
      <c r="L107" s="99">
        <v>1931.125</v>
      </c>
      <c r="M107" s="99">
        <v>-681.08333333329995</v>
      </c>
      <c r="N107" s="99">
        <f t="shared" si="10"/>
        <v>25.822727272700149</v>
      </c>
      <c r="O107" s="99">
        <f t="shared" si="11"/>
        <v>1250.0416666667002</v>
      </c>
    </row>
    <row r="108" spans="1:15">
      <c r="A108" s="98" t="s">
        <v>177</v>
      </c>
      <c r="B108" s="99">
        <v>3104.1666666667002</v>
      </c>
      <c r="C108" s="99">
        <v>2100</v>
      </c>
      <c r="D108" s="99">
        <v>3366.6666666667002</v>
      </c>
      <c r="E108" s="99">
        <v>1833.3333333333001</v>
      </c>
      <c r="F108" s="99">
        <f t="shared" si="7"/>
        <v>-2100</v>
      </c>
      <c r="G108" s="99">
        <f t="shared" si="8"/>
        <v>-1833.3333333333001</v>
      </c>
      <c r="H108" s="93" t="str">
        <f t="shared" si="9"/>
        <v/>
      </c>
      <c r="I108" s="100" t="s">
        <v>177</v>
      </c>
      <c r="J108" s="99">
        <v>523.94285714290004</v>
      </c>
      <c r="K108" s="99">
        <v>-2100</v>
      </c>
      <c r="L108" s="99">
        <v>1736.7541666667</v>
      </c>
      <c r="M108" s="99">
        <v>-564.65</v>
      </c>
      <c r="N108" s="99">
        <f t="shared" si="10"/>
        <v>-1576.0571428571</v>
      </c>
      <c r="O108" s="99">
        <f t="shared" si="11"/>
        <v>1172.1041666667002</v>
      </c>
    </row>
    <row r="109" spans="1:15">
      <c r="A109" s="98" t="s">
        <v>178</v>
      </c>
      <c r="B109" s="99">
        <v>3104.1666666667002</v>
      </c>
      <c r="C109" s="99">
        <v>2100</v>
      </c>
      <c r="D109" s="99">
        <v>3366.6666666667002</v>
      </c>
      <c r="E109" s="99">
        <v>1833.3333333333001</v>
      </c>
      <c r="F109" s="99">
        <f t="shared" si="7"/>
        <v>-2100</v>
      </c>
      <c r="G109" s="99">
        <f t="shared" si="8"/>
        <v>-1833.3333333333001</v>
      </c>
      <c r="H109" s="93" t="str">
        <f t="shared" si="9"/>
        <v/>
      </c>
      <c r="I109" s="100" t="s">
        <v>178</v>
      </c>
      <c r="J109" s="99">
        <v>19.100000000000001</v>
      </c>
      <c r="K109" s="99">
        <v>-2100</v>
      </c>
      <c r="L109" s="99">
        <v>476.62272727269999</v>
      </c>
      <c r="M109" s="99">
        <v>-885.05909090909995</v>
      </c>
      <c r="N109" s="99">
        <f t="shared" si="10"/>
        <v>-2080.9</v>
      </c>
      <c r="O109" s="99">
        <f t="shared" si="11"/>
        <v>-408.43636363639996</v>
      </c>
    </row>
    <row r="110" spans="1:15">
      <c r="A110" s="98" t="s">
        <v>179</v>
      </c>
      <c r="B110" s="99">
        <v>3306.25</v>
      </c>
      <c r="C110" s="99">
        <v>2237.5</v>
      </c>
      <c r="D110" s="99">
        <v>3725</v>
      </c>
      <c r="E110" s="99">
        <v>1866.6666666666999</v>
      </c>
      <c r="F110" s="99">
        <f t="shared" si="7"/>
        <v>-2237.5</v>
      </c>
      <c r="G110" s="99">
        <f t="shared" si="8"/>
        <v>-1866.6666666666999</v>
      </c>
      <c r="H110" s="93" t="str">
        <f t="shared" si="9"/>
        <v>D</v>
      </c>
      <c r="I110" s="100" t="s">
        <v>179</v>
      </c>
      <c r="J110" s="99">
        <v>1460.7714285714001</v>
      </c>
      <c r="K110" s="99">
        <v>-1896.8208333333</v>
      </c>
      <c r="L110" s="99">
        <v>1116.6045454545999</v>
      </c>
      <c r="M110" s="99">
        <v>-365.25217391299998</v>
      </c>
      <c r="N110" s="99">
        <f t="shared" si="10"/>
        <v>-436.04940476189995</v>
      </c>
      <c r="O110" s="99">
        <f t="shared" si="11"/>
        <v>751.35237154159995</v>
      </c>
    </row>
    <row r="111" spans="1:15">
      <c r="A111" s="98" t="s">
        <v>180</v>
      </c>
      <c r="B111" s="99">
        <v>2981.25</v>
      </c>
      <c r="C111" s="99">
        <v>2520.8333333332998</v>
      </c>
      <c r="D111" s="99">
        <v>3883.3333333332998</v>
      </c>
      <c r="E111" s="99">
        <v>2054.1666666667002</v>
      </c>
      <c r="F111" s="99">
        <f t="shared" si="7"/>
        <v>-2520.8333333332998</v>
      </c>
      <c r="G111" s="99">
        <f t="shared" si="8"/>
        <v>-2054.1666666667002</v>
      </c>
      <c r="H111" s="93" t="str">
        <f t="shared" si="9"/>
        <v/>
      </c>
      <c r="I111" s="100" t="s">
        <v>180</v>
      </c>
      <c r="J111" s="99">
        <v>1527.0333333333001</v>
      </c>
      <c r="K111" s="99">
        <v>-1969.1291666667</v>
      </c>
      <c r="L111" s="99">
        <v>665.11363636359999</v>
      </c>
      <c r="M111" s="99">
        <v>-977.36249999999995</v>
      </c>
      <c r="N111" s="99">
        <f t="shared" si="10"/>
        <v>-442.09583333339992</v>
      </c>
      <c r="O111" s="99">
        <f t="shared" si="11"/>
        <v>-312.24886363639996</v>
      </c>
    </row>
    <row r="112" spans="1:15">
      <c r="A112" s="98" t="s">
        <v>181</v>
      </c>
      <c r="B112" s="99">
        <v>3333.3333333332998</v>
      </c>
      <c r="C112" s="99">
        <v>2189.5833333332998</v>
      </c>
      <c r="D112" s="99">
        <v>3631.25</v>
      </c>
      <c r="E112" s="99">
        <v>1866.6666666666999</v>
      </c>
      <c r="F112" s="99">
        <f t="shared" si="7"/>
        <v>-2189.5833333332998</v>
      </c>
      <c r="G112" s="99">
        <f t="shared" si="8"/>
        <v>-1866.6666666666999</v>
      </c>
      <c r="H112" s="93" t="str">
        <f t="shared" si="9"/>
        <v/>
      </c>
      <c r="I112" s="100" t="s">
        <v>181</v>
      </c>
      <c r="J112" s="99">
        <v>983.94545454549996</v>
      </c>
      <c r="K112" s="99">
        <v>-1867.6470588234999</v>
      </c>
      <c r="L112" s="99">
        <v>1469.4526315789999</v>
      </c>
      <c r="M112" s="99">
        <v>-721.45833333329995</v>
      </c>
      <c r="N112" s="99">
        <f t="shared" si="10"/>
        <v>-883.70160427799999</v>
      </c>
      <c r="O112" s="99">
        <f t="shared" si="11"/>
        <v>747.99429824569995</v>
      </c>
    </row>
    <row r="113" spans="1:15">
      <c r="A113" s="98" t="s">
        <v>182</v>
      </c>
      <c r="B113" s="99">
        <v>3333.3333333332998</v>
      </c>
      <c r="C113" s="99">
        <v>1964.5833333333001</v>
      </c>
      <c r="D113" s="99">
        <v>3435.4166666667002</v>
      </c>
      <c r="E113" s="99">
        <v>1866.6666666666999</v>
      </c>
      <c r="F113" s="99">
        <f t="shared" si="7"/>
        <v>-1964.5833333333001</v>
      </c>
      <c r="G113" s="99">
        <f t="shared" si="8"/>
        <v>-1866.6666666666999</v>
      </c>
      <c r="H113" s="93" t="str">
        <f t="shared" si="9"/>
        <v/>
      </c>
      <c r="I113" s="100" t="s">
        <v>182</v>
      </c>
      <c r="J113" s="99">
        <v>1401.48125</v>
      </c>
      <c r="K113" s="99">
        <v>-1337.72</v>
      </c>
      <c r="L113" s="99">
        <v>2189.3952380952001</v>
      </c>
      <c r="M113" s="99">
        <v>-698.70833333329995</v>
      </c>
      <c r="N113" s="99">
        <f t="shared" si="10"/>
        <v>63.761250000000018</v>
      </c>
      <c r="O113" s="99">
        <f t="shared" si="11"/>
        <v>1490.6869047619002</v>
      </c>
    </row>
    <row r="114" spans="1:15">
      <c r="A114" s="98" t="s">
        <v>183</v>
      </c>
      <c r="B114" s="99">
        <v>3333.3333333332998</v>
      </c>
      <c r="C114" s="99">
        <v>2212.5</v>
      </c>
      <c r="D114" s="99">
        <v>3495.8333333332998</v>
      </c>
      <c r="E114" s="99">
        <v>1866.6666666666999</v>
      </c>
      <c r="F114" s="99">
        <f t="shared" si="7"/>
        <v>-2212.5</v>
      </c>
      <c r="G114" s="99">
        <f t="shared" si="8"/>
        <v>-1866.6666666666999</v>
      </c>
      <c r="H114" s="93" t="str">
        <f t="shared" si="9"/>
        <v/>
      </c>
      <c r="I114" s="100" t="s">
        <v>183</v>
      </c>
      <c r="J114" s="99">
        <v>1669.3263157895001</v>
      </c>
      <c r="K114" s="99">
        <v>-1783.5</v>
      </c>
      <c r="L114" s="99">
        <v>1798.9818181818</v>
      </c>
      <c r="M114" s="99">
        <v>-922.77083333329995</v>
      </c>
      <c r="N114" s="99">
        <f t="shared" si="10"/>
        <v>-114.17368421049991</v>
      </c>
      <c r="O114" s="99">
        <f t="shared" si="11"/>
        <v>876.21098484850006</v>
      </c>
    </row>
    <row r="115" spans="1:15">
      <c r="A115" s="98" t="s">
        <v>184</v>
      </c>
      <c r="B115" s="99">
        <v>3333.3333333332998</v>
      </c>
      <c r="C115" s="99">
        <v>2212.5</v>
      </c>
      <c r="D115" s="99">
        <v>3416.6666666667002</v>
      </c>
      <c r="E115" s="99">
        <v>1866.6666666666999</v>
      </c>
      <c r="F115" s="99">
        <f t="shared" si="7"/>
        <v>-2212.5</v>
      </c>
      <c r="G115" s="99">
        <f t="shared" si="8"/>
        <v>-1866.6666666666999</v>
      </c>
      <c r="H115" s="93" t="str">
        <f t="shared" si="9"/>
        <v/>
      </c>
      <c r="I115" s="100" t="s">
        <v>184</v>
      </c>
      <c r="J115" s="99">
        <v>2464.1041666667002</v>
      </c>
      <c r="K115" s="99">
        <v>-1003.29</v>
      </c>
      <c r="L115" s="99">
        <v>1405.325</v>
      </c>
      <c r="M115" s="99">
        <v>-938.17083333330004</v>
      </c>
      <c r="N115" s="99">
        <f t="shared" si="10"/>
        <v>1460.8141666667002</v>
      </c>
      <c r="O115" s="99">
        <f t="shared" si="11"/>
        <v>467.15416666670001</v>
      </c>
    </row>
    <row r="116" spans="1:15">
      <c r="A116" s="98" t="s">
        <v>185</v>
      </c>
      <c r="B116" s="99">
        <v>3333.3333333332998</v>
      </c>
      <c r="C116" s="99">
        <v>2212.5</v>
      </c>
      <c r="D116" s="99">
        <v>3725</v>
      </c>
      <c r="E116" s="99">
        <v>1866.6666666666999</v>
      </c>
      <c r="F116" s="99">
        <f t="shared" si="7"/>
        <v>-2212.5</v>
      </c>
      <c r="G116" s="99">
        <f t="shared" si="8"/>
        <v>-1866.6666666666999</v>
      </c>
      <c r="H116" s="93" t="str">
        <f t="shared" si="9"/>
        <v/>
      </c>
      <c r="I116" s="100" t="s">
        <v>185</v>
      </c>
      <c r="J116" s="99">
        <v>3312.8625000000002</v>
      </c>
      <c r="K116" s="99">
        <v>-303.95</v>
      </c>
      <c r="L116" s="99">
        <v>713.55217391300005</v>
      </c>
      <c r="M116" s="99">
        <v>-805.2</v>
      </c>
      <c r="N116" s="99">
        <f t="shared" si="10"/>
        <v>3008.9125000000004</v>
      </c>
      <c r="O116" s="99">
        <f t="shared" si="11"/>
        <v>-91.647826086999999</v>
      </c>
    </row>
    <row r="117" spans="1:15">
      <c r="A117" s="98" t="s">
        <v>186</v>
      </c>
      <c r="B117" s="99">
        <v>2904.1666666667002</v>
      </c>
      <c r="C117" s="99">
        <v>2625</v>
      </c>
      <c r="D117" s="99">
        <v>3266.6666666667002</v>
      </c>
      <c r="E117" s="99">
        <v>1866.6666666666999</v>
      </c>
      <c r="F117" s="99">
        <f t="shared" si="7"/>
        <v>-2625</v>
      </c>
      <c r="G117" s="99">
        <f t="shared" si="8"/>
        <v>-1866.6666666666999</v>
      </c>
      <c r="H117" s="93" t="str">
        <f t="shared" si="9"/>
        <v/>
      </c>
      <c r="I117" s="100" t="s">
        <v>186</v>
      </c>
      <c r="J117" s="99">
        <v>2902.0833333332998</v>
      </c>
      <c r="K117" s="99">
        <v>-354.6666666667</v>
      </c>
      <c r="L117" s="99">
        <v>1126.1333333333</v>
      </c>
      <c r="M117" s="99">
        <v>-790.52916666670001</v>
      </c>
      <c r="N117" s="99">
        <f t="shared" si="10"/>
        <v>2547.4166666665997</v>
      </c>
      <c r="O117" s="99">
        <f t="shared" si="11"/>
        <v>335.60416666660001</v>
      </c>
    </row>
    <row r="118" spans="1:15">
      <c r="A118" s="98" t="s">
        <v>187</v>
      </c>
      <c r="B118" s="99">
        <v>2343.75</v>
      </c>
      <c r="C118" s="99">
        <v>3068.75</v>
      </c>
      <c r="D118" s="99">
        <v>2912.5</v>
      </c>
      <c r="E118" s="99">
        <v>1941.6666666666999</v>
      </c>
      <c r="F118" s="99">
        <f t="shared" si="7"/>
        <v>-3068.75</v>
      </c>
      <c r="G118" s="99">
        <f t="shared" si="8"/>
        <v>-1941.6666666666999</v>
      </c>
      <c r="H118" s="93" t="str">
        <f t="shared" si="9"/>
        <v/>
      </c>
      <c r="I118" s="100" t="s">
        <v>187</v>
      </c>
      <c r="J118" s="99">
        <v>2343.75</v>
      </c>
      <c r="K118" s="101" t="s">
        <v>45</v>
      </c>
      <c r="L118" s="99">
        <v>1247.3304347825999</v>
      </c>
      <c r="M118" s="99">
        <v>-485.00833333330002</v>
      </c>
      <c r="N118" s="99">
        <f t="shared" si="10"/>
        <v>2343.75</v>
      </c>
      <c r="O118" s="99">
        <f t="shared" si="11"/>
        <v>762.32210144929991</v>
      </c>
    </row>
    <row r="119" spans="1:15">
      <c r="A119" s="98" t="s">
        <v>188</v>
      </c>
      <c r="B119" s="99">
        <v>2966.6666666667002</v>
      </c>
      <c r="C119" s="99">
        <v>2589.5833333332998</v>
      </c>
      <c r="D119" s="99">
        <v>3266.6666666667002</v>
      </c>
      <c r="E119" s="99">
        <v>1866.6666666666999</v>
      </c>
      <c r="F119" s="99">
        <f t="shared" si="7"/>
        <v>-2589.5833333332998</v>
      </c>
      <c r="G119" s="99">
        <f t="shared" si="8"/>
        <v>-1866.6666666666999</v>
      </c>
      <c r="H119" s="93" t="str">
        <f t="shared" si="9"/>
        <v/>
      </c>
      <c r="I119" s="100" t="s">
        <v>188</v>
      </c>
      <c r="J119" s="99">
        <v>2929.9791666667002</v>
      </c>
      <c r="K119" s="99">
        <v>-235</v>
      </c>
      <c r="L119" s="99">
        <v>590.01304347830001</v>
      </c>
      <c r="M119" s="99">
        <v>-563.75652173909998</v>
      </c>
      <c r="N119" s="99">
        <f t="shared" si="10"/>
        <v>2694.9791666667002</v>
      </c>
      <c r="O119" s="99">
        <f t="shared" si="11"/>
        <v>26.256521739200025</v>
      </c>
    </row>
    <row r="120" spans="1:15">
      <c r="A120" s="98" t="s">
        <v>189</v>
      </c>
      <c r="B120" s="99">
        <v>2343.75</v>
      </c>
      <c r="C120" s="99">
        <v>3068.75</v>
      </c>
      <c r="D120" s="99">
        <v>3116.6666666667002</v>
      </c>
      <c r="E120" s="99">
        <v>1941.6666666666999</v>
      </c>
      <c r="F120" s="99">
        <f t="shared" si="7"/>
        <v>-3068.75</v>
      </c>
      <c r="G120" s="99">
        <f t="shared" si="8"/>
        <v>-1941.6666666666999</v>
      </c>
      <c r="H120" s="93" t="str">
        <f t="shared" si="9"/>
        <v/>
      </c>
      <c r="I120" s="100" t="s">
        <v>189</v>
      </c>
      <c r="J120" s="99">
        <v>2343.75</v>
      </c>
      <c r="K120" s="99">
        <v>-398.32</v>
      </c>
      <c r="L120" s="99">
        <v>669.80499999999995</v>
      </c>
      <c r="M120" s="99">
        <v>-835.62916666670003</v>
      </c>
      <c r="N120" s="99">
        <f t="shared" si="10"/>
        <v>1945.43</v>
      </c>
      <c r="O120" s="99">
        <f t="shared" si="11"/>
        <v>-165.82416666670008</v>
      </c>
    </row>
    <row r="121" spans="1:15">
      <c r="A121" s="98" t="s">
        <v>190</v>
      </c>
      <c r="B121" s="99">
        <v>2966.6666666667002</v>
      </c>
      <c r="C121" s="99">
        <v>2589.5833333332998</v>
      </c>
      <c r="D121" s="99">
        <v>3266.6666666667002</v>
      </c>
      <c r="E121" s="99">
        <v>1866.6666666666999</v>
      </c>
      <c r="F121" s="99">
        <f t="shared" si="7"/>
        <v>-2589.5833333332998</v>
      </c>
      <c r="G121" s="99">
        <f t="shared" si="8"/>
        <v>-1866.6666666666999</v>
      </c>
      <c r="H121" s="93" t="str">
        <f t="shared" si="9"/>
        <v/>
      </c>
      <c r="I121" s="100" t="s">
        <v>190</v>
      </c>
      <c r="J121" s="99">
        <v>2760.7541666666998</v>
      </c>
      <c r="K121" s="99">
        <v>-386.1</v>
      </c>
      <c r="L121" s="99">
        <v>289.47647058820002</v>
      </c>
      <c r="M121" s="99">
        <v>-866.57916666669996</v>
      </c>
      <c r="N121" s="99">
        <f t="shared" si="10"/>
        <v>2374.6541666666999</v>
      </c>
      <c r="O121" s="99">
        <f t="shared" si="11"/>
        <v>-577.1026960785</v>
      </c>
    </row>
    <row r="122" spans="1:15">
      <c r="A122" s="98" t="s">
        <v>191</v>
      </c>
      <c r="B122" s="99">
        <v>2966.6666666667002</v>
      </c>
      <c r="C122" s="99">
        <v>2589.5833333332998</v>
      </c>
      <c r="D122" s="99">
        <v>3266.6666666667002</v>
      </c>
      <c r="E122" s="99">
        <v>1866.6666666666999</v>
      </c>
      <c r="F122" s="99">
        <f t="shared" si="7"/>
        <v>-2589.5833333332998</v>
      </c>
      <c r="G122" s="99">
        <f t="shared" si="8"/>
        <v>-1866.6666666666999</v>
      </c>
      <c r="H122" s="93" t="str">
        <f t="shared" si="9"/>
        <v/>
      </c>
      <c r="I122" s="100" t="s">
        <v>191</v>
      </c>
      <c r="J122" s="99">
        <v>2658.8772727272999</v>
      </c>
      <c r="K122" s="99">
        <v>-566.57272727270004</v>
      </c>
      <c r="L122" s="99">
        <v>427.8565217391</v>
      </c>
      <c r="M122" s="99">
        <v>-858.95833333329995</v>
      </c>
      <c r="N122" s="99">
        <f t="shared" si="10"/>
        <v>2092.3045454546</v>
      </c>
      <c r="O122" s="99">
        <f t="shared" si="11"/>
        <v>-431.10181159419994</v>
      </c>
    </row>
    <row r="123" spans="1:15">
      <c r="A123" s="98" t="s">
        <v>192</v>
      </c>
      <c r="B123" s="99">
        <v>2966.6666666667002</v>
      </c>
      <c r="C123" s="99">
        <v>2589.5833333332998</v>
      </c>
      <c r="D123" s="99">
        <v>3266.6666666667002</v>
      </c>
      <c r="E123" s="99">
        <v>1866.6666666666999</v>
      </c>
      <c r="F123" s="99">
        <f t="shared" si="7"/>
        <v>-2589.5833333332998</v>
      </c>
      <c r="G123" s="99">
        <f t="shared" si="8"/>
        <v>-1866.6666666666999</v>
      </c>
      <c r="H123" s="93" t="str">
        <f t="shared" si="9"/>
        <v/>
      </c>
      <c r="I123" s="100" t="s">
        <v>192</v>
      </c>
      <c r="J123" s="99">
        <v>2371.6149999999998</v>
      </c>
      <c r="K123" s="99">
        <v>-637.02142857139995</v>
      </c>
      <c r="L123" s="99">
        <v>808.72500000000002</v>
      </c>
      <c r="M123" s="99">
        <v>-493.93333333330003</v>
      </c>
      <c r="N123" s="99">
        <f t="shared" si="10"/>
        <v>1734.5935714285997</v>
      </c>
      <c r="O123" s="99">
        <f t="shared" si="11"/>
        <v>314.7916666667</v>
      </c>
    </row>
    <row r="124" spans="1:15">
      <c r="A124" s="98" t="s">
        <v>193</v>
      </c>
      <c r="B124" s="99">
        <v>3025</v>
      </c>
      <c r="C124" s="99">
        <v>2385.4166666667002</v>
      </c>
      <c r="D124" s="99">
        <v>3400</v>
      </c>
      <c r="E124" s="99">
        <v>1866.6666666666999</v>
      </c>
      <c r="F124" s="99">
        <f t="shared" si="7"/>
        <v>-2385.4166666667002</v>
      </c>
      <c r="G124" s="99">
        <f t="shared" si="8"/>
        <v>-1866.6666666666999</v>
      </c>
      <c r="H124" s="93" t="str">
        <f t="shared" si="9"/>
        <v/>
      </c>
      <c r="I124" s="100" t="s">
        <v>193</v>
      </c>
      <c r="J124" s="99">
        <v>2909.7666666667001</v>
      </c>
      <c r="K124" s="99">
        <v>-389.58</v>
      </c>
      <c r="L124" s="99">
        <v>713.647826087</v>
      </c>
      <c r="M124" s="99">
        <v>-864.60833333330004</v>
      </c>
      <c r="N124" s="99">
        <f t="shared" si="10"/>
        <v>2520.1866666667001</v>
      </c>
      <c r="O124" s="99">
        <f t="shared" si="11"/>
        <v>-150.96050724630004</v>
      </c>
    </row>
    <row r="125" spans="1:15">
      <c r="A125" s="98" t="s">
        <v>194</v>
      </c>
      <c r="B125" s="99">
        <v>2525</v>
      </c>
      <c r="C125" s="99">
        <v>3075</v>
      </c>
      <c r="D125" s="99">
        <v>3175</v>
      </c>
      <c r="E125" s="99">
        <v>1941.6666666666999</v>
      </c>
      <c r="F125" s="99">
        <f t="shared" si="7"/>
        <v>-3075</v>
      </c>
      <c r="G125" s="99">
        <f t="shared" si="8"/>
        <v>-1941.6666666666999</v>
      </c>
      <c r="H125" s="93" t="str">
        <f t="shared" si="9"/>
        <v/>
      </c>
      <c r="I125" s="100" t="s">
        <v>194</v>
      </c>
      <c r="J125" s="99">
        <v>2525</v>
      </c>
      <c r="K125" s="99">
        <v>-211.08888888889999</v>
      </c>
      <c r="L125" s="99">
        <v>1063.1913043478</v>
      </c>
      <c r="M125" s="99">
        <v>-700.21666666670001</v>
      </c>
      <c r="N125" s="99">
        <f t="shared" si="10"/>
        <v>2313.9111111111001</v>
      </c>
      <c r="O125" s="99">
        <f t="shared" si="11"/>
        <v>362.97463768110003</v>
      </c>
    </row>
    <row r="126" spans="1:15">
      <c r="A126" s="98" t="s">
        <v>164</v>
      </c>
      <c r="B126" s="99">
        <v>3066.6666666667002</v>
      </c>
      <c r="C126" s="99">
        <v>2320.8333333332998</v>
      </c>
      <c r="D126" s="99">
        <v>3400</v>
      </c>
      <c r="E126" s="99">
        <v>1866.6666666666999</v>
      </c>
      <c r="F126" s="99">
        <f t="shared" si="7"/>
        <v>-2320.8333333332998</v>
      </c>
      <c r="G126" s="99">
        <f t="shared" si="8"/>
        <v>-1866.6666666666999</v>
      </c>
      <c r="H126" s="93" t="str">
        <f t="shared" si="9"/>
        <v/>
      </c>
      <c r="I126" s="100" t="s">
        <v>164</v>
      </c>
      <c r="J126" s="99">
        <v>2964.55</v>
      </c>
      <c r="K126" s="99">
        <v>-428.38749999999999</v>
      </c>
      <c r="L126" s="99">
        <v>830.36363636359999</v>
      </c>
      <c r="M126" s="99">
        <v>-465.51304347830001</v>
      </c>
      <c r="N126" s="99">
        <f t="shared" si="10"/>
        <v>2536.1625000000004</v>
      </c>
      <c r="O126" s="99">
        <f t="shared" si="11"/>
        <v>364.85059288529999</v>
      </c>
    </row>
    <row r="127" spans="1:15">
      <c r="A127" s="98" t="s">
        <v>198</v>
      </c>
      <c r="B127" s="99">
        <v>2525</v>
      </c>
      <c r="C127" s="99">
        <v>3075</v>
      </c>
      <c r="D127" s="99">
        <v>3175</v>
      </c>
      <c r="E127" s="99">
        <v>1941.6666666666999</v>
      </c>
      <c r="F127" s="99">
        <f t="shared" si="7"/>
        <v>-3075</v>
      </c>
      <c r="G127" s="99">
        <f t="shared" si="8"/>
        <v>-1941.6666666666999</v>
      </c>
      <c r="H127" s="93" t="str">
        <f t="shared" si="9"/>
        <v/>
      </c>
      <c r="I127" s="100" t="s">
        <v>198</v>
      </c>
      <c r="J127" s="99">
        <v>2525</v>
      </c>
      <c r="K127" s="99">
        <v>-536.79999999999995</v>
      </c>
      <c r="L127" s="99">
        <v>404.85</v>
      </c>
      <c r="M127" s="99">
        <v>-1274.3695652173999</v>
      </c>
      <c r="N127" s="99">
        <f t="shared" si="10"/>
        <v>1988.2</v>
      </c>
      <c r="O127" s="99">
        <f t="shared" si="11"/>
        <v>-869.51956521739987</v>
      </c>
    </row>
    <row r="128" spans="1:15">
      <c r="A128" s="98" t="s">
        <v>199</v>
      </c>
      <c r="B128" s="99">
        <v>3066.6666666667002</v>
      </c>
      <c r="C128" s="99">
        <v>2320.8333333332998</v>
      </c>
      <c r="D128" s="99">
        <v>3400</v>
      </c>
      <c r="E128" s="99">
        <v>1866.6666666666999</v>
      </c>
      <c r="F128" s="99">
        <f t="shared" si="7"/>
        <v>-2320.8333333332998</v>
      </c>
      <c r="G128" s="99">
        <f t="shared" si="8"/>
        <v>-1866.6666666666999</v>
      </c>
      <c r="H128" s="93" t="str">
        <f t="shared" si="9"/>
        <v/>
      </c>
      <c r="I128" s="100" t="s">
        <v>199</v>
      </c>
      <c r="J128" s="99">
        <v>2707.6583333333001</v>
      </c>
      <c r="K128" s="99">
        <v>-442.63125000000002</v>
      </c>
      <c r="L128" s="99">
        <v>817.12142857139997</v>
      </c>
      <c r="M128" s="99">
        <v>-1326.7</v>
      </c>
      <c r="N128" s="99">
        <f t="shared" si="10"/>
        <v>2265.0270833333002</v>
      </c>
      <c r="O128" s="99">
        <f t="shared" si="11"/>
        <v>-509.57857142860007</v>
      </c>
    </row>
    <row r="129" spans="1:15">
      <c r="A129" s="98" t="s">
        <v>200</v>
      </c>
      <c r="B129" s="99">
        <v>3066.6666666667002</v>
      </c>
      <c r="C129" s="99">
        <v>2320.8333333332998</v>
      </c>
      <c r="D129" s="99">
        <v>3047.9166666667002</v>
      </c>
      <c r="E129" s="99">
        <v>1866.6666666666999</v>
      </c>
      <c r="F129" s="99">
        <f t="shared" si="7"/>
        <v>-2320.8333333332998</v>
      </c>
      <c r="G129" s="99">
        <f t="shared" si="8"/>
        <v>-1866.6666666666999</v>
      </c>
      <c r="H129" s="93" t="str">
        <f t="shared" si="9"/>
        <v/>
      </c>
      <c r="I129" s="100" t="s">
        <v>200</v>
      </c>
      <c r="J129" s="99">
        <v>1524.1913043478</v>
      </c>
      <c r="K129" s="99">
        <v>-1042.7454545455</v>
      </c>
      <c r="L129" s="99">
        <v>1679.0708333333</v>
      </c>
      <c r="M129" s="99">
        <v>-280.48095238100001</v>
      </c>
      <c r="N129" s="99">
        <f t="shared" si="10"/>
        <v>481.44584980230002</v>
      </c>
      <c r="O129" s="99">
        <f t="shared" si="11"/>
        <v>1398.5898809523001</v>
      </c>
    </row>
    <row r="130" spans="1:15">
      <c r="A130" s="98" t="s">
        <v>201</v>
      </c>
      <c r="B130" s="99">
        <v>3066.6666666667002</v>
      </c>
      <c r="C130" s="99">
        <v>2320.8333333332998</v>
      </c>
      <c r="D130" s="99">
        <v>3200</v>
      </c>
      <c r="E130" s="99">
        <v>1866.6666666666999</v>
      </c>
      <c r="F130" s="99">
        <f t="shared" si="7"/>
        <v>-2320.8333333332998</v>
      </c>
      <c r="G130" s="99">
        <f t="shared" si="8"/>
        <v>-1866.6666666666999</v>
      </c>
      <c r="H130" s="93" t="str">
        <f t="shared" si="9"/>
        <v/>
      </c>
      <c r="I130" s="100" t="s">
        <v>201</v>
      </c>
      <c r="J130" s="99">
        <v>1303.5272727273</v>
      </c>
      <c r="K130" s="99">
        <v>-1137.2058823529001</v>
      </c>
      <c r="L130" s="99">
        <v>991.16250000000002</v>
      </c>
      <c r="M130" s="99">
        <v>-235.98333333330001</v>
      </c>
      <c r="N130" s="99">
        <f t="shared" si="10"/>
        <v>166.32139037439993</v>
      </c>
      <c r="O130" s="99">
        <f t="shared" si="11"/>
        <v>755.17916666669998</v>
      </c>
    </row>
    <row r="131" spans="1:15">
      <c r="A131" s="98" t="s">
        <v>202</v>
      </c>
      <c r="B131" s="99">
        <v>2800</v>
      </c>
      <c r="C131" s="99">
        <v>2622.9166666667002</v>
      </c>
      <c r="D131" s="99">
        <v>3754.1666666667002</v>
      </c>
      <c r="E131" s="99">
        <v>1866.6666666666999</v>
      </c>
      <c r="F131" s="99">
        <f t="shared" si="7"/>
        <v>-2622.9166666667002</v>
      </c>
      <c r="G131" s="99">
        <f t="shared" si="8"/>
        <v>-1866.6666666666999</v>
      </c>
      <c r="H131" s="93" t="str">
        <f t="shared" si="9"/>
        <v/>
      </c>
      <c r="I131" s="100" t="s">
        <v>202</v>
      </c>
      <c r="J131" s="99">
        <v>1805.2863636364</v>
      </c>
      <c r="K131" s="99">
        <v>-407.8125</v>
      </c>
      <c r="L131" s="99">
        <v>530.12083333329997</v>
      </c>
      <c r="M131" s="99">
        <v>-353.7708333333</v>
      </c>
      <c r="N131" s="99">
        <f t="shared" si="10"/>
        <v>1397.4738636364</v>
      </c>
      <c r="O131" s="99">
        <f t="shared" si="11"/>
        <v>176.34999999999997</v>
      </c>
    </row>
    <row r="132" spans="1:15">
      <c r="A132" s="98" t="s">
        <v>203</v>
      </c>
      <c r="B132" s="99">
        <v>2177.0833333332998</v>
      </c>
      <c r="C132" s="99">
        <v>3197.9166666667002</v>
      </c>
      <c r="D132" s="99">
        <v>3581.25</v>
      </c>
      <c r="E132" s="99">
        <v>2166.6666666667002</v>
      </c>
      <c r="F132" s="99">
        <f t="shared" si="7"/>
        <v>-3197.9166666667002</v>
      </c>
      <c r="G132" s="99">
        <f t="shared" si="8"/>
        <v>-2166.6666666667002</v>
      </c>
      <c r="H132" s="93" t="str">
        <f t="shared" si="9"/>
        <v/>
      </c>
      <c r="I132" s="100" t="s">
        <v>203</v>
      </c>
      <c r="J132" s="99">
        <v>2053.75</v>
      </c>
      <c r="K132" s="99">
        <v>-191.95454545449999</v>
      </c>
      <c r="L132" s="99">
        <v>125.6705882353</v>
      </c>
      <c r="M132" s="99">
        <v>-1746.5208333333001</v>
      </c>
      <c r="N132" s="99">
        <f t="shared" si="10"/>
        <v>1861.7954545455</v>
      </c>
      <c r="O132" s="99">
        <f t="shared" si="11"/>
        <v>-1620.850245098</v>
      </c>
    </row>
    <row r="133" spans="1:15">
      <c r="A133" s="98" t="s">
        <v>204</v>
      </c>
      <c r="B133" s="99">
        <v>2837.5</v>
      </c>
      <c r="C133" s="99">
        <v>2568.75</v>
      </c>
      <c r="D133" s="99">
        <v>3566.6666666667002</v>
      </c>
      <c r="E133" s="99">
        <v>1866.6666666666999</v>
      </c>
      <c r="F133" s="99">
        <f t="shared" si="7"/>
        <v>-2568.75</v>
      </c>
      <c r="G133" s="99">
        <f t="shared" si="8"/>
        <v>-1866.6666666666999</v>
      </c>
      <c r="H133" s="93" t="str">
        <f t="shared" si="9"/>
        <v/>
      </c>
      <c r="I133" s="100" t="s">
        <v>204</v>
      </c>
      <c r="J133" s="99">
        <v>1613.6312499999999</v>
      </c>
      <c r="K133" s="99">
        <v>-1385.2684210525999</v>
      </c>
      <c r="L133" s="99">
        <v>872.09090909090003</v>
      </c>
      <c r="M133" s="99">
        <v>-948.3125</v>
      </c>
      <c r="N133" s="99">
        <f t="shared" si="10"/>
        <v>228.36282894739998</v>
      </c>
      <c r="O133" s="99">
        <f t="shared" si="11"/>
        <v>-76.221590909099973</v>
      </c>
    </row>
    <row r="134" spans="1:15">
      <c r="A134" s="98" t="s">
        <v>205</v>
      </c>
      <c r="B134" s="99">
        <v>2820.8333333332998</v>
      </c>
      <c r="C134" s="99">
        <v>2568.75</v>
      </c>
      <c r="D134" s="99">
        <v>3554.1666666667002</v>
      </c>
      <c r="E134" s="99">
        <v>1866.6666666666999</v>
      </c>
      <c r="F134" s="99">
        <f t="shared" ref="F134:F197" si="12">-C134</f>
        <v>-2568.75</v>
      </c>
      <c r="G134" s="99">
        <f t="shared" ref="G134:G197" si="13">-E134</f>
        <v>-1866.6666666666999</v>
      </c>
      <c r="H134" s="93" t="str">
        <f t="shared" ref="H134:H197" si="14">IF(TEXT(I134,"d")+0=15,UPPER(LEFT(TEXT(I134,"mmm"),1)),"")</f>
        <v/>
      </c>
      <c r="I134" s="100" t="s">
        <v>205</v>
      </c>
      <c r="J134" s="99">
        <v>1894.1291666667</v>
      </c>
      <c r="K134" s="99">
        <v>-350.7538461538</v>
      </c>
      <c r="L134" s="99">
        <v>482.99583333330003</v>
      </c>
      <c r="M134" s="99">
        <v>-1049.5708333333</v>
      </c>
      <c r="N134" s="99">
        <f t="shared" si="10"/>
        <v>1543.3753205129001</v>
      </c>
      <c r="O134" s="99">
        <f t="shared" si="11"/>
        <v>-566.57500000000005</v>
      </c>
    </row>
    <row r="135" spans="1:15">
      <c r="A135" s="98" t="s">
        <v>206</v>
      </c>
      <c r="B135" s="99">
        <v>2837.5</v>
      </c>
      <c r="C135" s="99">
        <v>2568.75</v>
      </c>
      <c r="D135" s="99">
        <v>3554.1666666667002</v>
      </c>
      <c r="E135" s="99">
        <v>1866.6666666666999</v>
      </c>
      <c r="F135" s="99">
        <f t="shared" si="12"/>
        <v>-2568.75</v>
      </c>
      <c r="G135" s="99">
        <f t="shared" si="13"/>
        <v>-1866.6666666666999</v>
      </c>
      <c r="H135" s="93" t="str">
        <f t="shared" si="14"/>
        <v/>
      </c>
      <c r="I135" s="100" t="s">
        <v>206</v>
      </c>
      <c r="J135" s="99">
        <v>1916.0761904762001</v>
      </c>
      <c r="K135" s="99">
        <v>-479.30666666669998</v>
      </c>
      <c r="L135" s="99">
        <v>329.26666666670002</v>
      </c>
      <c r="M135" s="99">
        <v>-1559.0083333333</v>
      </c>
      <c r="N135" s="99">
        <f t="shared" si="10"/>
        <v>1436.7695238095</v>
      </c>
      <c r="O135" s="99">
        <f t="shared" si="11"/>
        <v>-1229.7416666665999</v>
      </c>
    </row>
    <row r="136" spans="1:15">
      <c r="A136" s="98" t="s">
        <v>207</v>
      </c>
      <c r="B136" s="99">
        <v>2758.3333333332998</v>
      </c>
      <c r="C136" s="99">
        <v>2568.75</v>
      </c>
      <c r="D136" s="99">
        <v>3525</v>
      </c>
      <c r="E136" s="99">
        <v>1866.6666666666999</v>
      </c>
      <c r="F136" s="99">
        <f t="shared" si="12"/>
        <v>-2568.75</v>
      </c>
      <c r="G136" s="99">
        <f t="shared" si="13"/>
        <v>-1866.6666666666999</v>
      </c>
      <c r="H136" s="93" t="str">
        <f t="shared" si="14"/>
        <v/>
      </c>
      <c r="I136" s="100" t="s">
        <v>207</v>
      </c>
      <c r="J136" s="99">
        <v>744.56666666670003</v>
      </c>
      <c r="K136" s="99">
        <v>-1994.8142857143</v>
      </c>
      <c r="L136" s="99">
        <v>1533.2416666667</v>
      </c>
      <c r="M136" s="99">
        <v>-571.93181818180005</v>
      </c>
      <c r="N136" s="99">
        <f t="shared" si="10"/>
        <v>-1250.2476190476</v>
      </c>
      <c r="O136" s="99">
        <f t="shared" si="11"/>
        <v>961.30984848489993</v>
      </c>
    </row>
    <row r="137" spans="1:15">
      <c r="A137" s="98" t="s">
        <v>208</v>
      </c>
      <c r="B137" s="99">
        <v>2675</v>
      </c>
      <c r="C137" s="99">
        <v>2568.75</v>
      </c>
      <c r="D137" s="99">
        <v>3629.1666666667002</v>
      </c>
      <c r="E137" s="99">
        <v>1866.6666666666999</v>
      </c>
      <c r="F137" s="99">
        <f t="shared" si="12"/>
        <v>-2568.75</v>
      </c>
      <c r="G137" s="99">
        <f t="shared" si="13"/>
        <v>-1866.6666666666999</v>
      </c>
      <c r="H137" s="93" t="str">
        <f t="shared" si="14"/>
        <v/>
      </c>
      <c r="I137" s="100" t="s">
        <v>208</v>
      </c>
      <c r="J137" s="99">
        <v>863.3</v>
      </c>
      <c r="K137" s="99">
        <v>-1678.9857142856999</v>
      </c>
      <c r="L137" s="99">
        <v>1392.6166666667</v>
      </c>
      <c r="M137" s="99">
        <v>-318.10909090910002</v>
      </c>
      <c r="N137" s="99">
        <f t="shared" ref="N137:N200" si="15">IFERROR(J137+0,0)+IFERROR(K137+0,0)</f>
        <v>-815.68571428569999</v>
      </c>
      <c r="O137" s="99">
        <f t="shared" ref="O137:O200" si="16">IFERROR(L137+0,0)+IFERROR(M137+0,0)</f>
        <v>1074.5075757576001</v>
      </c>
    </row>
    <row r="138" spans="1:15">
      <c r="A138" s="98" t="s">
        <v>209</v>
      </c>
      <c r="B138" s="99">
        <v>2641.6666666667002</v>
      </c>
      <c r="C138" s="99">
        <v>2233.3333333332998</v>
      </c>
      <c r="D138" s="99">
        <v>3200</v>
      </c>
      <c r="E138" s="99">
        <v>1833.3333333333001</v>
      </c>
      <c r="F138" s="99">
        <f t="shared" si="12"/>
        <v>-2233.3333333332998</v>
      </c>
      <c r="G138" s="99">
        <f t="shared" si="13"/>
        <v>-1833.3333333333001</v>
      </c>
      <c r="H138" s="93" t="str">
        <f t="shared" si="14"/>
        <v/>
      </c>
      <c r="I138" s="100" t="s">
        <v>209</v>
      </c>
      <c r="J138" s="99">
        <v>2598.3083333333002</v>
      </c>
      <c r="K138" s="99">
        <v>-386.52</v>
      </c>
      <c r="L138" s="99">
        <v>516.73333333330004</v>
      </c>
      <c r="M138" s="99">
        <v>-1035.9375</v>
      </c>
      <c r="N138" s="99">
        <f t="shared" si="15"/>
        <v>2211.7883333333002</v>
      </c>
      <c r="O138" s="99">
        <f t="shared" si="16"/>
        <v>-519.20416666669996</v>
      </c>
    </row>
    <row r="139" spans="1:15">
      <c r="A139" s="98" t="s">
        <v>210</v>
      </c>
      <c r="B139" s="99">
        <v>2156.25</v>
      </c>
      <c r="C139" s="99">
        <v>2418.75</v>
      </c>
      <c r="D139" s="99">
        <v>3200</v>
      </c>
      <c r="E139" s="99">
        <v>1870.8333333333001</v>
      </c>
      <c r="F139" s="99">
        <f t="shared" si="12"/>
        <v>-2418.75</v>
      </c>
      <c r="G139" s="99">
        <f t="shared" si="13"/>
        <v>-1870.8333333333001</v>
      </c>
      <c r="H139" s="93" t="str">
        <f t="shared" si="14"/>
        <v/>
      </c>
      <c r="I139" s="100" t="s">
        <v>210</v>
      </c>
      <c r="J139" s="99">
        <v>2422.2291666667002</v>
      </c>
      <c r="K139" s="99">
        <v>-452.78571428570001</v>
      </c>
      <c r="L139" s="99">
        <v>100.9</v>
      </c>
      <c r="M139" s="99">
        <v>-1608.2291666666999</v>
      </c>
      <c r="N139" s="99">
        <f t="shared" si="15"/>
        <v>1969.443452381</v>
      </c>
      <c r="O139" s="99">
        <f t="shared" si="16"/>
        <v>-1507.3291666666998</v>
      </c>
    </row>
    <row r="140" spans="1:15">
      <c r="A140" s="98" t="s">
        <v>211</v>
      </c>
      <c r="B140" s="99">
        <v>2450</v>
      </c>
      <c r="C140" s="99">
        <v>2181.25</v>
      </c>
      <c r="D140" s="99">
        <v>3200</v>
      </c>
      <c r="E140" s="99">
        <v>1833.3333333333001</v>
      </c>
      <c r="F140" s="99">
        <f t="shared" si="12"/>
        <v>-2181.25</v>
      </c>
      <c r="G140" s="99">
        <f t="shared" si="13"/>
        <v>-1833.3333333333001</v>
      </c>
      <c r="H140" s="93" t="str">
        <f t="shared" si="14"/>
        <v/>
      </c>
      <c r="I140" s="100" t="s">
        <v>211</v>
      </c>
      <c r="J140" s="99">
        <v>2105.1565217390998</v>
      </c>
      <c r="K140" s="99">
        <v>-477.91904761900003</v>
      </c>
      <c r="L140" s="99">
        <v>163.66153846149999</v>
      </c>
      <c r="M140" s="99">
        <v>-1457.8041666667</v>
      </c>
      <c r="N140" s="99">
        <f t="shared" si="15"/>
        <v>1627.2374741200997</v>
      </c>
      <c r="O140" s="99">
        <f t="shared" si="16"/>
        <v>-1294.1426282052</v>
      </c>
    </row>
    <row r="141" spans="1:15">
      <c r="A141" s="98" t="s">
        <v>212</v>
      </c>
      <c r="B141" s="99">
        <v>2616.6666666667002</v>
      </c>
      <c r="C141" s="99">
        <v>2179.1666666667002</v>
      </c>
      <c r="D141" s="99">
        <v>3031.25</v>
      </c>
      <c r="E141" s="99">
        <v>1833.3333333333001</v>
      </c>
      <c r="F141" s="99">
        <f t="shared" si="12"/>
        <v>-2179.1666666667002</v>
      </c>
      <c r="G141" s="99">
        <f t="shared" si="13"/>
        <v>-1833.3333333333001</v>
      </c>
      <c r="H141" s="93" t="str">
        <f t="shared" si="14"/>
        <v>E</v>
      </c>
      <c r="I141" s="100" t="s">
        <v>212</v>
      </c>
      <c r="J141" s="99">
        <v>2310.0291666666999</v>
      </c>
      <c r="K141" s="99">
        <v>-640.83749999999998</v>
      </c>
      <c r="L141" s="99">
        <v>439.07916666670002</v>
      </c>
      <c r="M141" s="99">
        <v>-772.13333333330002</v>
      </c>
      <c r="N141" s="99">
        <f t="shared" si="15"/>
        <v>1669.1916666666998</v>
      </c>
      <c r="O141" s="99">
        <f t="shared" si="16"/>
        <v>-333.0541666666</v>
      </c>
    </row>
    <row r="142" spans="1:15">
      <c r="A142" s="98" t="s">
        <v>213</v>
      </c>
      <c r="B142" s="99">
        <v>2637.5</v>
      </c>
      <c r="C142" s="99">
        <v>2187.5</v>
      </c>
      <c r="D142" s="99">
        <v>3200</v>
      </c>
      <c r="E142" s="99">
        <v>1833.3333333333001</v>
      </c>
      <c r="F142" s="99">
        <f t="shared" si="12"/>
        <v>-2187.5</v>
      </c>
      <c r="G142" s="99">
        <f t="shared" si="13"/>
        <v>-1833.3333333333001</v>
      </c>
      <c r="H142" s="93" t="str">
        <f t="shared" si="14"/>
        <v/>
      </c>
      <c r="I142" s="100" t="s">
        <v>213</v>
      </c>
      <c r="J142" s="99">
        <v>2226.1458333332998</v>
      </c>
      <c r="K142" s="99">
        <v>-272.26</v>
      </c>
      <c r="L142" s="99">
        <v>413.815</v>
      </c>
      <c r="M142" s="99">
        <v>-1127.9749999999999</v>
      </c>
      <c r="N142" s="99">
        <f t="shared" si="15"/>
        <v>1953.8858333332998</v>
      </c>
      <c r="O142" s="99">
        <f t="shared" si="16"/>
        <v>-714.15999999999985</v>
      </c>
    </row>
    <row r="143" spans="1:15">
      <c r="A143" s="98" t="s">
        <v>214</v>
      </c>
      <c r="B143" s="99">
        <v>2658.3333333332998</v>
      </c>
      <c r="C143" s="99">
        <v>2216.6666666667002</v>
      </c>
      <c r="D143" s="99">
        <v>3162.5</v>
      </c>
      <c r="E143" s="99">
        <v>1833.3333333333001</v>
      </c>
      <c r="F143" s="99">
        <f t="shared" si="12"/>
        <v>-2216.6666666667002</v>
      </c>
      <c r="G143" s="99">
        <f t="shared" si="13"/>
        <v>-1833.3333333333001</v>
      </c>
      <c r="H143" s="93" t="str">
        <f t="shared" si="14"/>
        <v/>
      </c>
      <c r="I143" s="100" t="s">
        <v>214</v>
      </c>
      <c r="J143" s="99">
        <v>2324.6333333333</v>
      </c>
      <c r="K143" s="99">
        <v>-643.27142857139995</v>
      </c>
      <c r="L143" s="99">
        <v>1259.5217391304</v>
      </c>
      <c r="M143" s="99">
        <v>-765.90416666670001</v>
      </c>
      <c r="N143" s="99">
        <f t="shared" si="15"/>
        <v>1681.3619047619</v>
      </c>
      <c r="O143" s="99">
        <f t="shared" si="16"/>
        <v>493.61757246369996</v>
      </c>
    </row>
    <row r="144" spans="1:15">
      <c r="A144" s="98" t="s">
        <v>215</v>
      </c>
      <c r="B144" s="99">
        <v>2683.3333333332998</v>
      </c>
      <c r="C144" s="99">
        <v>2216.6666666667002</v>
      </c>
      <c r="D144" s="99">
        <v>3083.3333333332998</v>
      </c>
      <c r="E144" s="99">
        <v>1833.3333333333001</v>
      </c>
      <c r="F144" s="99">
        <f t="shared" si="12"/>
        <v>-2216.6666666667002</v>
      </c>
      <c r="G144" s="99">
        <f t="shared" si="13"/>
        <v>-1833.3333333333001</v>
      </c>
      <c r="H144" s="93" t="str">
        <f t="shared" si="14"/>
        <v/>
      </c>
      <c r="I144" s="100" t="s">
        <v>215</v>
      </c>
      <c r="J144" s="99">
        <v>1543.0695652173999</v>
      </c>
      <c r="K144" s="99">
        <v>-1570.6166666667</v>
      </c>
      <c r="L144" s="99">
        <v>917.5</v>
      </c>
      <c r="M144" s="99">
        <v>-918.39166666669996</v>
      </c>
      <c r="N144" s="99">
        <f t="shared" si="15"/>
        <v>-27.547101449300044</v>
      </c>
      <c r="O144" s="99">
        <f t="shared" si="16"/>
        <v>-0.89166666669996175</v>
      </c>
    </row>
    <row r="145" spans="1:15">
      <c r="A145" s="98" t="s">
        <v>216</v>
      </c>
      <c r="B145" s="99">
        <v>2450</v>
      </c>
      <c r="C145" s="99">
        <v>2362.5</v>
      </c>
      <c r="D145" s="99">
        <v>3175</v>
      </c>
      <c r="E145" s="99">
        <v>2000</v>
      </c>
      <c r="F145" s="99">
        <f t="shared" si="12"/>
        <v>-2362.5</v>
      </c>
      <c r="G145" s="99">
        <f t="shared" si="13"/>
        <v>-2000</v>
      </c>
      <c r="H145" s="93" t="str">
        <f t="shared" si="14"/>
        <v/>
      </c>
      <c r="I145" s="100" t="s">
        <v>216</v>
      </c>
      <c r="J145" s="99">
        <v>1248.43</v>
      </c>
      <c r="K145" s="99">
        <v>-764.83636363640005</v>
      </c>
      <c r="L145" s="99">
        <v>1487.0291666666999</v>
      </c>
      <c r="M145" s="99">
        <v>-615.73333333330004</v>
      </c>
      <c r="N145" s="99">
        <f t="shared" si="15"/>
        <v>483.59363636360001</v>
      </c>
      <c r="O145" s="99">
        <f t="shared" si="16"/>
        <v>871.29583333339986</v>
      </c>
    </row>
    <row r="146" spans="1:15">
      <c r="A146" s="98" t="s">
        <v>217</v>
      </c>
      <c r="B146" s="99">
        <v>2231.25</v>
      </c>
      <c r="C146" s="99">
        <v>2658.3333333332998</v>
      </c>
      <c r="D146" s="99">
        <v>3608.3333333332998</v>
      </c>
      <c r="E146" s="99">
        <v>2337.5</v>
      </c>
      <c r="F146" s="99">
        <f t="shared" si="12"/>
        <v>-2658.3333333332998</v>
      </c>
      <c r="G146" s="99">
        <f t="shared" si="13"/>
        <v>-2337.5</v>
      </c>
      <c r="H146" s="93" t="str">
        <f t="shared" si="14"/>
        <v/>
      </c>
      <c r="I146" s="100" t="s">
        <v>217</v>
      </c>
      <c r="J146" s="99">
        <v>832.57857142859996</v>
      </c>
      <c r="K146" s="99">
        <v>-1495.3083333333</v>
      </c>
      <c r="L146" s="99">
        <v>990.85833333330004</v>
      </c>
      <c r="M146" s="99">
        <v>-554.5043478261</v>
      </c>
      <c r="N146" s="99">
        <f t="shared" si="15"/>
        <v>-662.72976190470001</v>
      </c>
      <c r="O146" s="99">
        <f t="shared" si="16"/>
        <v>436.35398550720004</v>
      </c>
    </row>
    <row r="147" spans="1:15">
      <c r="A147" s="98" t="s">
        <v>218</v>
      </c>
      <c r="B147" s="99">
        <v>2866.6666666667002</v>
      </c>
      <c r="C147" s="99">
        <v>2372.9166666667002</v>
      </c>
      <c r="D147" s="99">
        <v>3016.6666666667002</v>
      </c>
      <c r="E147" s="99">
        <v>2000</v>
      </c>
      <c r="F147" s="99">
        <f t="shared" si="12"/>
        <v>-2372.9166666667002</v>
      </c>
      <c r="G147" s="99">
        <f t="shared" si="13"/>
        <v>-2000</v>
      </c>
      <c r="H147" s="93" t="str">
        <f t="shared" si="14"/>
        <v/>
      </c>
      <c r="I147" s="100" t="s">
        <v>218</v>
      </c>
      <c r="J147" s="99">
        <v>716.84615384619997</v>
      </c>
      <c r="K147" s="99">
        <v>-1701.1782608696001</v>
      </c>
      <c r="L147" s="99">
        <v>1258.3272727272999</v>
      </c>
      <c r="M147" s="99">
        <v>-604.95833333329995</v>
      </c>
      <c r="N147" s="99">
        <f t="shared" si="15"/>
        <v>-984.33210702340011</v>
      </c>
      <c r="O147" s="99">
        <f t="shared" si="16"/>
        <v>653.36893939399999</v>
      </c>
    </row>
    <row r="148" spans="1:15">
      <c r="A148" s="98" t="s">
        <v>219</v>
      </c>
      <c r="B148" s="99">
        <v>2866.6666666667002</v>
      </c>
      <c r="C148" s="99">
        <v>2372.9166666667002</v>
      </c>
      <c r="D148" s="99">
        <v>3175</v>
      </c>
      <c r="E148" s="99">
        <v>2000</v>
      </c>
      <c r="F148" s="99">
        <f t="shared" si="12"/>
        <v>-2372.9166666667002</v>
      </c>
      <c r="G148" s="99">
        <f t="shared" si="13"/>
        <v>-2000</v>
      </c>
      <c r="H148" s="93" t="str">
        <f t="shared" si="14"/>
        <v/>
      </c>
      <c r="I148" s="100" t="s">
        <v>219</v>
      </c>
      <c r="J148" s="99">
        <v>734.88</v>
      </c>
      <c r="K148" s="99">
        <v>-1736.375</v>
      </c>
      <c r="L148" s="99">
        <v>1519.9291666667</v>
      </c>
      <c r="M148" s="99">
        <v>-495.2083333333</v>
      </c>
      <c r="N148" s="99">
        <f t="shared" si="15"/>
        <v>-1001.495</v>
      </c>
      <c r="O148" s="99">
        <f t="shared" si="16"/>
        <v>1024.7208333333999</v>
      </c>
    </row>
    <row r="149" spans="1:15">
      <c r="A149" s="98" t="s">
        <v>220</v>
      </c>
      <c r="B149" s="99">
        <v>2866.6666666667002</v>
      </c>
      <c r="C149" s="99">
        <v>2372.9166666667002</v>
      </c>
      <c r="D149" s="99">
        <v>3175</v>
      </c>
      <c r="E149" s="99">
        <v>2000</v>
      </c>
      <c r="F149" s="99">
        <f t="shared" si="12"/>
        <v>-2372.9166666667002</v>
      </c>
      <c r="G149" s="99">
        <f t="shared" si="13"/>
        <v>-2000</v>
      </c>
      <c r="H149" s="93" t="str">
        <f t="shared" si="14"/>
        <v/>
      </c>
      <c r="I149" s="100" t="s">
        <v>220</v>
      </c>
      <c r="J149" s="99">
        <v>326.89999999999998</v>
      </c>
      <c r="K149" s="99">
        <v>-2372.9166666667002</v>
      </c>
      <c r="L149" s="99">
        <v>1282.3916666667001</v>
      </c>
      <c r="M149" s="99">
        <v>-237.11666666670001</v>
      </c>
      <c r="N149" s="99">
        <f t="shared" si="15"/>
        <v>-2046.0166666667001</v>
      </c>
      <c r="O149" s="99">
        <f t="shared" si="16"/>
        <v>1045.2750000000001</v>
      </c>
    </row>
    <row r="150" spans="1:15">
      <c r="A150" s="98" t="s">
        <v>221</v>
      </c>
      <c r="B150" s="99">
        <v>2866.6666666667002</v>
      </c>
      <c r="C150" s="99">
        <v>2339.5833333332998</v>
      </c>
      <c r="D150" s="99">
        <v>3175</v>
      </c>
      <c r="E150" s="99">
        <v>2000</v>
      </c>
      <c r="F150" s="99">
        <f t="shared" si="12"/>
        <v>-2339.5833333332998</v>
      </c>
      <c r="G150" s="99">
        <f t="shared" si="13"/>
        <v>-2000</v>
      </c>
      <c r="H150" s="93" t="str">
        <f t="shared" si="14"/>
        <v/>
      </c>
      <c r="I150" s="100" t="s">
        <v>221</v>
      </c>
      <c r="J150" s="99">
        <v>10.5</v>
      </c>
      <c r="K150" s="99">
        <v>-2339.5833333332998</v>
      </c>
      <c r="L150" s="99">
        <v>868.03636363639998</v>
      </c>
      <c r="M150" s="99">
        <v>-665.97500000000002</v>
      </c>
      <c r="N150" s="99">
        <f t="shared" si="15"/>
        <v>-2329.0833333332998</v>
      </c>
      <c r="O150" s="99">
        <f t="shared" si="16"/>
        <v>202.06136363639996</v>
      </c>
    </row>
    <row r="151" spans="1:15">
      <c r="A151" s="98" t="s">
        <v>222</v>
      </c>
      <c r="B151" s="99">
        <v>2854.1666666667002</v>
      </c>
      <c r="C151" s="99">
        <v>2352.0833333332998</v>
      </c>
      <c r="D151" s="99">
        <v>3175</v>
      </c>
      <c r="E151" s="99">
        <v>2000</v>
      </c>
      <c r="F151" s="99">
        <f t="shared" si="12"/>
        <v>-2352.0833333332998</v>
      </c>
      <c r="G151" s="99">
        <f t="shared" si="13"/>
        <v>-2000</v>
      </c>
      <c r="H151" s="93" t="str">
        <f t="shared" si="14"/>
        <v/>
      </c>
      <c r="I151" s="100" t="s">
        <v>222</v>
      </c>
      <c r="J151" s="99">
        <v>945.88571428570003</v>
      </c>
      <c r="K151" s="99">
        <v>-2084.0500000000002</v>
      </c>
      <c r="L151" s="99">
        <v>271.01176470590002</v>
      </c>
      <c r="M151" s="99">
        <v>-1334.1958333333</v>
      </c>
      <c r="N151" s="99">
        <f t="shared" si="15"/>
        <v>-1138.1642857143001</v>
      </c>
      <c r="O151" s="99">
        <f t="shared" si="16"/>
        <v>-1063.1840686273999</v>
      </c>
    </row>
    <row r="152" spans="1:15">
      <c r="A152" s="98" t="s">
        <v>223</v>
      </c>
      <c r="B152" s="99">
        <v>2825</v>
      </c>
      <c r="C152" s="99">
        <v>2368.75</v>
      </c>
      <c r="D152" s="99">
        <v>4100</v>
      </c>
      <c r="E152" s="99">
        <v>1566.6666666666999</v>
      </c>
      <c r="F152" s="99">
        <f t="shared" si="12"/>
        <v>-2368.75</v>
      </c>
      <c r="G152" s="99">
        <f t="shared" si="13"/>
        <v>-1566.6666666666999</v>
      </c>
      <c r="H152" s="93" t="str">
        <f t="shared" si="14"/>
        <v/>
      </c>
      <c r="I152" s="100" t="s">
        <v>223</v>
      </c>
      <c r="J152" s="99">
        <v>2642.5916666666999</v>
      </c>
      <c r="K152" s="99">
        <v>-228.3</v>
      </c>
      <c r="L152" s="99">
        <v>144.4277777778</v>
      </c>
      <c r="M152" s="99">
        <v>-1571.3208333333</v>
      </c>
      <c r="N152" s="99">
        <f t="shared" si="15"/>
        <v>2414.2916666666997</v>
      </c>
      <c r="O152" s="99">
        <f t="shared" si="16"/>
        <v>-1426.8930555555</v>
      </c>
    </row>
    <row r="153" spans="1:15">
      <c r="A153" s="98" t="s">
        <v>224</v>
      </c>
      <c r="B153" s="99">
        <v>2504.1666666667002</v>
      </c>
      <c r="C153" s="99">
        <v>2991.6666666667002</v>
      </c>
      <c r="D153" s="99">
        <v>3987.5</v>
      </c>
      <c r="E153" s="99">
        <v>1641.6666666666999</v>
      </c>
      <c r="F153" s="99">
        <f t="shared" si="12"/>
        <v>-2991.6666666667002</v>
      </c>
      <c r="G153" s="99">
        <f t="shared" si="13"/>
        <v>-1641.6666666666999</v>
      </c>
      <c r="H153" s="93" t="str">
        <f t="shared" si="14"/>
        <v/>
      </c>
      <c r="I153" s="100" t="s">
        <v>224</v>
      </c>
      <c r="J153" s="99">
        <v>1783.1523809524001</v>
      </c>
      <c r="K153" s="99">
        <v>-541.37894736839996</v>
      </c>
      <c r="L153" s="99">
        <v>109.75714285710001</v>
      </c>
      <c r="M153" s="99">
        <v>-1662.2541666667</v>
      </c>
      <c r="N153" s="99">
        <f t="shared" si="15"/>
        <v>1241.773433584</v>
      </c>
      <c r="O153" s="99">
        <f t="shared" si="16"/>
        <v>-1552.4970238096</v>
      </c>
    </row>
    <row r="154" spans="1:15">
      <c r="A154" s="98" t="s">
        <v>225</v>
      </c>
      <c r="B154" s="99">
        <v>2875</v>
      </c>
      <c r="C154" s="99">
        <v>2314.5833333332998</v>
      </c>
      <c r="D154" s="99">
        <v>3864.5833333332998</v>
      </c>
      <c r="E154" s="99">
        <v>1425</v>
      </c>
      <c r="F154" s="99">
        <f t="shared" si="12"/>
        <v>-2314.5833333332998</v>
      </c>
      <c r="G154" s="99">
        <f t="shared" si="13"/>
        <v>-1425</v>
      </c>
      <c r="H154" s="93" t="str">
        <f t="shared" si="14"/>
        <v/>
      </c>
      <c r="I154" s="100" t="s">
        <v>225</v>
      </c>
      <c r="J154" s="99">
        <v>995.67142857140004</v>
      </c>
      <c r="K154" s="99">
        <v>-1322.81</v>
      </c>
      <c r="L154" s="99">
        <v>318.97619047619997</v>
      </c>
      <c r="M154" s="99">
        <v>-1068.2125000000001</v>
      </c>
      <c r="N154" s="99">
        <f t="shared" si="15"/>
        <v>-327.1385714285999</v>
      </c>
      <c r="O154" s="99">
        <f t="shared" si="16"/>
        <v>-749.23630952380017</v>
      </c>
    </row>
    <row r="155" spans="1:15">
      <c r="A155" s="98" t="s">
        <v>226</v>
      </c>
      <c r="B155" s="99">
        <v>2875</v>
      </c>
      <c r="C155" s="99">
        <v>2314.5833333332998</v>
      </c>
      <c r="D155" s="99">
        <v>3733.3333333332998</v>
      </c>
      <c r="E155" s="99">
        <v>1300</v>
      </c>
      <c r="F155" s="99">
        <f t="shared" si="12"/>
        <v>-2314.5833333332998</v>
      </c>
      <c r="G155" s="99">
        <f t="shared" si="13"/>
        <v>-1300</v>
      </c>
      <c r="H155" s="93" t="str">
        <f t="shared" si="14"/>
        <v/>
      </c>
      <c r="I155" s="100" t="s">
        <v>226</v>
      </c>
      <c r="J155" s="99">
        <v>1134.57</v>
      </c>
      <c r="K155" s="99">
        <v>-1359.1652173913001</v>
      </c>
      <c r="L155" s="99">
        <v>682.36874999999998</v>
      </c>
      <c r="M155" s="99">
        <v>-889.87083333329997</v>
      </c>
      <c r="N155" s="99">
        <f t="shared" si="15"/>
        <v>-224.59521739130014</v>
      </c>
      <c r="O155" s="99">
        <f t="shared" si="16"/>
        <v>-207.50208333329999</v>
      </c>
    </row>
    <row r="156" spans="1:15">
      <c r="A156" s="98" t="s">
        <v>227</v>
      </c>
      <c r="B156" s="99">
        <v>2875</v>
      </c>
      <c r="C156" s="99">
        <v>2314.5833333332998</v>
      </c>
      <c r="D156" s="99">
        <v>3733.3333333332998</v>
      </c>
      <c r="E156" s="99">
        <v>1300</v>
      </c>
      <c r="F156" s="99">
        <f t="shared" si="12"/>
        <v>-2314.5833333332998</v>
      </c>
      <c r="G156" s="99">
        <f t="shared" si="13"/>
        <v>-1300</v>
      </c>
      <c r="H156" s="93" t="str">
        <f t="shared" si="14"/>
        <v/>
      </c>
      <c r="I156" s="100" t="s">
        <v>227</v>
      </c>
      <c r="J156" s="99">
        <v>411.05294117649998</v>
      </c>
      <c r="K156" s="99">
        <v>-1207.2913043478</v>
      </c>
      <c r="L156" s="99">
        <v>790.59411764710001</v>
      </c>
      <c r="M156" s="99">
        <v>-782.27083333329995</v>
      </c>
      <c r="N156" s="99">
        <f t="shared" si="15"/>
        <v>-796.23836317129997</v>
      </c>
      <c r="O156" s="99">
        <f t="shared" si="16"/>
        <v>8.323284313800059</v>
      </c>
    </row>
    <row r="157" spans="1:15">
      <c r="A157" s="98" t="s">
        <v>197</v>
      </c>
      <c r="B157" s="99">
        <v>2875</v>
      </c>
      <c r="C157" s="99">
        <v>2231.25</v>
      </c>
      <c r="D157" s="99">
        <v>3733.3333333332998</v>
      </c>
      <c r="E157" s="99">
        <v>1300</v>
      </c>
      <c r="F157" s="99">
        <f t="shared" si="12"/>
        <v>-2231.25</v>
      </c>
      <c r="G157" s="99">
        <f t="shared" si="13"/>
        <v>-1300</v>
      </c>
      <c r="H157" s="93" t="str">
        <f t="shared" si="14"/>
        <v/>
      </c>
      <c r="I157" s="100" t="s">
        <v>197</v>
      </c>
      <c r="J157" s="99">
        <v>676.625</v>
      </c>
      <c r="K157" s="99">
        <v>-2232.0916666666999</v>
      </c>
      <c r="L157" s="99">
        <v>625.73181818180001</v>
      </c>
      <c r="M157" s="99">
        <v>-345.27499999999998</v>
      </c>
      <c r="N157" s="99">
        <f t="shared" si="15"/>
        <v>-1555.4666666666999</v>
      </c>
      <c r="O157" s="99">
        <f t="shared" si="16"/>
        <v>280.45681818180003</v>
      </c>
    </row>
    <row r="158" spans="1:15">
      <c r="A158" s="98" t="s">
        <v>229</v>
      </c>
      <c r="B158" s="99">
        <v>2875</v>
      </c>
      <c r="C158" s="99">
        <v>2314.5833333332998</v>
      </c>
      <c r="D158" s="99">
        <v>3952.0833333332998</v>
      </c>
      <c r="E158" s="99">
        <v>1341.6666666666999</v>
      </c>
      <c r="F158" s="99">
        <f t="shared" si="12"/>
        <v>-2314.5833333332998</v>
      </c>
      <c r="G158" s="99">
        <f t="shared" si="13"/>
        <v>-1341.6666666666999</v>
      </c>
      <c r="H158" s="93" t="str">
        <f t="shared" si="14"/>
        <v/>
      </c>
      <c r="I158" s="100" t="s">
        <v>229</v>
      </c>
      <c r="J158" s="99">
        <v>323.05</v>
      </c>
      <c r="K158" s="99">
        <v>-2228.8083333333002</v>
      </c>
      <c r="L158" s="99">
        <v>818.52173913039996</v>
      </c>
      <c r="M158" s="99">
        <v>-521.74166666669998</v>
      </c>
      <c r="N158" s="99">
        <f t="shared" si="15"/>
        <v>-1905.7583333333002</v>
      </c>
      <c r="O158" s="99">
        <f t="shared" si="16"/>
        <v>296.78007246369998</v>
      </c>
    </row>
    <row r="159" spans="1:15">
      <c r="A159" s="98" t="s">
        <v>230</v>
      </c>
      <c r="B159" s="99">
        <v>2975</v>
      </c>
      <c r="C159" s="99">
        <v>2462.5</v>
      </c>
      <c r="D159" s="99">
        <v>3362.5</v>
      </c>
      <c r="E159" s="99">
        <v>2066.6666666667002</v>
      </c>
      <c r="F159" s="99">
        <f t="shared" si="12"/>
        <v>-2462.5</v>
      </c>
      <c r="G159" s="99">
        <f t="shared" si="13"/>
        <v>-2066.6666666667002</v>
      </c>
      <c r="H159" s="93" t="str">
        <f t="shared" si="14"/>
        <v/>
      </c>
      <c r="I159" s="100" t="s">
        <v>230</v>
      </c>
      <c r="J159" s="99">
        <v>655.92499999999995</v>
      </c>
      <c r="K159" s="99">
        <v>-2395.2285714285999</v>
      </c>
      <c r="L159" s="99">
        <v>634.37083333329997</v>
      </c>
      <c r="M159" s="99">
        <v>-1472.875</v>
      </c>
      <c r="N159" s="99">
        <f t="shared" si="15"/>
        <v>-1739.3035714286</v>
      </c>
      <c r="O159" s="99">
        <f t="shared" si="16"/>
        <v>-838.50416666670003</v>
      </c>
    </row>
    <row r="160" spans="1:15">
      <c r="A160" s="98" t="s">
        <v>231</v>
      </c>
      <c r="B160" s="99">
        <v>2802.0833333332998</v>
      </c>
      <c r="C160" s="99">
        <v>2741.6666666667002</v>
      </c>
      <c r="D160" s="99">
        <v>3752.0833333332998</v>
      </c>
      <c r="E160" s="99">
        <v>2029.1666666666999</v>
      </c>
      <c r="F160" s="99">
        <f t="shared" si="12"/>
        <v>-2741.6666666667002</v>
      </c>
      <c r="G160" s="99">
        <f t="shared" si="13"/>
        <v>-2029.1666666666999</v>
      </c>
      <c r="H160" s="93" t="str">
        <f t="shared" si="14"/>
        <v/>
      </c>
      <c r="I160" s="100" t="s">
        <v>231</v>
      </c>
      <c r="J160" s="99">
        <v>1204.8952380952001</v>
      </c>
      <c r="K160" s="99">
        <v>-811.55</v>
      </c>
      <c r="L160" s="99">
        <v>109.0882352941</v>
      </c>
      <c r="M160" s="99">
        <v>-1704.7208333333001</v>
      </c>
      <c r="N160" s="99">
        <f t="shared" si="15"/>
        <v>393.3452380952001</v>
      </c>
      <c r="O160" s="99">
        <f t="shared" si="16"/>
        <v>-1595.6325980392</v>
      </c>
    </row>
    <row r="161" spans="1:15">
      <c r="A161" s="98" t="s">
        <v>232</v>
      </c>
      <c r="B161" s="99">
        <v>2987.5</v>
      </c>
      <c r="C161" s="99">
        <v>2433.3333333332998</v>
      </c>
      <c r="D161" s="99">
        <v>3362.5</v>
      </c>
      <c r="E161" s="99">
        <v>2066.6666666667002</v>
      </c>
      <c r="F161" s="99">
        <f t="shared" si="12"/>
        <v>-2433.3333333332998</v>
      </c>
      <c r="G161" s="99">
        <f t="shared" si="13"/>
        <v>-2066.6666666667002</v>
      </c>
      <c r="H161" s="93" t="str">
        <f t="shared" si="14"/>
        <v/>
      </c>
      <c r="I161" s="100" t="s">
        <v>232</v>
      </c>
      <c r="J161" s="99">
        <v>2717.1739130434999</v>
      </c>
      <c r="K161" s="99">
        <v>-901.15454545449995</v>
      </c>
      <c r="L161" s="99">
        <v>154.58000000000001</v>
      </c>
      <c r="M161" s="99">
        <v>-1786.4375</v>
      </c>
      <c r="N161" s="99">
        <f t="shared" si="15"/>
        <v>1816.019367589</v>
      </c>
      <c r="O161" s="99">
        <f t="shared" si="16"/>
        <v>-1631.8575000000001</v>
      </c>
    </row>
    <row r="162" spans="1:15">
      <c r="A162" s="98" t="s">
        <v>233</v>
      </c>
      <c r="B162" s="99">
        <v>2987.5</v>
      </c>
      <c r="C162" s="99">
        <v>2433.3333333332998</v>
      </c>
      <c r="D162" s="99">
        <v>3362.5</v>
      </c>
      <c r="E162" s="99">
        <v>2066.6666666667002</v>
      </c>
      <c r="F162" s="99">
        <f t="shared" si="12"/>
        <v>-2433.3333333332998</v>
      </c>
      <c r="G162" s="99">
        <f t="shared" si="13"/>
        <v>-2066.6666666667002</v>
      </c>
      <c r="H162" s="93" t="str">
        <f t="shared" si="14"/>
        <v/>
      </c>
      <c r="I162" s="100" t="s">
        <v>233</v>
      </c>
      <c r="J162" s="99">
        <v>1821.8625</v>
      </c>
      <c r="K162" s="99">
        <v>-493.91428571429998</v>
      </c>
      <c r="L162" s="99">
        <v>632.32380952380004</v>
      </c>
      <c r="M162" s="99">
        <v>-1795.6833333333</v>
      </c>
      <c r="N162" s="99">
        <f t="shared" si="15"/>
        <v>1327.9482142857</v>
      </c>
      <c r="O162" s="99">
        <f t="shared" si="16"/>
        <v>-1163.3595238094999</v>
      </c>
    </row>
    <row r="163" spans="1:15">
      <c r="A163" s="98" t="s">
        <v>234</v>
      </c>
      <c r="B163" s="99">
        <v>2987.5</v>
      </c>
      <c r="C163" s="99">
        <v>2433.3333333332998</v>
      </c>
      <c r="D163" s="99">
        <v>3362.5</v>
      </c>
      <c r="E163" s="99">
        <v>2066.6666666667002</v>
      </c>
      <c r="F163" s="99">
        <f t="shared" si="12"/>
        <v>-2433.3333333332998</v>
      </c>
      <c r="G163" s="99">
        <f t="shared" si="13"/>
        <v>-2066.6666666667002</v>
      </c>
      <c r="H163" s="93" t="str">
        <f t="shared" si="14"/>
        <v/>
      </c>
      <c r="I163" s="100" t="s">
        <v>234</v>
      </c>
      <c r="J163" s="99">
        <v>2980.8041666667</v>
      </c>
      <c r="K163" s="99">
        <v>-180.4307692308</v>
      </c>
      <c r="L163" s="99">
        <v>128.23500000000001</v>
      </c>
      <c r="M163" s="99">
        <v>-1659.8375000000001</v>
      </c>
      <c r="N163" s="99">
        <f t="shared" si="15"/>
        <v>2800.3733974359002</v>
      </c>
      <c r="O163" s="99">
        <f t="shared" si="16"/>
        <v>-1531.6025</v>
      </c>
    </row>
    <row r="164" spans="1:15">
      <c r="A164" s="98" t="s">
        <v>235</v>
      </c>
      <c r="B164" s="99">
        <v>2893.75</v>
      </c>
      <c r="C164" s="99">
        <v>2433.3333333332998</v>
      </c>
      <c r="D164" s="99">
        <v>3362.5</v>
      </c>
      <c r="E164" s="99">
        <v>2066.6666666667002</v>
      </c>
      <c r="F164" s="99">
        <f t="shared" si="12"/>
        <v>-2433.3333333332998</v>
      </c>
      <c r="G164" s="99">
        <f t="shared" si="13"/>
        <v>-2066.6666666667002</v>
      </c>
      <c r="H164" s="93" t="str">
        <f t="shared" si="14"/>
        <v/>
      </c>
      <c r="I164" s="100" t="s">
        <v>235</v>
      </c>
      <c r="J164" s="99">
        <v>2987.5</v>
      </c>
      <c r="K164" s="99">
        <v>-171.7076923077</v>
      </c>
      <c r="L164" s="99">
        <v>247.53749999999999</v>
      </c>
      <c r="M164" s="99">
        <v>-1719.7583333333</v>
      </c>
      <c r="N164" s="99">
        <f t="shared" si="15"/>
        <v>2815.7923076922998</v>
      </c>
      <c r="O164" s="99">
        <f t="shared" si="16"/>
        <v>-1472.2208333333001</v>
      </c>
    </row>
    <row r="165" spans="1:15">
      <c r="A165" s="98" t="s">
        <v>236</v>
      </c>
      <c r="B165" s="99">
        <v>2987.5</v>
      </c>
      <c r="C165" s="99">
        <v>2433.3333333332998</v>
      </c>
      <c r="D165" s="99">
        <v>3362.5</v>
      </c>
      <c r="E165" s="99">
        <v>2066.6666666667002</v>
      </c>
      <c r="F165" s="99">
        <f t="shared" si="12"/>
        <v>-2433.3333333332998</v>
      </c>
      <c r="G165" s="99">
        <f t="shared" si="13"/>
        <v>-2066.6666666667002</v>
      </c>
      <c r="H165" s="93" t="str">
        <f t="shared" si="14"/>
        <v/>
      </c>
      <c r="I165" s="100" t="s">
        <v>236</v>
      </c>
      <c r="J165" s="99">
        <v>2987.5</v>
      </c>
      <c r="K165" s="101" t="s">
        <v>45</v>
      </c>
      <c r="L165" s="99">
        <v>90.34</v>
      </c>
      <c r="M165" s="99">
        <v>-1845.0374999999999</v>
      </c>
      <c r="N165" s="99">
        <f t="shared" si="15"/>
        <v>2987.5</v>
      </c>
      <c r="O165" s="99">
        <f t="shared" si="16"/>
        <v>-1754.6975</v>
      </c>
    </row>
    <row r="166" spans="1:15">
      <c r="A166" s="98" t="s">
        <v>237</v>
      </c>
      <c r="B166" s="99">
        <v>2995.8333333332998</v>
      </c>
      <c r="C166" s="99">
        <v>2437.5</v>
      </c>
      <c r="D166" s="99">
        <v>4000</v>
      </c>
      <c r="E166" s="99">
        <v>1966.6666666666999</v>
      </c>
      <c r="F166" s="99">
        <f t="shared" si="12"/>
        <v>-2437.5</v>
      </c>
      <c r="G166" s="99">
        <f t="shared" si="13"/>
        <v>-1966.6666666666999</v>
      </c>
      <c r="H166" s="93" t="str">
        <f t="shared" si="14"/>
        <v/>
      </c>
      <c r="I166" s="100" t="s">
        <v>237</v>
      </c>
      <c r="J166" s="99">
        <v>3100</v>
      </c>
      <c r="K166" s="99">
        <v>-222.7272727273</v>
      </c>
      <c r="L166" s="99">
        <v>148.29374999999999</v>
      </c>
      <c r="M166" s="99">
        <v>-1726.625</v>
      </c>
      <c r="N166" s="99">
        <f t="shared" si="15"/>
        <v>2877.2727272727002</v>
      </c>
      <c r="O166" s="99">
        <f t="shared" si="16"/>
        <v>-1578.33125</v>
      </c>
    </row>
    <row r="167" spans="1:15">
      <c r="A167" s="98" t="s">
        <v>238</v>
      </c>
      <c r="B167" s="99">
        <v>2781.25</v>
      </c>
      <c r="C167" s="99">
        <v>2670.8333333332998</v>
      </c>
      <c r="D167" s="99">
        <v>4000</v>
      </c>
      <c r="E167" s="99">
        <v>1816.6666666666999</v>
      </c>
      <c r="F167" s="99">
        <f t="shared" si="12"/>
        <v>-2670.8333333332998</v>
      </c>
      <c r="G167" s="99">
        <f t="shared" si="13"/>
        <v>-1816.6666666666999</v>
      </c>
      <c r="H167" s="93" t="str">
        <f t="shared" si="14"/>
        <v/>
      </c>
      <c r="I167" s="100" t="s">
        <v>238</v>
      </c>
      <c r="J167" s="99">
        <v>2103.1333333333</v>
      </c>
      <c r="K167" s="99">
        <v>-346.45555555559997</v>
      </c>
      <c r="L167" s="99">
        <v>180.64</v>
      </c>
      <c r="M167" s="99">
        <v>-1759.5</v>
      </c>
      <c r="N167" s="99">
        <f t="shared" si="15"/>
        <v>1756.6777777777002</v>
      </c>
      <c r="O167" s="99">
        <f t="shared" si="16"/>
        <v>-1578.8600000000001</v>
      </c>
    </row>
    <row r="168" spans="1:15">
      <c r="A168" s="98" t="s">
        <v>239</v>
      </c>
      <c r="B168" s="99">
        <v>2993.75</v>
      </c>
      <c r="C168" s="99">
        <v>2412.5</v>
      </c>
      <c r="D168" s="99">
        <v>4000</v>
      </c>
      <c r="E168" s="99">
        <v>1779.1666666666999</v>
      </c>
      <c r="F168" s="99">
        <f t="shared" si="12"/>
        <v>-2412.5</v>
      </c>
      <c r="G168" s="99">
        <f t="shared" si="13"/>
        <v>-1779.1666666666999</v>
      </c>
      <c r="H168" s="93" t="str">
        <f t="shared" si="14"/>
        <v/>
      </c>
      <c r="I168" s="100" t="s">
        <v>239</v>
      </c>
      <c r="J168" s="99">
        <v>3087.6208333333002</v>
      </c>
      <c r="K168" s="99">
        <v>-361.55</v>
      </c>
      <c r="L168" s="99">
        <v>269.63</v>
      </c>
      <c r="M168" s="99">
        <v>-1315.0875000000001</v>
      </c>
      <c r="N168" s="99">
        <f t="shared" si="15"/>
        <v>2726.0708333333</v>
      </c>
      <c r="O168" s="99">
        <f t="shared" si="16"/>
        <v>-1045.4575</v>
      </c>
    </row>
    <row r="169" spans="1:15">
      <c r="A169" s="98" t="s">
        <v>240</v>
      </c>
      <c r="B169" s="99">
        <v>2679.1666666667002</v>
      </c>
      <c r="C169" s="99">
        <v>2412.5</v>
      </c>
      <c r="D169" s="99">
        <v>4000</v>
      </c>
      <c r="E169" s="99">
        <v>1891.6666666666999</v>
      </c>
      <c r="F169" s="99">
        <f t="shared" si="12"/>
        <v>-2412.5</v>
      </c>
      <c r="G169" s="99">
        <f t="shared" si="13"/>
        <v>-1891.6666666666999</v>
      </c>
      <c r="H169" s="93" t="str">
        <f t="shared" si="14"/>
        <v/>
      </c>
      <c r="I169" s="100" t="s">
        <v>240</v>
      </c>
      <c r="J169" s="99">
        <v>2808.3333333332998</v>
      </c>
      <c r="K169" s="99">
        <v>-268.86428571430002</v>
      </c>
      <c r="L169" s="99">
        <v>557.06956521740005</v>
      </c>
      <c r="M169" s="99">
        <v>-994.27499999999998</v>
      </c>
      <c r="N169" s="99">
        <f t="shared" si="15"/>
        <v>2539.4690476189999</v>
      </c>
      <c r="O169" s="99">
        <f t="shared" si="16"/>
        <v>-437.20543478259992</v>
      </c>
    </row>
    <row r="170" spans="1:15">
      <c r="A170" s="98" t="s">
        <v>241</v>
      </c>
      <c r="B170" s="99">
        <v>2450</v>
      </c>
      <c r="C170" s="99">
        <v>2412.5</v>
      </c>
      <c r="D170" s="99">
        <v>4000</v>
      </c>
      <c r="E170" s="99">
        <v>1966.6666666666999</v>
      </c>
      <c r="F170" s="99">
        <f t="shared" si="12"/>
        <v>-2412.5</v>
      </c>
      <c r="G170" s="99">
        <f t="shared" si="13"/>
        <v>-1966.6666666666999</v>
      </c>
      <c r="H170" s="93" t="str">
        <f t="shared" si="14"/>
        <v/>
      </c>
      <c r="I170" s="100" t="s">
        <v>241</v>
      </c>
      <c r="J170" s="99">
        <v>2493.6583333333001</v>
      </c>
      <c r="K170" s="99">
        <v>-373.34</v>
      </c>
      <c r="L170" s="99">
        <v>378.75416666669997</v>
      </c>
      <c r="M170" s="99">
        <v>-1196.0041666667</v>
      </c>
      <c r="N170" s="99">
        <f t="shared" si="15"/>
        <v>2120.3183333333</v>
      </c>
      <c r="O170" s="99">
        <f t="shared" si="16"/>
        <v>-817.25</v>
      </c>
    </row>
    <row r="171" spans="1:15">
      <c r="A171" s="98" t="s">
        <v>242</v>
      </c>
      <c r="B171" s="99">
        <v>2645.8333333332998</v>
      </c>
      <c r="C171" s="99">
        <v>2412.5</v>
      </c>
      <c r="D171" s="99">
        <v>4000</v>
      </c>
      <c r="E171" s="99">
        <v>1966.6666666666999</v>
      </c>
      <c r="F171" s="99">
        <f t="shared" si="12"/>
        <v>-2412.5</v>
      </c>
      <c r="G171" s="99">
        <f t="shared" si="13"/>
        <v>-1966.6666666666999</v>
      </c>
      <c r="H171" s="93" t="str">
        <f t="shared" si="14"/>
        <v/>
      </c>
      <c r="I171" s="100" t="s">
        <v>242</v>
      </c>
      <c r="J171" s="99">
        <v>2339.6565217390998</v>
      </c>
      <c r="K171" s="99">
        <v>-642.5</v>
      </c>
      <c r="L171" s="99">
        <v>394.1458333333</v>
      </c>
      <c r="M171" s="99">
        <v>-802.94166666670003</v>
      </c>
      <c r="N171" s="99">
        <f t="shared" si="15"/>
        <v>1697.1565217390998</v>
      </c>
      <c r="O171" s="99">
        <f t="shared" si="16"/>
        <v>-408.79583333340003</v>
      </c>
    </row>
    <row r="172" spans="1:15">
      <c r="A172" s="98" t="s">
        <v>243</v>
      </c>
      <c r="B172" s="99">
        <v>3120.8333333332998</v>
      </c>
      <c r="C172" s="99">
        <v>2412.5</v>
      </c>
      <c r="D172" s="99">
        <v>4000</v>
      </c>
      <c r="E172" s="99">
        <v>1966.6666666666999</v>
      </c>
      <c r="F172" s="99">
        <f t="shared" si="12"/>
        <v>-2412.5</v>
      </c>
      <c r="G172" s="99">
        <f t="shared" si="13"/>
        <v>-1966.6666666666999</v>
      </c>
      <c r="H172" s="93" t="str">
        <f t="shared" si="14"/>
        <v>F</v>
      </c>
      <c r="I172" s="100" t="s">
        <v>243</v>
      </c>
      <c r="J172" s="99">
        <v>2945.2416666667</v>
      </c>
      <c r="K172" s="99">
        <v>-231.16</v>
      </c>
      <c r="L172" s="99">
        <v>589.66499999999996</v>
      </c>
      <c r="M172" s="99">
        <v>-835.09166666670001</v>
      </c>
      <c r="N172" s="99">
        <f t="shared" si="15"/>
        <v>2714.0816666667001</v>
      </c>
      <c r="O172" s="99">
        <f t="shared" si="16"/>
        <v>-245.42666666670004</v>
      </c>
    </row>
    <row r="173" spans="1:15">
      <c r="A173" s="98" t="s">
        <v>244</v>
      </c>
      <c r="B173" s="99">
        <v>2958.3333333332998</v>
      </c>
      <c r="C173" s="99">
        <v>2495.8333333332998</v>
      </c>
      <c r="D173" s="99">
        <v>3829.1666666667002</v>
      </c>
      <c r="E173" s="99">
        <v>2016.6666666666999</v>
      </c>
      <c r="F173" s="99">
        <f t="shared" si="12"/>
        <v>-2495.8333333332998</v>
      </c>
      <c r="G173" s="99">
        <f t="shared" si="13"/>
        <v>-2016.6666666666999</v>
      </c>
      <c r="H173" s="93" t="str">
        <f t="shared" si="14"/>
        <v/>
      </c>
      <c r="I173" s="100" t="s">
        <v>244</v>
      </c>
      <c r="J173" s="99">
        <v>2959.4916666667</v>
      </c>
      <c r="K173" s="99">
        <v>-206.25</v>
      </c>
      <c r="L173" s="99">
        <v>178.44285714290001</v>
      </c>
      <c r="M173" s="99">
        <v>-1706.6416666667001</v>
      </c>
      <c r="N173" s="99">
        <f t="shared" si="15"/>
        <v>2753.2416666667</v>
      </c>
      <c r="O173" s="99">
        <f t="shared" si="16"/>
        <v>-1528.1988095238</v>
      </c>
    </row>
    <row r="174" spans="1:15">
      <c r="A174" s="98" t="s">
        <v>245</v>
      </c>
      <c r="B174" s="99">
        <v>2681.25</v>
      </c>
      <c r="C174" s="99">
        <v>2802.0833333332998</v>
      </c>
      <c r="D174" s="99">
        <v>3870.8333333332998</v>
      </c>
      <c r="E174" s="99">
        <v>1916.6666666666999</v>
      </c>
      <c r="F174" s="99">
        <f t="shared" si="12"/>
        <v>-2802.0833333332998</v>
      </c>
      <c r="G174" s="99">
        <f t="shared" si="13"/>
        <v>-1916.6666666666999</v>
      </c>
      <c r="H174" s="93" t="str">
        <f t="shared" si="14"/>
        <v/>
      </c>
      <c r="I174" s="100" t="s">
        <v>245</v>
      </c>
      <c r="J174" s="99">
        <v>2626.0583333333002</v>
      </c>
      <c r="K174" s="99">
        <v>-237.5142857143</v>
      </c>
      <c r="L174" s="99">
        <v>133.2789473684</v>
      </c>
      <c r="M174" s="99">
        <v>-1693.7125000000001</v>
      </c>
      <c r="N174" s="99">
        <f t="shared" si="15"/>
        <v>2388.5440476190001</v>
      </c>
      <c r="O174" s="99">
        <f t="shared" si="16"/>
        <v>-1560.4335526316002</v>
      </c>
    </row>
    <row r="175" spans="1:15">
      <c r="A175" s="98" t="s">
        <v>246</v>
      </c>
      <c r="B175" s="99">
        <v>2768.75</v>
      </c>
      <c r="C175" s="99">
        <v>2439.5833333332998</v>
      </c>
      <c r="D175" s="99">
        <v>3829.1666666667002</v>
      </c>
      <c r="E175" s="99">
        <v>2066.6666666667002</v>
      </c>
      <c r="F175" s="99">
        <f t="shared" si="12"/>
        <v>-2439.5833333332998</v>
      </c>
      <c r="G175" s="99">
        <f t="shared" si="13"/>
        <v>-2066.6666666667002</v>
      </c>
      <c r="H175" s="93" t="str">
        <f t="shared" si="14"/>
        <v/>
      </c>
      <c r="I175" s="100" t="s">
        <v>246</v>
      </c>
      <c r="J175" s="99">
        <v>2845.8333333332998</v>
      </c>
      <c r="K175" s="99">
        <v>-253.05</v>
      </c>
      <c r="L175" s="99">
        <v>207.9631578947</v>
      </c>
      <c r="M175" s="99">
        <v>-1031.3208333333</v>
      </c>
      <c r="N175" s="99">
        <f t="shared" si="15"/>
        <v>2592.7833333332997</v>
      </c>
      <c r="O175" s="99">
        <f t="shared" si="16"/>
        <v>-823.35767543860004</v>
      </c>
    </row>
    <row r="176" spans="1:15">
      <c r="A176" s="98" t="s">
        <v>247</v>
      </c>
      <c r="B176" s="99">
        <v>3016.6666666667002</v>
      </c>
      <c r="C176" s="99">
        <v>2456.25</v>
      </c>
      <c r="D176" s="99">
        <v>3829.1666666667002</v>
      </c>
      <c r="E176" s="99">
        <v>2066.6666666667002</v>
      </c>
      <c r="F176" s="99">
        <f t="shared" si="12"/>
        <v>-2456.25</v>
      </c>
      <c r="G176" s="99">
        <f t="shared" si="13"/>
        <v>-2066.6666666667002</v>
      </c>
      <c r="H176" s="93" t="str">
        <f t="shared" si="14"/>
        <v/>
      </c>
      <c r="I176" s="100" t="s">
        <v>247</v>
      </c>
      <c r="J176" s="99">
        <v>3033.3333333332998</v>
      </c>
      <c r="K176" s="99">
        <v>-175</v>
      </c>
      <c r="L176" s="99">
        <v>376.73636363639997</v>
      </c>
      <c r="M176" s="99">
        <v>-1044.45</v>
      </c>
      <c r="N176" s="99">
        <f t="shared" si="15"/>
        <v>2858.3333333332998</v>
      </c>
      <c r="O176" s="99">
        <f t="shared" si="16"/>
        <v>-667.71363636360002</v>
      </c>
    </row>
    <row r="177" spans="1:15">
      <c r="A177" s="98" t="s">
        <v>248</v>
      </c>
      <c r="B177" s="99">
        <v>2966.6666666667002</v>
      </c>
      <c r="C177" s="99">
        <v>2454.1666666667002</v>
      </c>
      <c r="D177" s="99">
        <v>3829.1666666667002</v>
      </c>
      <c r="E177" s="99">
        <v>2066.6666666667002</v>
      </c>
      <c r="F177" s="99">
        <f t="shared" si="12"/>
        <v>-2454.1666666667002</v>
      </c>
      <c r="G177" s="99">
        <f t="shared" si="13"/>
        <v>-2066.6666666667002</v>
      </c>
      <c r="H177" s="93" t="str">
        <f t="shared" si="14"/>
        <v/>
      </c>
      <c r="I177" s="100" t="s">
        <v>248</v>
      </c>
      <c r="J177" s="99">
        <v>2966.6666666667002</v>
      </c>
      <c r="K177" s="99">
        <v>-126.64</v>
      </c>
      <c r="L177" s="99">
        <v>414.6</v>
      </c>
      <c r="M177" s="99">
        <v>-1332.075</v>
      </c>
      <c r="N177" s="99">
        <f t="shared" si="15"/>
        <v>2840.0266666667003</v>
      </c>
      <c r="O177" s="99">
        <f t="shared" si="16"/>
        <v>-917.47500000000002</v>
      </c>
    </row>
    <row r="178" spans="1:15">
      <c r="A178" s="98" t="s">
        <v>249</v>
      </c>
      <c r="B178" s="99">
        <v>2966.6666666667002</v>
      </c>
      <c r="C178" s="99">
        <v>2452.0833333332998</v>
      </c>
      <c r="D178" s="99">
        <v>3829.1666666667002</v>
      </c>
      <c r="E178" s="99">
        <v>2066.6666666667002</v>
      </c>
      <c r="F178" s="99">
        <f t="shared" si="12"/>
        <v>-2452.0833333332998</v>
      </c>
      <c r="G178" s="99">
        <f t="shared" si="13"/>
        <v>-2066.6666666667002</v>
      </c>
      <c r="H178" s="93" t="str">
        <f t="shared" si="14"/>
        <v/>
      </c>
      <c r="I178" s="100" t="s">
        <v>249</v>
      </c>
      <c r="J178" s="99">
        <v>2966.6666666667002</v>
      </c>
      <c r="K178" s="99">
        <v>-342.22</v>
      </c>
      <c r="L178" s="99">
        <v>650.40909090909997</v>
      </c>
      <c r="M178" s="99">
        <v>-1504.5875000000001</v>
      </c>
      <c r="N178" s="99">
        <f t="shared" si="15"/>
        <v>2624.4466666667004</v>
      </c>
      <c r="O178" s="99">
        <f t="shared" si="16"/>
        <v>-854.17840909090012</v>
      </c>
    </row>
    <row r="179" spans="1:15">
      <c r="A179" s="98" t="s">
        <v>250</v>
      </c>
      <c r="B179" s="99">
        <v>2991.6666666667002</v>
      </c>
      <c r="C179" s="99">
        <v>2454.1666666667002</v>
      </c>
      <c r="D179" s="99">
        <v>3829.1666666667002</v>
      </c>
      <c r="E179" s="99">
        <v>2066.6666666667002</v>
      </c>
      <c r="F179" s="99">
        <f t="shared" si="12"/>
        <v>-2454.1666666667002</v>
      </c>
      <c r="G179" s="99">
        <f t="shared" si="13"/>
        <v>-2066.6666666667002</v>
      </c>
      <c r="H179" s="93" t="str">
        <f t="shared" si="14"/>
        <v/>
      </c>
      <c r="I179" s="100" t="s">
        <v>250</v>
      </c>
      <c r="J179" s="99">
        <v>2991.1374999999998</v>
      </c>
      <c r="K179" s="99">
        <v>-425</v>
      </c>
      <c r="L179" s="99">
        <v>585.25714285710001</v>
      </c>
      <c r="M179" s="99">
        <v>-736.44166666670003</v>
      </c>
      <c r="N179" s="99">
        <f t="shared" si="15"/>
        <v>2566.1374999999998</v>
      </c>
      <c r="O179" s="99">
        <f t="shared" si="16"/>
        <v>-151.18452380960002</v>
      </c>
    </row>
    <row r="180" spans="1:15">
      <c r="A180" s="98" t="s">
        <v>251</v>
      </c>
      <c r="B180" s="99">
        <v>2952.0833333332998</v>
      </c>
      <c r="C180" s="99">
        <v>2670.8333333332998</v>
      </c>
      <c r="D180" s="99">
        <v>4133.3333333333003</v>
      </c>
      <c r="E180" s="99">
        <v>1633.3333333333001</v>
      </c>
      <c r="F180" s="99">
        <f t="shared" si="12"/>
        <v>-2670.8333333332998</v>
      </c>
      <c r="G180" s="99">
        <f t="shared" si="13"/>
        <v>-1633.3333333333001</v>
      </c>
      <c r="H180" s="93" t="str">
        <f t="shared" si="14"/>
        <v/>
      </c>
      <c r="I180" s="100" t="s">
        <v>251</v>
      </c>
      <c r="J180" s="99">
        <v>3168.75</v>
      </c>
      <c r="K180" s="99">
        <v>-457.62727272730001</v>
      </c>
      <c r="L180" s="99">
        <v>45.9083333333</v>
      </c>
      <c r="M180" s="99">
        <v>-1637.8333333333001</v>
      </c>
      <c r="N180" s="99">
        <f t="shared" si="15"/>
        <v>2711.1227272727001</v>
      </c>
      <c r="O180" s="99">
        <f t="shared" si="16"/>
        <v>-1591.925</v>
      </c>
    </row>
    <row r="181" spans="1:15">
      <c r="A181" s="98" t="s">
        <v>252</v>
      </c>
      <c r="B181" s="99">
        <v>2697.9166666667002</v>
      </c>
      <c r="C181" s="99">
        <v>3016.6666666667002</v>
      </c>
      <c r="D181" s="99">
        <v>3945.8333333332998</v>
      </c>
      <c r="E181" s="99">
        <v>1670.8333333333001</v>
      </c>
      <c r="F181" s="99">
        <f t="shared" si="12"/>
        <v>-3016.6666666667002</v>
      </c>
      <c r="G181" s="99">
        <f t="shared" si="13"/>
        <v>-1670.8333333333001</v>
      </c>
      <c r="H181" s="93" t="str">
        <f t="shared" si="14"/>
        <v/>
      </c>
      <c r="I181" s="100" t="s">
        <v>252</v>
      </c>
      <c r="J181" s="99">
        <v>2793.75</v>
      </c>
      <c r="K181" s="99">
        <v>-433.34</v>
      </c>
      <c r="L181" s="99">
        <v>116.8</v>
      </c>
      <c r="M181" s="99">
        <v>-1670.1416666667001</v>
      </c>
      <c r="N181" s="99">
        <f t="shared" si="15"/>
        <v>2360.41</v>
      </c>
      <c r="O181" s="99">
        <f t="shared" si="16"/>
        <v>-1553.3416666667001</v>
      </c>
    </row>
    <row r="182" spans="1:15">
      <c r="A182" s="98" t="s">
        <v>253</v>
      </c>
      <c r="B182" s="99">
        <v>3108.3333333332998</v>
      </c>
      <c r="C182" s="99">
        <v>2631.25</v>
      </c>
      <c r="D182" s="99">
        <v>4133.3333333333003</v>
      </c>
      <c r="E182" s="99">
        <v>1633.3333333333001</v>
      </c>
      <c r="F182" s="99">
        <f t="shared" si="12"/>
        <v>-2631.25</v>
      </c>
      <c r="G182" s="99">
        <f t="shared" si="13"/>
        <v>-1633.3333333333001</v>
      </c>
      <c r="H182" s="93" t="str">
        <f t="shared" si="14"/>
        <v/>
      </c>
      <c r="I182" s="100" t="s">
        <v>253</v>
      </c>
      <c r="J182" s="99">
        <v>3166.6666666667002</v>
      </c>
      <c r="K182" s="99">
        <v>-281.13749999999999</v>
      </c>
      <c r="L182" s="99">
        <v>255.99</v>
      </c>
      <c r="M182" s="99">
        <v>-1316.2791666666999</v>
      </c>
      <c r="N182" s="99">
        <f t="shared" si="15"/>
        <v>2885.5291666667003</v>
      </c>
      <c r="O182" s="99">
        <f t="shared" si="16"/>
        <v>-1060.2891666666999</v>
      </c>
    </row>
    <row r="183" spans="1:15">
      <c r="A183" s="98" t="s">
        <v>254</v>
      </c>
      <c r="B183" s="99">
        <v>3100</v>
      </c>
      <c r="C183" s="99">
        <v>2637.5</v>
      </c>
      <c r="D183" s="99">
        <v>4133.3333333333003</v>
      </c>
      <c r="E183" s="99">
        <v>1633.3333333333001</v>
      </c>
      <c r="F183" s="99">
        <f t="shared" si="12"/>
        <v>-2637.5</v>
      </c>
      <c r="G183" s="99">
        <f t="shared" si="13"/>
        <v>-1633.3333333333001</v>
      </c>
      <c r="H183" s="93" t="str">
        <f t="shared" si="14"/>
        <v/>
      </c>
      <c r="I183" s="100" t="s">
        <v>254</v>
      </c>
      <c r="J183" s="99">
        <v>3166.6666666667002</v>
      </c>
      <c r="K183" s="99">
        <v>-305.9909090909</v>
      </c>
      <c r="L183" s="99">
        <v>271.51304347830001</v>
      </c>
      <c r="M183" s="99">
        <v>-624.26666666669996</v>
      </c>
      <c r="N183" s="99">
        <f t="shared" si="15"/>
        <v>2860.6757575758002</v>
      </c>
      <c r="O183" s="99">
        <f t="shared" si="16"/>
        <v>-352.75362318839996</v>
      </c>
    </row>
    <row r="184" spans="1:15">
      <c r="A184" s="98" t="s">
        <v>255</v>
      </c>
      <c r="B184" s="99">
        <v>3166.6666666667002</v>
      </c>
      <c r="C184" s="99">
        <v>2637.5</v>
      </c>
      <c r="D184" s="99">
        <v>3716.6666666667002</v>
      </c>
      <c r="E184" s="99">
        <v>1633.3333333333001</v>
      </c>
      <c r="F184" s="99">
        <f t="shared" si="12"/>
        <v>-2637.5</v>
      </c>
      <c r="G184" s="99">
        <f t="shared" si="13"/>
        <v>-1633.3333333333001</v>
      </c>
      <c r="H184" s="93" t="str">
        <f t="shared" si="14"/>
        <v/>
      </c>
      <c r="I184" s="100" t="s">
        <v>255</v>
      </c>
      <c r="J184" s="99">
        <v>3112.5250000000001</v>
      </c>
      <c r="K184" s="99">
        <v>-101.8</v>
      </c>
      <c r="L184" s="99">
        <v>409.09545454549999</v>
      </c>
      <c r="M184" s="99">
        <v>-707.67083333330004</v>
      </c>
      <c r="N184" s="99">
        <f t="shared" si="15"/>
        <v>3010.7249999999999</v>
      </c>
      <c r="O184" s="99">
        <f t="shared" si="16"/>
        <v>-298.57537878780005</v>
      </c>
    </row>
    <row r="185" spans="1:15">
      <c r="A185" s="98" t="s">
        <v>256</v>
      </c>
      <c r="B185" s="99">
        <v>3025</v>
      </c>
      <c r="C185" s="99">
        <v>2604.1666666667002</v>
      </c>
      <c r="D185" s="99">
        <v>3658.3333333332998</v>
      </c>
      <c r="E185" s="99">
        <v>1633.3333333333001</v>
      </c>
      <c r="F185" s="99">
        <f t="shared" si="12"/>
        <v>-2604.1666666667002</v>
      </c>
      <c r="G185" s="99">
        <f t="shared" si="13"/>
        <v>-1633.3333333333001</v>
      </c>
      <c r="H185" s="93" t="str">
        <f t="shared" si="14"/>
        <v/>
      </c>
      <c r="I185" s="100" t="s">
        <v>256</v>
      </c>
      <c r="J185" s="99">
        <v>3166.6666666667002</v>
      </c>
      <c r="K185" s="99">
        <v>-295.45454545450002</v>
      </c>
      <c r="L185" s="99">
        <v>410.8</v>
      </c>
      <c r="M185" s="99">
        <v>-991.45</v>
      </c>
      <c r="N185" s="99">
        <f t="shared" si="15"/>
        <v>2871.2121212122001</v>
      </c>
      <c r="O185" s="99">
        <f t="shared" si="16"/>
        <v>-580.65000000000009</v>
      </c>
    </row>
    <row r="186" spans="1:15">
      <c r="A186" s="98" t="s">
        <v>258</v>
      </c>
      <c r="B186" s="99">
        <v>3083.3333333332998</v>
      </c>
      <c r="C186" s="99">
        <v>2589.5833333332998</v>
      </c>
      <c r="D186" s="99">
        <v>4133.3333333333003</v>
      </c>
      <c r="E186" s="99">
        <v>1633.3333333333001</v>
      </c>
      <c r="F186" s="99">
        <f t="shared" si="12"/>
        <v>-2589.5833333332998</v>
      </c>
      <c r="G186" s="99">
        <f t="shared" si="13"/>
        <v>-1633.3333333333001</v>
      </c>
      <c r="H186" s="93" t="str">
        <f t="shared" si="14"/>
        <v/>
      </c>
      <c r="I186" s="100" t="s">
        <v>258</v>
      </c>
      <c r="J186" s="99">
        <v>3166.6666666667002</v>
      </c>
      <c r="K186" s="99">
        <v>-262.03750000000002</v>
      </c>
      <c r="L186" s="99">
        <v>676.25833333330002</v>
      </c>
      <c r="M186" s="99">
        <v>-745.3125</v>
      </c>
      <c r="N186" s="99">
        <f t="shared" si="15"/>
        <v>2904.6291666667003</v>
      </c>
      <c r="O186" s="99">
        <f t="shared" si="16"/>
        <v>-69.054166666699984</v>
      </c>
    </row>
    <row r="187" spans="1:15">
      <c r="A187" s="98" t="s">
        <v>259</v>
      </c>
      <c r="B187" s="99">
        <v>2708.3333333332998</v>
      </c>
      <c r="C187" s="99">
        <v>2743.75</v>
      </c>
      <c r="D187" s="99">
        <v>3700</v>
      </c>
      <c r="E187" s="99">
        <v>1966.6666666666999</v>
      </c>
      <c r="F187" s="99">
        <f t="shared" si="12"/>
        <v>-2743.75</v>
      </c>
      <c r="G187" s="99">
        <f t="shared" si="13"/>
        <v>-1966.6666666666999</v>
      </c>
      <c r="H187" s="93" t="str">
        <f t="shared" si="14"/>
        <v/>
      </c>
      <c r="I187" s="100" t="s">
        <v>259</v>
      </c>
      <c r="J187" s="99">
        <v>3100</v>
      </c>
      <c r="K187" s="99">
        <v>-428.79090909090002</v>
      </c>
      <c r="L187" s="99">
        <v>397.565</v>
      </c>
      <c r="M187" s="99">
        <v>-1424.7041666667001</v>
      </c>
      <c r="N187" s="99">
        <f t="shared" si="15"/>
        <v>2671.2090909090998</v>
      </c>
      <c r="O187" s="99">
        <f t="shared" si="16"/>
        <v>-1027.1391666667</v>
      </c>
    </row>
    <row r="188" spans="1:15">
      <c r="A188" s="98" t="s">
        <v>260</v>
      </c>
      <c r="B188" s="99">
        <v>2570.8333333332998</v>
      </c>
      <c r="C188" s="99">
        <v>2979.1666666667002</v>
      </c>
      <c r="D188" s="99">
        <v>3700</v>
      </c>
      <c r="E188" s="99">
        <v>2041.6666666666999</v>
      </c>
      <c r="F188" s="99">
        <f t="shared" si="12"/>
        <v>-2979.1666666667002</v>
      </c>
      <c r="G188" s="99">
        <f t="shared" si="13"/>
        <v>-2041.6666666666999</v>
      </c>
      <c r="H188" s="93" t="str">
        <f t="shared" si="14"/>
        <v/>
      </c>
      <c r="I188" s="100" t="s">
        <v>260</v>
      </c>
      <c r="J188" s="99">
        <v>2693.2083333332998</v>
      </c>
      <c r="K188" s="99">
        <v>-455.46</v>
      </c>
      <c r="L188" s="99">
        <v>194.82608695650001</v>
      </c>
      <c r="M188" s="99">
        <v>-1536.5250000000001</v>
      </c>
      <c r="N188" s="99">
        <f t="shared" si="15"/>
        <v>2237.7483333332998</v>
      </c>
      <c r="O188" s="99">
        <f t="shared" si="16"/>
        <v>-1341.6989130435002</v>
      </c>
    </row>
    <row r="189" spans="1:15">
      <c r="A189" s="98" t="s">
        <v>261</v>
      </c>
      <c r="B189" s="99">
        <v>2833.3333333332998</v>
      </c>
      <c r="C189" s="99">
        <v>2716.6666666667002</v>
      </c>
      <c r="D189" s="99">
        <v>3283.3333333332998</v>
      </c>
      <c r="E189" s="99">
        <v>1966.6666666666999</v>
      </c>
      <c r="F189" s="99">
        <f t="shared" si="12"/>
        <v>-2716.6666666667002</v>
      </c>
      <c r="G189" s="99">
        <f t="shared" si="13"/>
        <v>-1966.6666666666999</v>
      </c>
      <c r="H189" s="93" t="str">
        <f t="shared" si="14"/>
        <v/>
      </c>
      <c r="I189" s="100" t="s">
        <v>261</v>
      </c>
      <c r="J189" s="99">
        <v>2948.6374999999998</v>
      </c>
      <c r="K189" s="99">
        <v>-420.04705882349998</v>
      </c>
      <c r="L189" s="99">
        <v>299.95</v>
      </c>
      <c r="M189" s="99">
        <v>-1393.7083333333001</v>
      </c>
      <c r="N189" s="99">
        <f t="shared" si="15"/>
        <v>2528.5904411765</v>
      </c>
      <c r="O189" s="99">
        <f t="shared" si="16"/>
        <v>-1093.7583333333</v>
      </c>
    </row>
    <row r="190" spans="1:15">
      <c r="A190" s="98" t="s">
        <v>262</v>
      </c>
      <c r="B190" s="99">
        <v>3133.3333333332998</v>
      </c>
      <c r="C190" s="99">
        <v>2716.6666666667002</v>
      </c>
      <c r="D190" s="99">
        <v>3700</v>
      </c>
      <c r="E190" s="99">
        <v>1966.6666666666999</v>
      </c>
      <c r="F190" s="99">
        <f t="shared" si="12"/>
        <v>-2716.6666666667002</v>
      </c>
      <c r="G190" s="99">
        <f t="shared" si="13"/>
        <v>-1966.6666666666999</v>
      </c>
      <c r="H190" s="93" t="str">
        <f t="shared" si="14"/>
        <v/>
      </c>
      <c r="I190" s="100" t="s">
        <v>262</v>
      </c>
      <c r="J190" s="99">
        <v>2833.9416666666998</v>
      </c>
      <c r="K190" s="99">
        <v>-366.67500000000001</v>
      </c>
      <c r="L190" s="99">
        <v>1684.6849999999999</v>
      </c>
      <c r="M190" s="99">
        <v>-617.35416666670005</v>
      </c>
      <c r="N190" s="99">
        <f t="shared" si="15"/>
        <v>2467.2666666666996</v>
      </c>
      <c r="O190" s="99">
        <f t="shared" si="16"/>
        <v>1067.3308333332998</v>
      </c>
    </row>
    <row r="191" spans="1:15">
      <c r="A191" s="98" t="s">
        <v>263</v>
      </c>
      <c r="B191" s="99">
        <v>2900</v>
      </c>
      <c r="C191" s="99">
        <v>2710.4166666667002</v>
      </c>
      <c r="D191" s="99">
        <v>3700</v>
      </c>
      <c r="E191" s="99">
        <v>1966.6666666666999</v>
      </c>
      <c r="F191" s="99">
        <f t="shared" si="12"/>
        <v>-2710.4166666667002</v>
      </c>
      <c r="G191" s="99">
        <f t="shared" si="13"/>
        <v>-1966.6666666666999</v>
      </c>
      <c r="H191" s="93" t="str">
        <f t="shared" si="14"/>
        <v/>
      </c>
      <c r="I191" s="100" t="s">
        <v>263</v>
      </c>
      <c r="J191" s="99">
        <v>1898.2608695652</v>
      </c>
      <c r="K191" s="99">
        <v>-558.30714285709996</v>
      </c>
      <c r="L191" s="99">
        <v>485.77391304349999</v>
      </c>
      <c r="M191" s="99">
        <v>-820.91250000000002</v>
      </c>
      <c r="N191" s="99">
        <f t="shared" si="15"/>
        <v>1339.9537267081</v>
      </c>
      <c r="O191" s="99">
        <f t="shared" si="16"/>
        <v>-335.13858695650003</v>
      </c>
    </row>
    <row r="192" spans="1:15">
      <c r="A192" s="98" t="s">
        <v>264</v>
      </c>
      <c r="B192" s="99">
        <v>2904.1666666667002</v>
      </c>
      <c r="C192" s="99">
        <v>2689.5833333332998</v>
      </c>
      <c r="D192" s="99">
        <v>3700</v>
      </c>
      <c r="E192" s="99">
        <v>1966.6666666666999</v>
      </c>
      <c r="F192" s="99">
        <f t="shared" si="12"/>
        <v>-2689.5833333332998</v>
      </c>
      <c r="G192" s="99">
        <f t="shared" si="13"/>
        <v>-1966.6666666666999</v>
      </c>
      <c r="H192" s="93" t="str">
        <f t="shared" si="14"/>
        <v/>
      </c>
      <c r="I192" s="100" t="s">
        <v>264</v>
      </c>
      <c r="J192" s="99">
        <v>3091.6666666667002</v>
      </c>
      <c r="K192" s="99">
        <v>-286.99374999999998</v>
      </c>
      <c r="L192" s="99">
        <v>581.48947368419999</v>
      </c>
      <c r="M192" s="99">
        <v>-1213.6916666667</v>
      </c>
      <c r="N192" s="99">
        <f t="shared" si="15"/>
        <v>2804.6729166667001</v>
      </c>
      <c r="O192" s="99">
        <f t="shared" si="16"/>
        <v>-632.20219298250004</v>
      </c>
    </row>
    <row r="193" spans="1:15">
      <c r="A193" s="98" t="s">
        <v>265</v>
      </c>
      <c r="B193" s="99">
        <v>2966.6666666667002</v>
      </c>
      <c r="C193" s="99">
        <v>2654.1666666667002</v>
      </c>
      <c r="D193" s="99">
        <v>3700</v>
      </c>
      <c r="E193" s="99">
        <v>1966.6666666666999</v>
      </c>
      <c r="F193" s="99">
        <f t="shared" si="12"/>
        <v>-2654.1666666667002</v>
      </c>
      <c r="G193" s="99">
        <f t="shared" si="13"/>
        <v>-1966.6666666666999</v>
      </c>
      <c r="H193" s="93" t="str">
        <f t="shared" si="14"/>
        <v/>
      </c>
      <c r="I193" s="100" t="s">
        <v>265</v>
      </c>
      <c r="J193" s="99">
        <v>3133.3333333332998</v>
      </c>
      <c r="K193" s="99">
        <v>-338.88333333330002</v>
      </c>
      <c r="L193" s="99">
        <v>955.48695652169999</v>
      </c>
      <c r="M193" s="99">
        <v>-421.05416666669998</v>
      </c>
      <c r="N193" s="99">
        <f t="shared" si="15"/>
        <v>2794.45</v>
      </c>
      <c r="O193" s="99">
        <f t="shared" si="16"/>
        <v>534.43278985500001</v>
      </c>
    </row>
    <row r="194" spans="1:15">
      <c r="A194" s="98" t="s">
        <v>266</v>
      </c>
      <c r="B194" s="99">
        <v>2587.5</v>
      </c>
      <c r="C194" s="99">
        <v>2462.5</v>
      </c>
      <c r="D194" s="99">
        <v>3600</v>
      </c>
      <c r="E194" s="99">
        <v>1866.6666666666999</v>
      </c>
      <c r="F194" s="99">
        <f t="shared" si="12"/>
        <v>-2462.5</v>
      </c>
      <c r="G194" s="99">
        <f t="shared" si="13"/>
        <v>-1866.6666666666999</v>
      </c>
      <c r="H194" s="93" t="str">
        <f t="shared" si="14"/>
        <v/>
      </c>
      <c r="I194" s="100" t="s">
        <v>266</v>
      </c>
      <c r="J194" s="99">
        <v>3050</v>
      </c>
      <c r="K194" s="99">
        <v>-740</v>
      </c>
      <c r="L194" s="99">
        <v>144.65714285710001</v>
      </c>
      <c r="M194" s="99">
        <v>-835.85833333330004</v>
      </c>
      <c r="N194" s="99">
        <f t="shared" si="15"/>
        <v>2310</v>
      </c>
      <c r="O194" s="99">
        <f t="shared" si="16"/>
        <v>-691.20119047620005</v>
      </c>
    </row>
    <row r="195" spans="1:15">
      <c r="A195" s="98" t="s">
        <v>267</v>
      </c>
      <c r="B195" s="99">
        <v>2266.6666666667002</v>
      </c>
      <c r="C195" s="99">
        <v>2977.0833333332998</v>
      </c>
      <c r="D195" s="99">
        <v>3375</v>
      </c>
      <c r="E195" s="99">
        <v>1941.6666666666999</v>
      </c>
      <c r="F195" s="99">
        <f t="shared" si="12"/>
        <v>-2977.0833333332998</v>
      </c>
      <c r="G195" s="99">
        <f t="shared" si="13"/>
        <v>-1941.6666666666999</v>
      </c>
      <c r="H195" s="93" t="str">
        <f t="shared" si="14"/>
        <v/>
      </c>
      <c r="I195" s="100" t="s">
        <v>267</v>
      </c>
      <c r="J195" s="99">
        <v>2450</v>
      </c>
      <c r="K195" s="99">
        <v>-611.9</v>
      </c>
      <c r="L195" s="99">
        <v>178.5684210526</v>
      </c>
      <c r="M195" s="99">
        <v>-1539.6125</v>
      </c>
      <c r="N195" s="99">
        <f t="shared" si="15"/>
        <v>1838.1</v>
      </c>
      <c r="O195" s="99">
        <f t="shared" si="16"/>
        <v>-1361.0440789474001</v>
      </c>
    </row>
    <row r="196" spans="1:15">
      <c r="A196" s="98" t="s">
        <v>268</v>
      </c>
      <c r="B196" s="99">
        <v>2845.8333333332998</v>
      </c>
      <c r="C196" s="99">
        <v>2416.6666666667002</v>
      </c>
      <c r="D196" s="99">
        <v>3270.8333333332998</v>
      </c>
      <c r="E196" s="99">
        <v>1866.6666666666999</v>
      </c>
      <c r="F196" s="99">
        <f t="shared" si="12"/>
        <v>-2416.6666666667002</v>
      </c>
      <c r="G196" s="99">
        <f t="shared" si="13"/>
        <v>-1866.6666666666999</v>
      </c>
      <c r="H196" s="93" t="str">
        <f t="shared" si="14"/>
        <v/>
      </c>
      <c r="I196" s="100" t="s">
        <v>268</v>
      </c>
      <c r="J196" s="99">
        <v>3100</v>
      </c>
      <c r="K196" s="99">
        <v>-380.11363636359999</v>
      </c>
      <c r="L196" s="99">
        <v>698.27142857139995</v>
      </c>
      <c r="M196" s="99">
        <v>-1191.3083333333</v>
      </c>
      <c r="N196" s="99">
        <f t="shared" si="15"/>
        <v>2719.8863636363999</v>
      </c>
      <c r="O196" s="99">
        <f t="shared" si="16"/>
        <v>-493.03690476190002</v>
      </c>
    </row>
    <row r="197" spans="1:15">
      <c r="A197" s="98" t="s">
        <v>269</v>
      </c>
      <c r="B197" s="99">
        <v>3033.3333333332998</v>
      </c>
      <c r="C197" s="99">
        <v>2429.1666666667002</v>
      </c>
      <c r="D197" s="99">
        <v>3600</v>
      </c>
      <c r="E197" s="99">
        <v>1866.6666666666999</v>
      </c>
      <c r="F197" s="99">
        <f t="shared" si="12"/>
        <v>-2429.1666666667002</v>
      </c>
      <c r="G197" s="99">
        <f t="shared" si="13"/>
        <v>-1866.6666666666999</v>
      </c>
      <c r="H197" s="93" t="str">
        <f t="shared" si="14"/>
        <v/>
      </c>
      <c r="I197" s="100" t="s">
        <v>269</v>
      </c>
      <c r="J197" s="99">
        <v>3100</v>
      </c>
      <c r="K197" s="99">
        <v>-355</v>
      </c>
      <c r="L197" s="99">
        <v>379.96666666670001</v>
      </c>
      <c r="M197" s="99">
        <v>-1118.8</v>
      </c>
      <c r="N197" s="99">
        <f t="shared" si="15"/>
        <v>2745</v>
      </c>
      <c r="O197" s="99">
        <f t="shared" si="16"/>
        <v>-738.83333333329995</v>
      </c>
    </row>
    <row r="198" spans="1:15">
      <c r="A198" s="98" t="s">
        <v>270</v>
      </c>
      <c r="B198" s="99">
        <v>2845.8333333332998</v>
      </c>
      <c r="C198" s="99">
        <v>2441.6666666667002</v>
      </c>
      <c r="D198" s="99">
        <v>3600</v>
      </c>
      <c r="E198" s="99">
        <v>1866.6666666666999</v>
      </c>
      <c r="F198" s="99">
        <f t="shared" ref="F198:F261" si="17">-C198</f>
        <v>-2441.6666666667002</v>
      </c>
      <c r="G198" s="99">
        <f t="shared" ref="G198:G261" si="18">-E198</f>
        <v>-1866.6666666666999</v>
      </c>
      <c r="H198" s="93" t="str">
        <f t="shared" ref="H198:H261" si="19">IF(TEXT(I198,"d")+0=15,UPPER(LEFT(TEXT(I198,"mmm"),1)),"")</f>
        <v/>
      </c>
      <c r="I198" s="100" t="s">
        <v>270</v>
      </c>
      <c r="J198" s="99">
        <v>3100</v>
      </c>
      <c r="K198" s="99">
        <v>-381.25</v>
      </c>
      <c r="L198" s="99">
        <v>377.80909090910001</v>
      </c>
      <c r="M198" s="99">
        <v>-796.36249999999995</v>
      </c>
      <c r="N198" s="99">
        <f t="shared" si="15"/>
        <v>2718.75</v>
      </c>
      <c r="O198" s="99">
        <f t="shared" si="16"/>
        <v>-418.55340909089995</v>
      </c>
    </row>
    <row r="199" spans="1:15">
      <c r="A199" s="98" t="s">
        <v>271</v>
      </c>
      <c r="B199" s="99">
        <v>2725</v>
      </c>
      <c r="C199" s="99">
        <v>2441.6666666667002</v>
      </c>
      <c r="D199" s="99">
        <v>3600</v>
      </c>
      <c r="E199" s="99">
        <v>1866.6666666666999</v>
      </c>
      <c r="F199" s="99">
        <f t="shared" si="17"/>
        <v>-2441.6666666667002</v>
      </c>
      <c r="G199" s="99">
        <f t="shared" si="18"/>
        <v>-1866.6666666666999</v>
      </c>
      <c r="H199" s="93" t="str">
        <f t="shared" si="19"/>
        <v/>
      </c>
      <c r="I199" s="100" t="s">
        <v>271</v>
      </c>
      <c r="J199" s="99">
        <v>3100</v>
      </c>
      <c r="K199" s="99">
        <v>-548.4375</v>
      </c>
      <c r="L199" s="99">
        <v>109.3421052632</v>
      </c>
      <c r="M199" s="99">
        <v>-1384.2708333333001</v>
      </c>
      <c r="N199" s="99">
        <f t="shared" si="15"/>
        <v>2551.5625</v>
      </c>
      <c r="O199" s="99">
        <f t="shared" si="16"/>
        <v>-1274.9287280701001</v>
      </c>
    </row>
    <row r="200" spans="1:15">
      <c r="A200" s="98" t="s">
        <v>272</v>
      </c>
      <c r="B200" s="99">
        <v>2783.3333333332998</v>
      </c>
      <c r="C200" s="99">
        <v>2441.6666666667002</v>
      </c>
      <c r="D200" s="99">
        <v>3600</v>
      </c>
      <c r="E200" s="99">
        <v>1866.6666666666999</v>
      </c>
      <c r="F200" s="99">
        <f t="shared" si="17"/>
        <v>-2441.6666666667002</v>
      </c>
      <c r="G200" s="99">
        <f t="shared" si="18"/>
        <v>-1866.6666666666999</v>
      </c>
      <c r="H200" s="93" t="str">
        <f t="shared" si="19"/>
        <v>M</v>
      </c>
      <c r="I200" s="100" t="s">
        <v>272</v>
      </c>
      <c r="J200" s="99">
        <v>3120.8333333332998</v>
      </c>
      <c r="K200" s="99">
        <v>-514.58124999999995</v>
      </c>
      <c r="L200" s="99">
        <v>349.69583333330002</v>
      </c>
      <c r="M200" s="99">
        <v>-1676.0416666666999</v>
      </c>
      <c r="N200" s="99">
        <f t="shared" si="15"/>
        <v>2606.2520833333001</v>
      </c>
      <c r="O200" s="99">
        <f t="shared" si="16"/>
        <v>-1326.3458333333999</v>
      </c>
    </row>
    <row r="201" spans="1:15">
      <c r="A201" s="98" t="s">
        <v>273</v>
      </c>
      <c r="B201" s="99">
        <v>2943.75</v>
      </c>
      <c r="C201" s="99">
        <v>2529.1666666667002</v>
      </c>
      <c r="D201" s="99">
        <v>3600</v>
      </c>
      <c r="E201" s="99">
        <v>2566.6666666667002</v>
      </c>
      <c r="F201" s="99">
        <f t="shared" si="17"/>
        <v>-2529.1666666667002</v>
      </c>
      <c r="G201" s="99">
        <f t="shared" si="18"/>
        <v>-2566.6666666667002</v>
      </c>
      <c r="H201" s="93" t="str">
        <f t="shared" si="19"/>
        <v/>
      </c>
      <c r="I201" s="100" t="s">
        <v>273</v>
      </c>
      <c r="J201" s="99">
        <v>3018.75</v>
      </c>
      <c r="K201" s="99">
        <v>-235.18888888890001</v>
      </c>
      <c r="L201" s="99">
        <v>324.96666666670001</v>
      </c>
      <c r="M201" s="99">
        <v>-1712.0208333333001</v>
      </c>
      <c r="N201" s="99">
        <f t="shared" ref="N201:N264" si="20">IFERROR(J201+0,0)+IFERROR(K201+0,0)</f>
        <v>2783.5611111111002</v>
      </c>
      <c r="O201" s="99">
        <f t="shared" ref="O201:O264" si="21">IFERROR(L201+0,0)+IFERROR(M201+0,0)</f>
        <v>-1387.0541666665999</v>
      </c>
    </row>
    <row r="202" spans="1:15">
      <c r="A202" s="98" t="s">
        <v>274</v>
      </c>
      <c r="B202" s="99">
        <v>2545.8333333332998</v>
      </c>
      <c r="C202" s="99">
        <v>2975</v>
      </c>
      <c r="D202" s="99">
        <v>3600</v>
      </c>
      <c r="E202" s="99">
        <v>2304.1666666667002</v>
      </c>
      <c r="F202" s="99">
        <f t="shared" si="17"/>
        <v>-2975</v>
      </c>
      <c r="G202" s="99">
        <f t="shared" si="18"/>
        <v>-2304.1666666667002</v>
      </c>
      <c r="H202" s="93" t="str">
        <f t="shared" si="19"/>
        <v/>
      </c>
      <c r="I202" s="100" t="s">
        <v>274</v>
      </c>
      <c r="J202" s="99">
        <v>2393.2750000000001</v>
      </c>
      <c r="K202" s="99">
        <v>-223.47499999999999</v>
      </c>
      <c r="L202" s="99">
        <v>115.39230769229999</v>
      </c>
      <c r="M202" s="99">
        <v>-1977.8333333333001</v>
      </c>
      <c r="N202" s="99">
        <f t="shared" si="20"/>
        <v>2169.8000000000002</v>
      </c>
      <c r="O202" s="99">
        <f t="shared" si="21"/>
        <v>-1862.4410256410001</v>
      </c>
    </row>
    <row r="203" spans="1:15">
      <c r="A203" s="98" t="s">
        <v>275</v>
      </c>
      <c r="B203" s="99">
        <v>3266.6666666667002</v>
      </c>
      <c r="C203" s="99">
        <v>2410.4166666667002</v>
      </c>
      <c r="D203" s="99">
        <v>3600</v>
      </c>
      <c r="E203" s="99">
        <v>2566.6666666667002</v>
      </c>
      <c r="F203" s="99">
        <f t="shared" si="17"/>
        <v>-2410.4166666667002</v>
      </c>
      <c r="G203" s="99">
        <f t="shared" si="18"/>
        <v>-2566.6666666667002</v>
      </c>
      <c r="H203" s="93" t="str">
        <f t="shared" si="19"/>
        <v/>
      </c>
      <c r="I203" s="100" t="s">
        <v>275</v>
      </c>
      <c r="J203" s="99">
        <v>3150.7208333333001</v>
      </c>
      <c r="K203" s="99">
        <v>-455.18888888890001</v>
      </c>
      <c r="L203" s="99">
        <v>167.54117647059999</v>
      </c>
      <c r="M203" s="99">
        <v>-1370.6833333333</v>
      </c>
      <c r="N203" s="99">
        <f t="shared" si="20"/>
        <v>2695.5319444444003</v>
      </c>
      <c r="O203" s="99">
        <f t="shared" si="21"/>
        <v>-1203.1421568626999</v>
      </c>
    </row>
    <row r="204" spans="1:15">
      <c r="A204" s="98" t="s">
        <v>276</v>
      </c>
      <c r="B204" s="99">
        <v>3137.5</v>
      </c>
      <c r="C204" s="99">
        <v>1379.1666666666999</v>
      </c>
      <c r="D204" s="99">
        <v>3600</v>
      </c>
      <c r="E204" s="99">
        <v>2566.6666666667002</v>
      </c>
      <c r="F204" s="99">
        <f t="shared" si="17"/>
        <v>-1379.1666666666999</v>
      </c>
      <c r="G204" s="99">
        <f t="shared" si="18"/>
        <v>-2566.6666666667002</v>
      </c>
      <c r="H204" s="93" t="str">
        <f t="shared" si="19"/>
        <v/>
      </c>
      <c r="I204" s="100" t="s">
        <v>276</v>
      </c>
      <c r="J204" s="99">
        <v>2920.3833333333</v>
      </c>
      <c r="K204" s="99">
        <v>-567.70000000000005</v>
      </c>
      <c r="L204" s="99">
        <v>226.31363636360001</v>
      </c>
      <c r="M204" s="99">
        <v>-1576.1041666666999</v>
      </c>
      <c r="N204" s="99">
        <f t="shared" si="20"/>
        <v>2352.6833333332997</v>
      </c>
      <c r="O204" s="99">
        <f t="shared" si="21"/>
        <v>-1349.7905303031</v>
      </c>
    </row>
    <row r="205" spans="1:15">
      <c r="A205" s="98" t="s">
        <v>277</v>
      </c>
      <c r="B205" s="99">
        <v>3158.3333333332998</v>
      </c>
      <c r="C205" s="99">
        <v>1654.1666666666999</v>
      </c>
      <c r="D205" s="99">
        <v>3600</v>
      </c>
      <c r="E205" s="99">
        <v>2566.6666666667002</v>
      </c>
      <c r="F205" s="99">
        <f t="shared" si="17"/>
        <v>-1654.1666666666999</v>
      </c>
      <c r="G205" s="99">
        <f t="shared" si="18"/>
        <v>-2566.6666666667002</v>
      </c>
      <c r="H205" s="93" t="str">
        <f t="shared" si="19"/>
        <v/>
      </c>
      <c r="I205" s="100" t="s">
        <v>277</v>
      </c>
      <c r="J205" s="99">
        <v>3105.6541666666999</v>
      </c>
      <c r="K205" s="99">
        <v>-40</v>
      </c>
      <c r="L205" s="99">
        <v>374.09523809519999</v>
      </c>
      <c r="M205" s="99">
        <v>-1407.2750000000001</v>
      </c>
      <c r="N205" s="99">
        <f t="shared" si="20"/>
        <v>3065.6541666666999</v>
      </c>
      <c r="O205" s="99">
        <f t="shared" si="21"/>
        <v>-1033.1797619048002</v>
      </c>
    </row>
    <row r="206" spans="1:15">
      <c r="A206" s="98" t="s">
        <v>278</v>
      </c>
      <c r="B206" s="99">
        <v>3200</v>
      </c>
      <c r="C206" s="99">
        <v>2454.1666666667002</v>
      </c>
      <c r="D206" s="99">
        <v>3600</v>
      </c>
      <c r="E206" s="99">
        <v>2566.6666666667002</v>
      </c>
      <c r="F206" s="99">
        <f t="shared" si="17"/>
        <v>-2454.1666666667002</v>
      </c>
      <c r="G206" s="99">
        <f t="shared" si="18"/>
        <v>-2566.6666666667002</v>
      </c>
      <c r="H206" s="93" t="str">
        <f t="shared" si="19"/>
        <v/>
      </c>
      <c r="I206" s="100" t="s">
        <v>278</v>
      </c>
      <c r="J206" s="99">
        <v>3200</v>
      </c>
      <c r="K206" s="99">
        <v>-1249.0999999999999</v>
      </c>
      <c r="L206" s="99">
        <v>670.7</v>
      </c>
      <c r="M206" s="99">
        <v>-1470.2416666667</v>
      </c>
      <c r="N206" s="99">
        <f t="shared" si="20"/>
        <v>1950.9</v>
      </c>
      <c r="O206" s="99">
        <f t="shared" si="21"/>
        <v>-799.54166666669994</v>
      </c>
    </row>
    <row r="207" spans="1:15">
      <c r="A207" s="98" t="s">
        <v>279</v>
      </c>
      <c r="B207" s="99">
        <v>3208.3333333332998</v>
      </c>
      <c r="C207" s="99">
        <v>2456.25</v>
      </c>
      <c r="D207" s="99">
        <v>3600</v>
      </c>
      <c r="E207" s="99">
        <v>2566.6666666667002</v>
      </c>
      <c r="F207" s="99">
        <f t="shared" si="17"/>
        <v>-2456.25</v>
      </c>
      <c r="G207" s="99">
        <f t="shared" si="18"/>
        <v>-2566.6666666667002</v>
      </c>
      <c r="H207" s="93" t="str">
        <f t="shared" si="19"/>
        <v/>
      </c>
      <c r="I207" s="100" t="s">
        <v>279</v>
      </c>
      <c r="J207" s="99">
        <v>3233.3333333332998</v>
      </c>
      <c r="K207" s="99">
        <v>-150</v>
      </c>
      <c r="L207" s="99">
        <v>483.02499999999998</v>
      </c>
      <c r="M207" s="99">
        <v>-1560.6958333333</v>
      </c>
      <c r="N207" s="99">
        <f t="shared" si="20"/>
        <v>3083.3333333332998</v>
      </c>
      <c r="O207" s="99">
        <f t="shared" si="21"/>
        <v>-1077.6708333332999</v>
      </c>
    </row>
    <row r="208" spans="1:15">
      <c r="A208" s="98" t="s">
        <v>280</v>
      </c>
      <c r="B208" s="99">
        <v>3025</v>
      </c>
      <c r="C208" s="99">
        <v>3112.5</v>
      </c>
      <c r="D208" s="99">
        <v>3600</v>
      </c>
      <c r="E208" s="99">
        <v>2700</v>
      </c>
      <c r="F208" s="99">
        <f t="shared" si="17"/>
        <v>-3112.5</v>
      </c>
      <c r="G208" s="99">
        <f t="shared" si="18"/>
        <v>-2700</v>
      </c>
      <c r="H208" s="93" t="str">
        <f t="shared" si="19"/>
        <v/>
      </c>
      <c r="I208" s="100" t="s">
        <v>280</v>
      </c>
      <c r="J208" s="99">
        <v>3420.2</v>
      </c>
      <c r="K208" s="99">
        <v>-582.38750000000005</v>
      </c>
      <c r="L208" s="99">
        <v>260.18333333330003</v>
      </c>
      <c r="M208" s="99">
        <v>-1153.9375</v>
      </c>
      <c r="N208" s="99">
        <f t="shared" si="20"/>
        <v>2837.8125</v>
      </c>
      <c r="O208" s="99">
        <f t="shared" si="21"/>
        <v>-893.75416666670003</v>
      </c>
    </row>
    <row r="209" spans="1:15">
      <c r="A209" s="98" t="s">
        <v>281</v>
      </c>
      <c r="B209" s="99">
        <v>2943.75</v>
      </c>
      <c r="C209" s="99">
        <v>3418.75</v>
      </c>
      <c r="D209" s="99">
        <v>3375</v>
      </c>
      <c r="E209" s="99">
        <v>2362.5</v>
      </c>
      <c r="F209" s="99">
        <f t="shared" si="17"/>
        <v>-3418.75</v>
      </c>
      <c r="G209" s="99">
        <f t="shared" si="18"/>
        <v>-2362.5</v>
      </c>
      <c r="H209" s="93" t="str">
        <f t="shared" si="19"/>
        <v/>
      </c>
      <c r="I209" s="100" t="s">
        <v>281</v>
      </c>
      <c r="J209" s="99">
        <v>3112.5</v>
      </c>
      <c r="K209" s="99">
        <v>-314.7461538462</v>
      </c>
      <c r="L209" s="99">
        <v>232.46666666670001</v>
      </c>
      <c r="M209" s="99">
        <v>-2123.0374999999999</v>
      </c>
      <c r="N209" s="99">
        <f t="shared" si="20"/>
        <v>2797.7538461538002</v>
      </c>
      <c r="O209" s="99">
        <f t="shared" si="21"/>
        <v>-1890.5708333333</v>
      </c>
    </row>
    <row r="210" spans="1:15">
      <c r="A210" s="98" t="s">
        <v>282</v>
      </c>
      <c r="B210" s="99">
        <v>2835.4166666667002</v>
      </c>
      <c r="C210" s="99">
        <v>2900</v>
      </c>
      <c r="D210" s="99">
        <v>3829.1666666667002</v>
      </c>
      <c r="E210" s="99">
        <v>2687.5</v>
      </c>
      <c r="F210" s="99">
        <f t="shared" si="17"/>
        <v>-2900</v>
      </c>
      <c r="G210" s="99">
        <f t="shared" si="18"/>
        <v>-2687.5</v>
      </c>
      <c r="H210" s="93" t="str">
        <f t="shared" si="19"/>
        <v/>
      </c>
      <c r="I210" s="100" t="s">
        <v>282</v>
      </c>
      <c r="J210" s="99">
        <v>2858.1041666667002</v>
      </c>
      <c r="K210" s="99">
        <v>-243.51666666669999</v>
      </c>
      <c r="L210" s="99">
        <v>234.56</v>
      </c>
      <c r="M210" s="99">
        <v>-2309.3083333333002</v>
      </c>
      <c r="N210" s="99">
        <f t="shared" si="20"/>
        <v>2614.5875000000001</v>
      </c>
      <c r="O210" s="99">
        <f t="shared" si="21"/>
        <v>-2074.7483333333003</v>
      </c>
    </row>
    <row r="211" spans="1:15">
      <c r="A211" s="98" t="s">
        <v>283</v>
      </c>
      <c r="B211" s="99">
        <v>2741.6666666667002</v>
      </c>
      <c r="C211" s="99">
        <v>2729.1666666667002</v>
      </c>
      <c r="D211" s="99">
        <v>3616.6666666667002</v>
      </c>
      <c r="E211" s="99">
        <v>2600</v>
      </c>
      <c r="F211" s="99">
        <f t="shared" si="17"/>
        <v>-2729.1666666667002</v>
      </c>
      <c r="G211" s="99">
        <f t="shared" si="18"/>
        <v>-2600</v>
      </c>
      <c r="H211" s="93" t="str">
        <f t="shared" si="19"/>
        <v/>
      </c>
      <c r="I211" s="100" t="s">
        <v>283</v>
      </c>
      <c r="J211" s="99">
        <v>2317.8666666667</v>
      </c>
      <c r="K211" s="99">
        <v>-90.733333333299996</v>
      </c>
      <c r="L211" s="99">
        <v>272.0277777778</v>
      </c>
      <c r="M211" s="99">
        <v>-1433.05</v>
      </c>
      <c r="N211" s="99">
        <f t="shared" si="20"/>
        <v>2227.1333333334001</v>
      </c>
      <c r="O211" s="99">
        <f t="shared" si="21"/>
        <v>-1161.0222222222001</v>
      </c>
    </row>
    <row r="212" spans="1:15">
      <c r="A212" s="98" t="s">
        <v>284</v>
      </c>
      <c r="B212" s="99">
        <v>3033.3333333332998</v>
      </c>
      <c r="C212" s="99">
        <v>2729.1666666667002</v>
      </c>
      <c r="D212" s="99">
        <v>3600</v>
      </c>
      <c r="E212" s="99">
        <v>2700</v>
      </c>
      <c r="F212" s="99">
        <f t="shared" si="17"/>
        <v>-2729.1666666667002</v>
      </c>
      <c r="G212" s="99">
        <f t="shared" si="18"/>
        <v>-2700</v>
      </c>
      <c r="H212" s="93" t="str">
        <f t="shared" si="19"/>
        <v/>
      </c>
      <c r="I212" s="100" t="s">
        <v>284</v>
      </c>
      <c r="J212" s="99">
        <v>3033.3333333332998</v>
      </c>
      <c r="K212" s="99">
        <v>-250</v>
      </c>
      <c r="L212" s="99">
        <v>410.77647058820003</v>
      </c>
      <c r="M212" s="99">
        <v>-1328.3166666667</v>
      </c>
      <c r="N212" s="99">
        <f t="shared" si="20"/>
        <v>2783.3333333332998</v>
      </c>
      <c r="O212" s="99">
        <f t="shared" si="21"/>
        <v>-917.5401960785</v>
      </c>
    </row>
    <row r="213" spans="1:15">
      <c r="A213" s="98" t="s">
        <v>285</v>
      </c>
      <c r="B213" s="99">
        <v>2262.5</v>
      </c>
      <c r="C213" s="99">
        <v>2487.5</v>
      </c>
      <c r="D213" s="99">
        <v>3600</v>
      </c>
      <c r="E213" s="99">
        <v>2500</v>
      </c>
      <c r="F213" s="99">
        <f t="shared" si="17"/>
        <v>-2487.5</v>
      </c>
      <c r="G213" s="99">
        <f t="shared" si="18"/>
        <v>-2500</v>
      </c>
      <c r="H213" s="93" t="str">
        <f t="shared" si="19"/>
        <v/>
      </c>
      <c r="I213" s="100" t="s">
        <v>285</v>
      </c>
      <c r="J213" s="99">
        <v>3033.3333333332998</v>
      </c>
      <c r="K213" s="99">
        <v>-1060.2764705882</v>
      </c>
      <c r="L213" s="99">
        <v>133.22272727270001</v>
      </c>
      <c r="M213" s="99">
        <v>-1622.6875</v>
      </c>
      <c r="N213" s="99">
        <f t="shared" si="20"/>
        <v>1973.0568627450998</v>
      </c>
      <c r="O213" s="99">
        <f t="shared" si="21"/>
        <v>-1489.4647727273</v>
      </c>
    </row>
    <row r="214" spans="1:15">
      <c r="A214" s="98" t="s">
        <v>286</v>
      </c>
      <c r="B214" s="99">
        <v>2245.8333333332998</v>
      </c>
      <c r="C214" s="99">
        <v>2262.5</v>
      </c>
      <c r="D214" s="99">
        <v>3600</v>
      </c>
      <c r="E214" s="99">
        <v>2612.5</v>
      </c>
      <c r="F214" s="99">
        <f t="shared" si="17"/>
        <v>-2262.5</v>
      </c>
      <c r="G214" s="99">
        <f t="shared" si="18"/>
        <v>-2612.5</v>
      </c>
      <c r="H214" s="93" t="str">
        <f t="shared" si="19"/>
        <v/>
      </c>
      <c r="I214" s="100" t="s">
        <v>286</v>
      </c>
      <c r="J214" s="99">
        <v>3095.8333333332998</v>
      </c>
      <c r="K214" s="99">
        <v>-930.43478260869995</v>
      </c>
      <c r="L214" s="99">
        <v>433.0208333333</v>
      </c>
      <c r="M214" s="99">
        <v>-1733.75</v>
      </c>
      <c r="N214" s="99">
        <f t="shared" si="20"/>
        <v>2165.3985507245998</v>
      </c>
      <c r="O214" s="99">
        <f t="shared" si="21"/>
        <v>-1300.7291666666999</v>
      </c>
    </row>
    <row r="215" spans="1:15">
      <c r="A215" s="98" t="s">
        <v>287</v>
      </c>
      <c r="B215" s="99">
        <v>2797.9166666667002</v>
      </c>
      <c r="C215" s="99">
        <v>2500</v>
      </c>
      <c r="D215" s="99">
        <v>2833.3333333332998</v>
      </c>
      <c r="E215" s="99">
        <v>3000</v>
      </c>
      <c r="F215" s="99">
        <f t="shared" si="17"/>
        <v>-2500</v>
      </c>
      <c r="G215" s="99">
        <f t="shared" si="18"/>
        <v>-3000</v>
      </c>
      <c r="H215" s="93" t="str">
        <f t="shared" si="19"/>
        <v/>
      </c>
      <c r="I215" s="100" t="s">
        <v>287</v>
      </c>
      <c r="J215" s="99">
        <v>3218.75</v>
      </c>
      <c r="K215" s="99">
        <v>-468.45238095240001</v>
      </c>
      <c r="L215" s="99">
        <v>89.611764705900001</v>
      </c>
      <c r="M215" s="99">
        <v>-1968.5291666666999</v>
      </c>
      <c r="N215" s="99">
        <f t="shared" si="20"/>
        <v>2750.2976190476002</v>
      </c>
      <c r="O215" s="99">
        <f t="shared" si="21"/>
        <v>-1878.9174019607999</v>
      </c>
    </row>
    <row r="216" spans="1:15">
      <c r="A216" s="98" t="s">
        <v>288</v>
      </c>
      <c r="B216" s="99">
        <v>2295.6521739129998</v>
      </c>
      <c r="C216" s="99">
        <v>2797.8260869565001</v>
      </c>
      <c r="D216" s="99">
        <v>2760.8695652174001</v>
      </c>
      <c r="E216" s="99">
        <v>2565.2173913043998</v>
      </c>
      <c r="F216" s="99">
        <f t="shared" si="17"/>
        <v>-2797.8260869565001</v>
      </c>
      <c r="G216" s="99">
        <f t="shared" si="18"/>
        <v>-2565.2173913043998</v>
      </c>
      <c r="H216" s="93" t="str">
        <f t="shared" si="19"/>
        <v/>
      </c>
      <c r="I216" s="100" t="s">
        <v>288</v>
      </c>
      <c r="J216" s="99">
        <v>3045.6521739129998</v>
      </c>
      <c r="K216" s="99">
        <v>-728.26086956519998</v>
      </c>
      <c r="L216" s="99">
        <v>163.89444444439999</v>
      </c>
      <c r="M216" s="99">
        <v>-1599.7695652174</v>
      </c>
      <c r="N216" s="99">
        <f t="shared" si="20"/>
        <v>2317.3913043477996</v>
      </c>
      <c r="O216" s="99">
        <f t="shared" si="21"/>
        <v>-1435.8751207729999</v>
      </c>
    </row>
    <row r="217" spans="1:15">
      <c r="A217" s="98" t="s">
        <v>291</v>
      </c>
      <c r="B217" s="99">
        <v>2200</v>
      </c>
      <c r="C217" s="99">
        <v>2350</v>
      </c>
      <c r="D217" s="99">
        <v>2708.3333333332998</v>
      </c>
      <c r="E217" s="99">
        <v>3000</v>
      </c>
      <c r="F217" s="99">
        <f t="shared" si="17"/>
        <v>-2350</v>
      </c>
      <c r="G217" s="99">
        <f t="shared" si="18"/>
        <v>-3000</v>
      </c>
      <c r="H217" s="93" t="str">
        <f t="shared" si="19"/>
        <v/>
      </c>
      <c r="I217" s="100" t="s">
        <v>291</v>
      </c>
      <c r="J217" s="99">
        <v>2200</v>
      </c>
      <c r="K217" s="99">
        <v>-300</v>
      </c>
      <c r="L217" s="99">
        <v>775.92916666669998</v>
      </c>
      <c r="M217" s="99">
        <v>-356.4</v>
      </c>
      <c r="N217" s="99">
        <f t="shared" si="20"/>
        <v>1900</v>
      </c>
      <c r="O217" s="99">
        <f t="shared" si="21"/>
        <v>419.52916666670001</v>
      </c>
    </row>
    <row r="218" spans="1:15">
      <c r="A218" s="98" t="s">
        <v>292</v>
      </c>
      <c r="B218" s="99">
        <v>2262.5</v>
      </c>
      <c r="C218" s="99">
        <v>2481.25</v>
      </c>
      <c r="D218" s="99">
        <v>2700</v>
      </c>
      <c r="E218" s="99">
        <v>3000</v>
      </c>
      <c r="F218" s="99">
        <f t="shared" si="17"/>
        <v>-2481.25</v>
      </c>
      <c r="G218" s="99">
        <f t="shared" si="18"/>
        <v>-3000</v>
      </c>
      <c r="H218" s="93" t="str">
        <f t="shared" si="19"/>
        <v/>
      </c>
      <c r="I218" s="100" t="s">
        <v>292</v>
      </c>
      <c r="J218" s="99">
        <v>2262.5</v>
      </c>
      <c r="K218" s="101" t="s">
        <v>45</v>
      </c>
      <c r="L218" s="99">
        <v>1092.8375000000001</v>
      </c>
      <c r="M218" s="99">
        <v>-144.0227272727</v>
      </c>
      <c r="N218" s="99">
        <f t="shared" si="20"/>
        <v>2262.5</v>
      </c>
      <c r="O218" s="99">
        <f t="shared" si="21"/>
        <v>948.81477272730012</v>
      </c>
    </row>
    <row r="219" spans="1:15">
      <c r="A219" s="98" t="s">
        <v>293</v>
      </c>
      <c r="B219" s="99">
        <v>2500</v>
      </c>
      <c r="C219" s="99">
        <v>2491.6666666667002</v>
      </c>
      <c r="D219" s="99">
        <v>2700</v>
      </c>
      <c r="E219" s="99">
        <v>3000</v>
      </c>
      <c r="F219" s="99">
        <f t="shared" si="17"/>
        <v>-2491.6666666667002</v>
      </c>
      <c r="G219" s="99">
        <f t="shared" si="18"/>
        <v>-3000</v>
      </c>
      <c r="H219" s="93" t="str">
        <f t="shared" si="19"/>
        <v/>
      </c>
      <c r="I219" s="100" t="s">
        <v>293</v>
      </c>
      <c r="J219" s="99">
        <v>2375.4541666667001</v>
      </c>
      <c r="K219" s="99">
        <v>-714.02105263160001</v>
      </c>
      <c r="L219" s="99">
        <v>1503.3739130434999</v>
      </c>
      <c r="M219" s="99">
        <v>-570.02608695649997</v>
      </c>
      <c r="N219" s="99">
        <f t="shared" si="20"/>
        <v>1661.4331140351001</v>
      </c>
      <c r="O219" s="99">
        <f t="shared" si="21"/>
        <v>933.34782608699993</v>
      </c>
    </row>
    <row r="220" spans="1:15">
      <c r="A220" s="98" t="s">
        <v>294</v>
      </c>
      <c r="B220" s="99">
        <v>2458.3333333332998</v>
      </c>
      <c r="C220" s="99">
        <v>2529.1666666667002</v>
      </c>
      <c r="D220" s="99">
        <v>2700</v>
      </c>
      <c r="E220" s="99">
        <v>3000</v>
      </c>
      <c r="F220" s="99">
        <f t="shared" si="17"/>
        <v>-2529.1666666667002</v>
      </c>
      <c r="G220" s="99">
        <f t="shared" si="18"/>
        <v>-3000</v>
      </c>
      <c r="H220" s="93" t="str">
        <f t="shared" si="19"/>
        <v/>
      </c>
      <c r="I220" s="100" t="s">
        <v>294</v>
      </c>
      <c r="J220" s="99">
        <v>2469.0250000000001</v>
      </c>
      <c r="K220" s="99">
        <v>-1902.0250000000001</v>
      </c>
      <c r="L220" s="99">
        <v>1216.5333333333001</v>
      </c>
      <c r="M220" s="99">
        <v>-716.14583333329995</v>
      </c>
      <c r="N220" s="99">
        <f t="shared" si="20"/>
        <v>567</v>
      </c>
      <c r="O220" s="99">
        <f t="shared" si="21"/>
        <v>500.38750000000016</v>
      </c>
    </row>
    <row r="221" spans="1:15">
      <c r="A221" s="98" t="s">
        <v>295</v>
      </c>
      <c r="B221" s="99">
        <v>2341.6666666667002</v>
      </c>
      <c r="C221" s="99">
        <v>2512.5</v>
      </c>
      <c r="D221" s="99">
        <v>2800</v>
      </c>
      <c r="E221" s="99">
        <v>3000</v>
      </c>
      <c r="F221" s="99">
        <f t="shared" si="17"/>
        <v>-2512.5</v>
      </c>
      <c r="G221" s="99">
        <f t="shared" si="18"/>
        <v>-3000</v>
      </c>
      <c r="H221" s="93" t="str">
        <f t="shared" si="19"/>
        <v/>
      </c>
      <c r="I221" s="100" t="s">
        <v>295</v>
      </c>
      <c r="J221" s="99">
        <v>2427.5666666666998</v>
      </c>
      <c r="K221" s="99">
        <v>-667.88421052629997</v>
      </c>
      <c r="L221" s="99">
        <v>1195.3083333333</v>
      </c>
      <c r="M221" s="99">
        <v>-522.48181818180001</v>
      </c>
      <c r="N221" s="99">
        <f t="shared" si="20"/>
        <v>1759.6824561403998</v>
      </c>
      <c r="O221" s="99">
        <f t="shared" si="21"/>
        <v>672.82651515149996</v>
      </c>
    </row>
    <row r="222" spans="1:15">
      <c r="A222" s="98" t="s">
        <v>296</v>
      </c>
      <c r="B222" s="99">
        <v>2162.5</v>
      </c>
      <c r="C222" s="99">
        <v>2331.25</v>
      </c>
      <c r="D222" s="99">
        <v>3150</v>
      </c>
      <c r="E222" s="99">
        <v>2600</v>
      </c>
      <c r="F222" s="99">
        <f t="shared" si="17"/>
        <v>-2331.25</v>
      </c>
      <c r="G222" s="99">
        <f t="shared" si="18"/>
        <v>-2600</v>
      </c>
      <c r="H222" s="93" t="str">
        <f t="shared" si="19"/>
        <v/>
      </c>
      <c r="I222" s="100" t="s">
        <v>296</v>
      </c>
      <c r="J222" s="99">
        <v>2055.6869565216998</v>
      </c>
      <c r="K222" s="99">
        <v>-334.94166666669997</v>
      </c>
      <c r="L222" s="99">
        <v>347.05652173909999</v>
      </c>
      <c r="M222" s="99">
        <v>-957.20833333329995</v>
      </c>
      <c r="N222" s="99">
        <f t="shared" si="20"/>
        <v>1720.7452898549998</v>
      </c>
      <c r="O222" s="99">
        <f t="shared" si="21"/>
        <v>-610.1518115941999</v>
      </c>
    </row>
    <row r="223" spans="1:15">
      <c r="A223" s="98" t="s">
        <v>297</v>
      </c>
      <c r="B223" s="99">
        <v>1712.5</v>
      </c>
      <c r="C223" s="99">
        <v>2525</v>
      </c>
      <c r="D223" s="99">
        <v>2945.8333333332998</v>
      </c>
      <c r="E223" s="99">
        <v>2262.5</v>
      </c>
      <c r="F223" s="99">
        <f t="shared" si="17"/>
        <v>-2525</v>
      </c>
      <c r="G223" s="99">
        <f t="shared" si="18"/>
        <v>-2262.5</v>
      </c>
      <c r="H223" s="93" t="str">
        <f t="shared" si="19"/>
        <v/>
      </c>
      <c r="I223" s="100" t="s">
        <v>297</v>
      </c>
      <c r="J223" s="99">
        <v>1686.6</v>
      </c>
      <c r="K223" s="99">
        <v>-191.61666666670001</v>
      </c>
      <c r="L223" s="99">
        <v>697.54</v>
      </c>
      <c r="M223" s="99">
        <v>-1300.1541666666999</v>
      </c>
      <c r="N223" s="99">
        <f t="shared" si="20"/>
        <v>1494.9833333332999</v>
      </c>
      <c r="O223" s="99">
        <f t="shared" si="21"/>
        <v>-602.61416666669993</v>
      </c>
    </row>
    <row r="224" spans="1:15">
      <c r="A224" s="98" t="s">
        <v>298</v>
      </c>
      <c r="B224" s="99">
        <v>2043.75</v>
      </c>
      <c r="C224" s="99">
        <v>1885.4166666666999</v>
      </c>
      <c r="D224" s="99">
        <v>2495.8333333332998</v>
      </c>
      <c r="E224" s="99">
        <v>2412.5</v>
      </c>
      <c r="F224" s="99">
        <f t="shared" si="17"/>
        <v>-1885.4166666666999</v>
      </c>
      <c r="G224" s="99">
        <f t="shared" si="18"/>
        <v>-2412.5</v>
      </c>
      <c r="H224" s="93" t="str">
        <f t="shared" si="19"/>
        <v/>
      </c>
      <c r="I224" s="100" t="s">
        <v>298</v>
      </c>
      <c r="J224" s="99">
        <v>1963.4681818182</v>
      </c>
      <c r="K224" s="99">
        <v>-539.58571428569996</v>
      </c>
      <c r="L224" s="99">
        <v>1442.9476190476</v>
      </c>
      <c r="M224" s="99">
        <v>-675.90833333329999</v>
      </c>
      <c r="N224" s="99">
        <f t="shared" si="20"/>
        <v>1423.8824675325</v>
      </c>
      <c r="O224" s="99">
        <f t="shared" si="21"/>
        <v>767.03928571430004</v>
      </c>
    </row>
    <row r="225" spans="1:15">
      <c r="A225" s="98" t="s">
        <v>299</v>
      </c>
      <c r="B225" s="99">
        <v>1629.1666666666999</v>
      </c>
      <c r="C225" s="99">
        <v>1687.5</v>
      </c>
      <c r="D225" s="99">
        <v>2675</v>
      </c>
      <c r="E225" s="99">
        <v>2333.3333333332998</v>
      </c>
      <c r="F225" s="99">
        <f t="shared" si="17"/>
        <v>-1687.5</v>
      </c>
      <c r="G225" s="99">
        <f t="shared" si="18"/>
        <v>-2333.3333333332998</v>
      </c>
      <c r="H225" s="93" t="str">
        <f t="shared" si="19"/>
        <v/>
      </c>
      <c r="I225" s="100" t="s">
        <v>299</v>
      </c>
      <c r="J225" s="99">
        <v>1629.1666666666999</v>
      </c>
      <c r="K225" s="99">
        <v>-450.4</v>
      </c>
      <c r="L225" s="99">
        <v>1096.3391304347999</v>
      </c>
      <c r="M225" s="99">
        <v>-621.80833333329997</v>
      </c>
      <c r="N225" s="99">
        <f t="shared" si="20"/>
        <v>1178.7666666667001</v>
      </c>
      <c r="O225" s="99">
        <f t="shared" si="21"/>
        <v>474.53079710149996</v>
      </c>
    </row>
    <row r="226" spans="1:15">
      <c r="A226" s="98" t="s">
        <v>300</v>
      </c>
      <c r="B226" s="99">
        <v>1600</v>
      </c>
      <c r="C226" s="99">
        <v>1500</v>
      </c>
      <c r="D226" s="99">
        <v>2479.1666666667002</v>
      </c>
      <c r="E226" s="99">
        <v>2308.3333333332998</v>
      </c>
      <c r="F226" s="99">
        <f t="shared" si="17"/>
        <v>-1500</v>
      </c>
      <c r="G226" s="99">
        <f t="shared" si="18"/>
        <v>-2308.3333333332998</v>
      </c>
      <c r="H226" s="93" t="str">
        <f t="shared" si="19"/>
        <v/>
      </c>
      <c r="I226" s="100" t="s">
        <v>300</v>
      </c>
      <c r="J226" s="99">
        <v>1544.8041666667</v>
      </c>
      <c r="K226" s="101" t="s">
        <v>45</v>
      </c>
      <c r="L226" s="99">
        <v>1087.6761904762</v>
      </c>
      <c r="M226" s="99">
        <v>-764.21666666670001</v>
      </c>
      <c r="N226" s="99">
        <f t="shared" si="20"/>
        <v>1544.8041666667</v>
      </c>
      <c r="O226" s="99">
        <f t="shared" si="21"/>
        <v>323.45952380949996</v>
      </c>
    </row>
    <row r="227" spans="1:15">
      <c r="A227" s="98" t="s">
        <v>301</v>
      </c>
      <c r="B227" s="99">
        <v>1600</v>
      </c>
      <c r="C227" s="99">
        <v>1500</v>
      </c>
      <c r="D227" s="99">
        <v>2675</v>
      </c>
      <c r="E227" s="99">
        <v>2333.3333333332998</v>
      </c>
      <c r="F227" s="99">
        <f t="shared" si="17"/>
        <v>-1500</v>
      </c>
      <c r="G227" s="99">
        <f t="shared" si="18"/>
        <v>-2333.3333333332998</v>
      </c>
      <c r="H227" s="93" t="str">
        <f t="shared" si="19"/>
        <v/>
      </c>
      <c r="I227" s="100" t="s">
        <v>301</v>
      </c>
      <c r="J227" s="99">
        <v>1569.9833333332999</v>
      </c>
      <c r="K227" s="99">
        <v>-105.5</v>
      </c>
      <c r="L227" s="99">
        <v>572.33333333329995</v>
      </c>
      <c r="M227" s="99">
        <v>-815.14583333329995</v>
      </c>
      <c r="N227" s="99">
        <f t="shared" si="20"/>
        <v>1464.4833333332999</v>
      </c>
      <c r="O227" s="99">
        <f t="shared" si="21"/>
        <v>-242.8125</v>
      </c>
    </row>
    <row r="228" spans="1:15">
      <c r="A228" s="98" t="s">
        <v>302</v>
      </c>
      <c r="B228" s="99">
        <v>1600</v>
      </c>
      <c r="C228" s="99">
        <v>1500</v>
      </c>
      <c r="D228" s="99">
        <v>3191.6666666667002</v>
      </c>
      <c r="E228" s="99">
        <v>2358.3333333332998</v>
      </c>
      <c r="F228" s="99">
        <f t="shared" si="17"/>
        <v>-1500</v>
      </c>
      <c r="G228" s="99">
        <f t="shared" si="18"/>
        <v>-2358.3333333332998</v>
      </c>
      <c r="H228" s="93" t="str">
        <f t="shared" si="19"/>
        <v/>
      </c>
      <c r="I228" s="100" t="s">
        <v>302</v>
      </c>
      <c r="J228" s="99">
        <v>1586.1869565217</v>
      </c>
      <c r="K228" s="99">
        <v>-678.6</v>
      </c>
      <c r="L228" s="99">
        <v>867.65833333329999</v>
      </c>
      <c r="M228" s="99">
        <v>-570.42499999999995</v>
      </c>
      <c r="N228" s="99">
        <f t="shared" si="20"/>
        <v>907.58695652170002</v>
      </c>
      <c r="O228" s="99">
        <f t="shared" si="21"/>
        <v>297.23333333330004</v>
      </c>
    </row>
    <row r="229" spans="1:15">
      <c r="A229" s="98" t="s">
        <v>303</v>
      </c>
      <c r="B229" s="99">
        <v>2300</v>
      </c>
      <c r="C229" s="99">
        <v>1937.5</v>
      </c>
      <c r="D229" s="99">
        <v>2933.3333333332998</v>
      </c>
      <c r="E229" s="99">
        <v>2400</v>
      </c>
      <c r="F229" s="99">
        <f t="shared" si="17"/>
        <v>-1937.5</v>
      </c>
      <c r="G229" s="99">
        <f t="shared" si="18"/>
        <v>-2400</v>
      </c>
      <c r="H229" s="93" t="str">
        <f t="shared" si="19"/>
        <v/>
      </c>
      <c r="I229" s="100" t="s">
        <v>303</v>
      </c>
      <c r="J229" s="99">
        <v>2300</v>
      </c>
      <c r="K229" s="99">
        <v>-500</v>
      </c>
      <c r="L229" s="99">
        <v>671.60833333330004</v>
      </c>
      <c r="M229" s="99">
        <v>-521.52916666670001</v>
      </c>
      <c r="N229" s="99">
        <f t="shared" si="20"/>
        <v>1800</v>
      </c>
      <c r="O229" s="99">
        <f t="shared" si="21"/>
        <v>150.07916666660003</v>
      </c>
    </row>
    <row r="230" spans="1:15">
      <c r="A230" s="98" t="s">
        <v>304</v>
      </c>
      <c r="B230" s="99">
        <v>2300</v>
      </c>
      <c r="C230" s="99">
        <v>2281.25</v>
      </c>
      <c r="D230" s="99">
        <v>2858.3333333332998</v>
      </c>
      <c r="E230" s="99">
        <v>2062.5</v>
      </c>
      <c r="F230" s="99">
        <f t="shared" si="17"/>
        <v>-2281.25</v>
      </c>
      <c r="G230" s="99">
        <f t="shared" si="18"/>
        <v>-2062.5</v>
      </c>
      <c r="H230" s="93" t="str">
        <f t="shared" si="19"/>
        <v/>
      </c>
      <c r="I230" s="100" t="s">
        <v>304</v>
      </c>
      <c r="J230" s="99">
        <v>2300</v>
      </c>
      <c r="K230" s="99">
        <v>-45.55</v>
      </c>
      <c r="L230" s="99">
        <v>750.86</v>
      </c>
      <c r="M230" s="99">
        <v>-1209.7291666666999</v>
      </c>
      <c r="N230" s="99">
        <f t="shared" si="20"/>
        <v>2254.4499999999998</v>
      </c>
      <c r="O230" s="99">
        <f t="shared" si="21"/>
        <v>-458.86916666669993</v>
      </c>
    </row>
    <row r="231" spans="1:15">
      <c r="A231" s="98" t="s">
        <v>305</v>
      </c>
      <c r="B231" s="99">
        <v>2300</v>
      </c>
      <c r="C231" s="99">
        <v>1920.8333333333001</v>
      </c>
      <c r="D231" s="99">
        <v>2933.3333333332998</v>
      </c>
      <c r="E231" s="99">
        <v>2400</v>
      </c>
      <c r="F231" s="99">
        <f t="shared" si="17"/>
        <v>-1920.8333333333001</v>
      </c>
      <c r="G231" s="99">
        <f t="shared" si="18"/>
        <v>-2400</v>
      </c>
      <c r="H231" s="93" t="str">
        <f t="shared" si="19"/>
        <v>A</v>
      </c>
      <c r="I231" s="100" t="s">
        <v>305</v>
      </c>
      <c r="J231" s="99">
        <v>2224.6086956521999</v>
      </c>
      <c r="K231" s="99">
        <v>-374.28571428570001</v>
      </c>
      <c r="L231" s="99">
        <v>806.55714285709996</v>
      </c>
      <c r="M231" s="99">
        <v>-761.57500000000005</v>
      </c>
      <c r="N231" s="99">
        <f t="shared" si="20"/>
        <v>1850.3229813664998</v>
      </c>
      <c r="O231" s="99">
        <f t="shared" si="21"/>
        <v>44.982142857099916</v>
      </c>
    </row>
    <row r="232" spans="1:15">
      <c r="A232" s="98" t="s">
        <v>306</v>
      </c>
      <c r="B232" s="99">
        <v>2300</v>
      </c>
      <c r="C232" s="99">
        <v>1920.8333333333001</v>
      </c>
      <c r="D232" s="99">
        <v>2839.5833333332998</v>
      </c>
      <c r="E232" s="99">
        <v>1800</v>
      </c>
      <c r="F232" s="99">
        <f t="shared" si="17"/>
        <v>-1920.8333333333001</v>
      </c>
      <c r="G232" s="99">
        <f t="shared" si="18"/>
        <v>-1800</v>
      </c>
      <c r="H232" s="93" t="str">
        <f t="shared" si="19"/>
        <v/>
      </c>
      <c r="I232" s="100" t="s">
        <v>306</v>
      </c>
      <c r="J232" s="99">
        <v>2300</v>
      </c>
      <c r="K232" s="99">
        <v>-222.9166666667</v>
      </c>
      <c r="L232" s="99">
        <v>623.4</v>
      </c>
      <c r="M232" s="99">
        <v>-811.46666666670001</v>
      </c>
      <c r="N232" s="99">
        <f t="shared" si="20"/>
        <v>2077.0833333332998</v>
      </c>
      <c r="O232" s="99">
        <f t="shared" si="21"/>
        <v>-188.06666666670003</v>
      </c>
    </row>
    <row r="233" spans="1:15">
      <c r="A233" s="98" t="s">
        <v>307</v>
      </c>
      <c r="B233" s="99">
        <v>2300</v>
      </c>
      <c r="C233" s="99">
        <v>1920.8333333333001</v>
      </c>
      <c r="D233" s="99">
        <v>2864.5833333332998</v>
      </c>
      <c r="E233" s="99">
        <v>2091.6666666667002</v>
      </c>
      <c r="F233" s="99">
        <f t="shared" si="17"/>
        <v>-1920.8333333333001</v>
      </c>
      <c r="G233" s="99">
        <f t="shared" si="18"/>
        <v>-2091.6666666667002</v>
      </c>
      <c r="H233" s="93" t="str">
        <f t="shared" si="19"/>
        <v/>
      </c>
      <c r="I233" s="100" t="s">
        <v>307</v>
      </c>
      <c r="J233" s="99">
        <v>2154.8625000000002</v>
      </c>
      <c r="K233" s="99">
        <v>-677.77</v>
      </c>
      <c r="L233" s="99">
        <v>589.83157894739998</v>
      </c>
      <c r="M233" s="99">
        <v>-1660.7625</v>
      </c>
      <c r="N233" s="99">
        <f t="shared" si="20"/>
        <v>1477.0925000000002</v>
      </c>
      <c r="O233" s="99">
        <f t="shared" si="21"/>
        <v>-1070.9309210526001</v>
      </c>
    </row>
    <row r="234" spans="1:15">
      <c r="A234" s="98" t="s">
        <v>308</v>
      </c>
      <c r="B234" s="99">
        <v>2225</v>
      </c>
      <c r="C234" s="99">
        <v>1920.8333333333001</v>
      </c>
      <c r="D234" s="99">
        <v>2933.3333333332998</v>
      </c>
      <c r="E234" s="99">
        <v>2400</v>
      </c>
      <c r="F234" s="99">
        <f t="shared" si="17"/>
        <v>-1920.8333333333001</v>
      </c>
      <c r="G234" s="99">
        <f t="shared" si="18"/>
        <v>-2400</v>
      </c>
      <c r="H234" s="93" t="str">
        <f t="shared" si="19"/>
        <v/>
      </c>
      <c r="I234" s="100" t="s">
        <v>308</v>
      </c>
      <c r="J234" s="99">
        <v>2300</v>
      </c>
      <c r="K234" s="99">
        <v>-266.4857142857</v>
      </c>
      <c r="L234" s="99">
        <v>426.86363636359999</v>
      </c>
      <c r="M234" s="99">
        <v>-1958.2291666666999</v>
      </c>
      <c r="N234" s="99">
        <f t="shared" si="20"/>
        <v>2033.5142857143001</v>
      </c>
      <c r="O234" s="99">
        <f t="shared" si="21"/>
        <v>-1531.3655303031001</v>
      </c>
    </row>
    <row r="235" spans="1:15">
      <c r="A235" s="98" t="s">
        <v>309</v>
      </c>
      <c r="B235" s="99">
        <v>1896.0833333333001</v>
      </c>
      <c r="C235" s="99">
        <v>1898.1666666666999</v>
      </c>
      <c r="D235" s="99">
        <v>2858.3333333332998</v>
      </c>
      <c r="E235" s="99">
        <v>2062.5</v>
      </c>
      <c r="F235" s="99">
        <f t="shared" si="17"/>
        <v>-1898.1666666666999</v>
      </c>
      <c r="G235" s="99">
        <f t="shared" si="18"/>
        <v>-2062.5</v>
      </c>
      <c r="H235" s="93" t="str">
        <f t="shared" si="19"/>
        <v/>
      </c>
      <c r="I235" s="100" t="s">
        <v>309</v>
      </c>
      <c r="J235" s="99">
        <v>1575.65</v>
      </c>
      <c r="K235" s="99">
        <v>-620.71333333330006</v>
      </c>
      <c r="L235" s="99">
        <v>339.88571428569998</v>
      </c>
      <c r="M235" s="99">
        <v>-1909.4666666666999</v>
      </c>
      <c r="N235" s="99">
        <f t="shared" si="20"/>
        <v>954.93666666670003</v>
      </c>
      <c r="O235" s="99">
        <f t="shared" si="21"/>
        <v>-1569.5809523809999</v>
      </c>
    </row>
    <row r="236" spans="1:15">
      <c r="A236" s="98" t="s">
        <v>310</v>
      </c>
      <c r="B236" s="99">
        <v>2287.5</v>
      </c>
      <c r="C236" s="99">
        <v>1837.5</v>
      </c>
      <c r="D236" s="99">
        <v>3466.6666666667002</v>
      </c>
      <c r="E236" s="99">
        <v>2733.3333333332998</v>
      </c>
      <c r="F236" s="99">
        <f t="shared" si="17"/>
        <v>-1837.5</v>
      </c>
      <c r="G236" s="99">
        <f t="shared" si="18"/>
        <v>-2733.3333333332998</v>
      </c>
      <c r="H236" s="93" t="str">
        <f t="shared" si="19"/>
        <v/>
      </c>
      <c r="I236" s="100" t="s">
        <v>310</v>
      </c>
      <c r="J236" s="99">
        <v>1640.3863636363999</v>
      </c>
      <c r="K236" s="99">
        <v>-788.87142857139997</v>
      </c>
      <c r="L236" s="99">
        <v>210</v>
      </c>
      <c r="M236" s="99">
        <v>-2197.8625000000002</v>
      </c>
      <c r="N236" s="99">
        <f t="shared" si="20"/>
        <v>851.51493506499992</v>
      </c>
      <c r="O236" s="99">
        <f t="shared" si="21"/>
        <v>-1987.8625000000002</v>
      </c>
    </row>
    <row r="237" spans="1:15">
      <c r="A237" s="98" t="s">
        <v>311</v>
      </c>
      <c r="B237" s="99">
        <v>2400</v>
      </c>
      <c r="C237" s="99">
        <v>2181.25</v>
      </c>
      <c r="D237" s="99">
        <v>3316.6666666667002</v>
      </c>
      <c r="E237" s="99">
        <v>2883.3333333332998</v>
      </c>
      <c r="F237" s="99">
        <f t="shared" si="17"/>
        <v>-2181.25</v>
      </c>
      <c r="G237" s="99">
        <f t="shared" si="18"/>
        <v>-2883.3333333332998</v>
      </c>
      <c r="H237" s="93" t="str">
        <f t="shared" si="19"/>
        <v/>
      </c>
      <c r="I237" s="100" t="s">
        <v>311</v>
      </c>
      <c r="J237" s="99">
        <v>2390.0833333332998</v>
      </c>
      <c r="K237" s="101" t="s">
        <v>45</v>
      </c>
      <c r="L237" s="99">
        <v>335.93333333330003</v>
      </c>
      <c r="M237" s="99">
        <v>-1961.0458333332999</v>
      </c>
      <c r="N237" s="99">
        <f t="shared" si="20"/>
        <v>2390.0833333332998</v>
      </c>
      <c r="O237" s="99">
        <f t="shared" si="21"/>
        <v>-1625.1125</v>
      </c>
    </row>
    <row r="238" spans="1:15">
      <c r="A238" s="98" t="s">
        <v>312</v>
      </c>
      <c r="B238" s="99">
        <v>2266.6666666667002</v>
      </c>
      <c r="C238" s="99">
        <v>1837.5</v>
      </c>
      <c r="D238" s="99">
        <v>3466.6666666667002</v>
      </c>
      <c r="E238" s="99">
        <v>2733.3333333332998</v>
      </c>
      <c r="F238" s="99">
        <f t="shared" si="17"/>
        <v>-1837.5</v>
      </c>
      <c r="G238" s="99">
        <f t="shared" si="18"/>
        <v>-2733.3333333332998</v>
      </c>
      <c r="H238" s="93" t="str">
        <f t="shared" si="19"/>
        <v/>
      </c>
      <c r="I238" s="100" t="s">
        <v>312</v>
      </c>
      <c r="J238" s="99">
        <v>2400</v>
      </c>
      <c r="K238" s="99">
        <v>-322.39375000000001</v>
      </c>
      <c r="L238" s="99">
        <v>115.13</v>
      </c>
      <c r="M238" s="99">
        <v>-1545.1416666667001</v>
      </c>
      <c r="N238" s="99">
        <f t="shared" si="20"/>
        <v>2077.6062499999998</v>
      </c>
      <c r="O238" s="99">
        <f t="shared" si="21"/>
        <v>-1430.0116666667</v>
      </c>
    </row>
    <row r="239" spans="1:15">
      <c r="A239" s="98" t="s">
        <v>313</v>
      </c>
      <c r="B239" s="99">
        <v>2400</v>
      </c>
      <c r="C239" s="99">
        <v>1841.6666666666999</v>
      </c>
      <c r="D239" s="99">
        <v>3466.6666666667002</v>
      </c>
      <c r="E239" s="99">
        <v>2733.3333333332998</v>
      </c>
      <c r="F239" s="99">
        <f t="shared" si="17"/>
        <v>-1841.6666666666999</v>
      </c>
      <c r="G239" s="99">
        <f t="shared" si="18"/>
        <v>-2733.3333333332998</v>
      </c>
      <c r="H239" s="93" t="str">
        <f t="shared" si="19"/>
        <v/>
      </c>
      <c r="I239" s="100" t="s">
        <v>313</v>
      </c>
      <c r="J239" s="99">
        <v>2400</v>
      </c>
      <c r="K239" s="99">
        <v>-311.56</v>
      </c>
      <c r="L239" s="99">
        <v>337.77142857140001</v>
      </c>
      <c r="M239" s="99">
        <v>-1375.6166666667</v>
      </c>
      <c r="N239" s="99">
        <f t="shared" si="20"/>
        <v>2088.44</v>
      </c>
      <c r="O239" s="99">
        <f t="shared" si="21"/>
        <v>-1037.8452380952999</v>
      </c>
    </row>
    <row r="240" spans="1:15">
      <c r="A240" s="98" t="s">
        <v>314</v>
      </c>
      <c r="B240" s="99">
        <v>2400</v>
      </c>
      <c r="C240" s="99">
        <v>1841.6666666666999</v>
      </c>
      <c r="D240" s="99">
        <v>3310.4166666667002</v>
      </c>
      <c r="E240" s="99">
        <v>2733.3333333332998</v>
      </c>
      <c r="F240" s="99">
        <f t="shared" si="17"/>
        <v>-1841.6666666666999</v>
      </c>
      <c r="G240" s="99">
        <f t="shared" si="18"/>
        <v>-2733.3333333332998</v>
      </c>
      <c r="H240" s="93" t="str">
        <f t="shared" si="19"/>
        <v/>
      </c>
      <c r="I240" s="100" t="s">
        <v>314</v>
      </c>
      <c r="J240" s="99">
        <v>2212.0333333333001</v>
      </c>
      <c r="K240" s="99">
        <v>-268.73846153850002</v>
      </c>
      <c r="L240" s="99">
        <v>453.125</v>
      </c>
      <c r="M240" s="99">
        <v>-1527.3</v>
      </c>
      <c r="N240" s="99">
        <f t="shared" si="20"/>
        <v>1943.2948717948002</v>
      </c>
      <c r="O240" s="99">
        <f t="shared" si="21"/>
        <v>-1074.175</v>
      </c>
    </row>
    <row r="241" spans="1:15">
      <c r="A241" s="98" t="s">
        <v>315</v>
      </c>
      <c r="B241" s="99">
        <v>2400</v>
      </c>
      <c r="C241" s="99">
        <v>1841.6666666666999</v>
      </c>
      <c r="D241" s="99">
        <v>3306.25</v>
      </c>
      <c r="E241" s="99">
        <v>2716.6666666667002</v>
      </c>
      <c r="F241" s="99">
        <f t="shared" si="17"/>
        <v>-1841.6666666666999</v>
      </c>
      <c r="G241" s="99">
        <f t="shared" si="18"/>
        <v>-2716.6666666667002</v>
      </c>
      <c r="H241" s="93" t="str">
        <f t="shared" si="19"/>
        <v/>
      </c>
      <c r="I241" s="100" t="s">
        <v>315</v>
      </c>
      <c r="J241" s="99">
        <v>1609.8863636363999</v>
      </c>
      <c r="K241" s="99">
        <v>-640.11052631580003</v>
      </c>
      <c r="L241" s="99">
        <v>980.09583333329999</v>
      </c>
      <c r="M241" s="99">
        <v>-520.89130434779997</v>
      </c>
      <c r="N241" s="99">
        <f t="shared" si="20"/>
        <v>969.77583732059986</v>
      </c>
      <c r="O241" s="99">
        <f t="shared" si="21"/>
        <v>459.20452898550002</v>
      </c>
    </row>
    <row r="242" spans="1:15">
      <c r="A242" s="98" t="s">
        <v>316</v>
      </c>
      <c r="B242" s="99">
        <v>2100</v>
      </c>
      <c r="C242" s="99">
        <v>1737.5</v>
      </c>
      <c r="D242" s="99">
        <v>3466.6666666667002</v>
      </c>
      <c r="E242" s="99">
        <v>2733.3333333332998</v>
      </c>
      <c r="F242" s="99">
        <f t="shared" si="17"/>
        <v>-1737.5</v>
      </c>
      <c r="G242" s="99">
        <f t="shared" si="18"/>
        <v>-2733.3333333332998</v>
      </c>
      <c r="H242" s="93" t="str">
        <f t="shared" si="19"/>
        <v/>
      </c>
      <c r="I242" s="100" t="s">
        <v>316</v>
      </c>
      <c r="J242" s="99">
        <v>1795.8608695651999</v>
      </c>
      <c r="K242" s="99">
        <v>-476.78181818180002</v>
      </c>
      <c r="L242" s="99">
        <v>512.95714285710005</v>
      </c>
      <c r="M242" s="99">
        <v>-1051.8583333332999</v>
      </c>
      <c r="N242" s="99">
        <f t="shared" si="20"/>
        <v>1319.0790513833999</v>
      </c>
      <c r="O242" s="99">
        <f t="shared" si="21"/>
        <v>-538.90119047619987</v>
      </c>
    </row>
    <row r="243" spans="1:15">
      <c r="A243" s="98" t="s">
        <v>317</v>
      </c>
      <c r="B243" s="99">
        <v>1512.5</v>
      </c>
      <c r="C243" s="99">
        <v>1612.5</v>
      </c>
      <c r="D243" s="99">
        <v>2933.3333333332998</v>
      </c>
      <c r="E243" s="99">
        <v>2666.6666666667002</v>
      </c>
      <c r="F243" s="99">
        <f t="shared" si="17"/>
        <v>-1612.5</v>
      </c>
      <c r="G243" s="99">
        <f t="shared" si="18"/>
        <v>-2666.6666666667002</v>
      </c>
      <c r="H243" s="93" t="str">
        <f t="shared" si="19"/>
        <v/>
      </c>
      <c r="I243" s="100" t="s">
        <v>317</v>
      </c>
      <c r="J243" s="99">
        <v>1875</v>
      </c>
      <c r="K243" s="99">
        <v>-589.44666666670003</v>
      </c>
      <c r="L243" s="99">
        <v>620.10833333330004</v>
      </c>
      <c r="M243" s="99">
        <v>-750.62272727269999</v>
      </c>
      <c r="N243" s="99">
        <f t="shared" si="20"/>
        <v>1285.5533333333001</v>
      </c>
      <c r="O243" s="99">
        <f t="shared" si="21"/>
        <v>-130.51439393939995</v>
      </c>
    </row>
    <row r="244" spans="1:15">
      <c r="A244" s="98" t="s">
        <v>318</v>
      </c>
      <c r="B244" s="99">
        <v>1575</v>
      </c>
      <c r="C244" s="99">
        <v>1675</v>
      </c>
      <c r="D244" s="99">
        <v>2633.3333333332998</v>
      </c>
      <c r="E244" s="99">
        <v>2404.1666666667002</v>
      </c>
      <c r="F244" s="99">
        <f t="shared" si="17"/>
        <v>-1675</v>
      </c>
      <c r="G244" s="99">
        <f t="shared" si="18"/>
        <v>-2404.1666666667002</v>
      </c>
      <c r="H244" s="93" t="str">
        <f t="shared" si="19"/>
        <v/>
      </c>
      <c r="I244" s="100" t="s">
        <v>318</v>
      </c>
      <c r="J244" s="99">
        <v>1575</v>
      </c>
      <c r="K244" s="99">
        <v>-50.9</v>
      </c>
      <c r="L244" s="99">
        <v>191.4333333333</v>
      </c>
      <c r="M244" s="99">
        <v>-1668.1291666667</v>
      </c>
      <c r="N244" s="99">
        <f t="shared" si="20"/>
        <v>1524.1</v>
      </c>
      <c r="O244" s="99">
        <f t="shared" si="21"/>
        <v>-1476.6958333334001</v>
      </c>
    </row>
    <row r="245" spans="1:15">
      <c r="A245" s="98" t="s">
        <v>319</v>
      </c>
      <c r="B245" s="99">
        <v>1975</v>
      </c>
      <c r="C245" s="99">
        <v>1737.5</v>
      </c>
      <c r="D245" s="99">
        <v>3000</v>
      </c>
      <c r="E245" s="99">
        <v>2666.6666666667002</v>
      </c>
      <c r="F245" s="99">
        <f t="shared" si="17"/>
        <v>-1737.5</v>
      </c>
      <c r="G245" s="99">
        <f t="shared" si="18"/>
        <v>-2666.6666666667002</v>
      </c>
      <c r="H245" s="93" t="str">
        <f t="shared" si="19"/>
        <v/>
      </c>
      <c r="I245" s="100" t="s">
        <v>319</v>
      </c>
      <c r="J245" s="99">
        <v>1975</v>
      </c>
      <c r="K245" s="99">
        <v>-26.95</v>
      </c>
      <c r="L245" s="99">
        <v>393.78333333329999</v>
      </c>
      <c r="M245" s="99">
        <v>-1032.0875000000001</v>
      </c>
      <c r="N245" s="99">
        <f t="shared" si="20"/>
        <v>1948.05</v>
      </c>
      <c r="O245" s="99">
        <f t="shared" si="21"/>
        <v>-638.3041666667001</v>
      </c>
    </row>
    <row r="246" spans="1:15">
      <c r="A246" s="98" t="s">
        <v>290</v>
      </c>
      <c r="B246" s="99">
        <v>2008.3333333333001</v>
      </c>
      <c r="C246" s="99">
        <v>1560.4166666666999</v>
      </c>
      <c r="D246" s="99">
        <v>3000</v>
      </c>
      <c r="E246" s="99">
        <v>2666.6666666667002</v>
      </c>
      <c r="F246" s="99">
        <f t="shared" si="17"/>
        <v>-1560.4166666666999</v>
      </c>
      <c r="G246" s="99">
        <f t="shared" si="18"/>
        <v>-2666.6666666667002</v>
      </c>
      <c r="H246" s="93" t="str">
        <f t="shared" si="19"/>
        <v/>
      </c>
      <c r="I246" s="100" t="s">
        <v>290</v>
      </c>
      <c r="J246" s="99">
        <v>2008.3333333333001</v>
      </c>
      <c r="K246" s="99">
        <v>-487.13333333330002</v>
      </c>
      <c r="L246" s="99">
        <v>539.80833333329997</v>
      </c>
      <c r="M246" s="99">
        <v>-764.92499999999995</v>
      </c>
      <c r="N246" s="99">
        <f t="shared" si="20"/>
        <v>1521.2</v>
      </c>
      <c r="O246" s="99">
        <f t="shared" si="21"/>
        <v>-225.11666666669998</v>
      </c>
    </row>
    <row r="247" spans="1:15">
      <c r="A247" s="98" t="s">
        <v>320</v>
      </c>
      <c r="B247" s="99">
        <v>2056.25</v>
      </c>
      <c r="C247" s="99">
        <v>2133.3333333332998</v>
      </c>
      <c r="D247" s="99">
        <v>2775</v>
      </c>
      <c r="E247" s="99">
        <v>2404.1666666667002</v>
      </c>
      <c r="F247" s="99">
        <f t="shared" si="17"/>
        <v>-2133.3333333332998</v>
      </c>
      <c r="G247" s="99">
        <f t="shared" si="18"/>
        <v>-2404.1666666667002</v>
      </c>
      <c r="H247" s="93" t="str">
        <f t="shared" si="19"/>
        <v/>
      </c>
      <c r="I247" s="100" t="s">
        <v>320</v>
      </c>
      <c r="J247" s="99">
        <v>2056.25</v>
      </c>
      <c r="K247" s="101" t="s">
        <v>45</v>
      </c>
      <c r="L247" s="99">
        <v>118.75</v>
      </c>
      <c r="M247" s="99">
        <v>-1776.1458333333001</v>
      </c>
      <c r="N247" s="99">
        <f t="shared" si="20"/>
        <v>2056.25</v>
      </c>
      <c r="O247" s="99">
        <f t="shared" si="21"/>
        <v>-1657.3958333333001</v>
      </c>
    </row>
    <row r="248" spans="1:15">
      <c r="A248" s="98" t="s">
        <v>321</v>
      </c>
      <c r="B248" s="99">
        <v>2400</v>
      </c>
      <c r="C248" s="99">
        <v>1570.8333333333001</v>
      </c>
      <c r="D248" s="99">
        <v>3000</v>
      </c>
      <c r="E248" s="99">
        <v>2666.6666666667002</v>
      </c>
      <c r="F248" s="99">
        <f t="shared" si="17"/>
        <v>-1570.8333333333001</v>
      </c>
      <c r="G248" s="99">
        <f t="shared" si="18"/>
        <v>-2666.6666666667002</v>
      </c>
      <c r="H248" s="93" t="str">
        <f t="shared" si="19"/>
        <v/>
      </c>
      <c r="I248" s="100" t="s">
        <v>321</v>
      </c>
      <c r="J248" s="99">
        <v>2342.3583333332999</v>
      </c>
      <c r="K248" s="99">
        <v>-406</v>
      </c>
      <c r="L248" s="99">
        <v>154.04545454550001</v>
      </c>
      <c r="M248" s="99">
        <v>-1983.6041666666999</v>
      </c>
      <c r="N248" s="99">
        <f t="shared" si="20"/>
        <v>1936.3583333332999</v>
      </c>
      <c r="O248" s="99">
        <f t="shared" si="21"/>
        <v>-1829.5587121212</v>
      </c>
    </row>
    <row r="249" spans="1:15">
      <c r="A249" s="98" t="s">
        <v>322</v>
      </c>
      <c r="B249" s="99">
        <v>2300</v>
      </c>
      <c r="C249" s="99">
        <v>1570.8333333333001</v>
      </c>
      <c r="D249" s="99">
        <v>3000</v>
      </c>
      <c r="E249" s="99">
        <v>2666.6666666667002</v>
      </c>
      <c r="F249" s="99">
        <f t="shared" si="17"/>
        <v>-1570.8333333333001</v>
      </c>
      <c r="G249" s="99">
        <f t="shared" si="18"/>
        <v>-2666.6666666667002</v>
      </c>
      <c r="H249" s="93" t="str">
        <f t="shared" si="19"/>
        <v/>
      </c>
      <c r="I249" s="100" t="s">
        <v>322</v>
      </c>
      <c r="J249" s="99">
        <v>2268.0625</v>
      </c>
      <c r="K249" s="99">
        <v>-325.60000000000002</v>
      </c>
      <c r="L249" s="99">
        <v>552.95000000000005</v>
      </c>
      <c r="M249" s="99">
        <v>-1813.8791666667</v>
      </c>
      <c r="N249" s="99">
        <f t="shared" si="20"/>
        <v>1942.4625000000001</v>
      </c>
      <c r="O249" s="99">
        <f t="shared" si="21"/>
        <v>-1260.9291666667</v>
      </c>
    </row>
    <row r="250" spans="1:15">
      <c r="A250" s="98" t="s">
        <v>323</v>
      </c>
      <c r="B250" s="99">
        <v>2266.6666666667002</v>
      </c>
      <c r="C250" s="99">
        <v>2031.25</v>
      </c>
      <c r="D250" s="99">
        <v>3200</v>
      </c>
      <c r="E250" s="99">
        <v>2533.3333333332998</v>
      </c>
      <c r="F250" s="99">
        <f t="shared" si="17"/>
        <v>-2031.25</v>
      </c>
      <c r="G250" s="99">
        <f t="shared" si="18"/>
        <v>-2533.3333333332998</v>
      </c>
      <c r="H250" s="93" t="str">
        <f t="shared" si="19"/>
        <v/>
      </c>
      <c r="I250" s="100" t="s">
        <v>323</v>
      </c>
      <c r="J250" s="99">
        <v>2101.6958333333</v>
      </c>
      <c r="K250" s="99">
        <v>-322.37857142860003</v>
      </c>
      <c r="L250" s="99">
        <v>178.42500000000001</v>
      </c>
      <c r="M250" s="99">
        <v>-2257.8041666667</v>
      </c>
      <c r="N250" s="99">
        <f t="shared" si="20"/>
        <v>1779.3172619047</v>
      </c>
      <c r="O250" s="99">
        <f t="shared" si="21"/>
        <v>-2079.3791666666998</v>
      </c>
    </row>
    <row r="251" spans="1:15">
      <c r="A251" s="98" t="s">
        <v>324</v>
      </c>
      <c r="B251" s="99">
        <v>2400</v>
      </c>
      <c r="C251" s="99">
        <v>2225</v>
      </c>
      <c r="D251" s="99">
        <v>2862.5</v>
      </c>
      <c r="E251" s="99">
        <v>2233.3333333332998</v>
      </c>
      <c r="F251" s="99">
        <f t="shared" si="17"/>
        <v>-2225</v>
      </c>
      <c r="G251" s="99">
        <f t="shared" si="18"/>
        <v>-2233.3333333332998</v>
      </c>
      <c r="H251" s="93" t="str">
        <f t="shared" si="19"/>
        <v/>
      </c>
      <c r="I251" s="100" t="s">
        <v>324</v>
      </c>
      <c r="J251" s="99">
        <v>1511.4454545455001</v>
      </c>
      <c r="K251" s="99">
        <v>-270.14999999999998</v>
      </c>
      <c r="L251" s="99">
        <v>202.87</v>
      </c>
      <c r="M251" s="99">
        <v>-1933.7166666666999</v>
      </c>
      <c r="N251" s="99">
        <f t="shared" si="20"/>
        <v>1241.2954545455</v>
      </c>
      <c r="O251" s="99">
        <f t="shared" si="21"/>
        <v>-1730.8466666667</v>
      </c>
    </row>
    <row r="252" spans="1:15">
      <c r="A252" s="98" t="s">
        <v>325</v>
      </c>
      <c r="B252" s="99">
        <v>2487.5</v>
      </c>
      <c r="C252" s="99">
        <v>2010.4166666666999</v>
      </c>
      <c r="D252" s="99">
        <v>3195.8333333332998</v>
      </c>
      <c r="E252" s="99">
        <v>2341.6666666667002</v>
      </c>
      <c r="F252" s="99">
        <f t="shared" si="17"/>
        <v>-2010.4166666666999</v>
      </c>
      <c r="G252" s="99">
        <f t="shared" si="18"/>
        <v>-2341.6666666667002</v>
      </c>
      <c r="H252" s="93" t="str">
        <f t="shared" si="19"/>
        <v/>
      </c>
      <c r="I252" s="100" t="s">
        <v>325</v>
      </c>
      <c r="J252" s="99">
        <v>2435.5541666667</v>
      </c>
      <c r="K252" s="99">
        <v>-752.89333333330001</v>
      </c>
      <c r="L252" s="99">
        <v>683.13181818179999</v>
      </c>
      <c r="M252" s="99">
        <v>-776.61363636359999</v>
      </c>
      <c r="N252" s="99">
        <f t="shared" si="20"/>
        <v>1682.6608333334</v>
      </c>
      <c r="O252" s="99">
        <f t="shared" si="21"/>
        <v>-93.481818181800008</v>
      </c>
    </row>
    <row r="253" spans="1:15">
      <c r="A253" s="98" t="s">
        <v>326</v>
      </c>
      <c r="B253" s="99">
        <v>2904.1666666667002</v>
      </c>
      <c r="C253" s="99">
        <v>2016.6666666666999</v>
      </c>
      <c r="D253" s="99">
        <v>2822.9166666667002</v>
      </c>
      <c r="E253" s="99">
        <v>2300</v>
      </c>
      <c r="F253" s="99">
        <f t="shared" si="17"/>
        <v>-2016.6666666666999</v>
      </c>
      <c r="G253" s="99">
        <f t="shared" si="18"/>
        <v>-2300</v>
      </c>
      <c r="H253" s="93" t="str">
        <f t="shared" si="19"/>
        <v/>
      </c>
      <c r="I253" s="100" t="s">
        <v>326</v>
      </c>
      <c r="J253" s="99">
        <v>1908.0333333333001</v>
      </c>
      <c r="K253" s="99">
        <v>-1096.56</v>
      </c>
      <c r="L253" s="99">
        <v>712.7</v>
      </c>
      <c r="M253" s="99">
        <v>-772.4375</v>
      </c>
      <c r="N253" s="99">
        <f t="shared" si="20"/>
        <v>811.47333333330016</v>
      </c>
      <c r="O253" s="99">
        <f t="shared" si="21"/>
        <v>-59.737499999999955</v>
      </c>
    </row>
    <row r="254" spans="1:15">
      <c r="A254" s="98" t="s">
        <v>327</v>
      </c>
      <c r="B254" s="99">
        <v>2512.5</v>
      </c>
      <c r="C254" s="99">
        <v>2250</v>
      </c>
      <c r="D254" s="99">
        <v>2983.3333333332998</v>
      </c>
      <c r="E254" s="99">
        <v>2300</v>
      </c>
      <c r="F254" s="99">
        <f t="shared" si="17"/>
        <v>-2250</v>
      </c>
      <c r="G254" s="99">
        <f t="shared" si="18"/>
        <v>-2300</v>
      </c>
      <c r="H254" s="93" t="str">
        <f t="shared" si="19"/>
        <v/>
      </c>
      <c r="I254" s="100" t="s">
        <v>327</v>
      </c>
      <c r="J254" s="99">
        <v>1121.3541666666999</v>
      </c>
      <c r="K254" s="99">
        <v>-432.125</v>
      </c>
      <c r="L254" s="99">
        <v>205.46666666670001</v>
      </c>
      <c r="M254" s="99">
        <v>-1448.1583333333001</v>
      </c>
      <c r="N254" s="99">
        <f t="shared" si="20"/>
        <v>689.22916666669994</v>
      </c>
      <c r="O254" s="99">
        <f t="shared" si="21"/>
        <v>-1242.6916666666002</v>
      </c>
    </row>
    <row r="255" spans="1:15">
      <c r="A255" s="98" t="s">
        <v>328</v>
      </c>
      <c r="B255" s="99">
        <v>2541.6666666667002</v>
      </c>
      <c r="C255" s="99">
        <v>2000</v>
      </c>
      <c r="D255" s="99">
        <v>3166.6666666667002</v>
      </c>
      <c r="E255" s="99">
        <v>2300</v>
      </c>
      <c r="F255" s="99">
        <f t="shared" si="17"/>
        <v>-2000</v>
      </c>
      <c r="G255" s="99">
        <f t="shared" si="18"/>
        <v>-2300</v>
      </c>
      <c r="H255" s="93" t="str">
        <f t="shared" si="19"/>
        <v/>
      </c>
      <c r="I255" s="100" t="s">
        <v>328</v>
      </c>
      <c r="J255" s="99">
        <v>2476.8958333332998</v>
      </c>
      <c r="K255" s="99">
        <v>-574.99523809519997</v>
      </c>
      <c r="L255" s="99">
        <v>457.84210526319998</v>
      </c>
      <c r="M255" s="99">
        <v>-1580.85</v>
      </c>
      <c r="N255" s="99">
        <f t="shared" si="20"/>
        <v>1901.9005952380999</v>
      </c>
      <c r="O255" s="99">
        <f t="shared" si="21"/>
        <v>-1123.0078947367999</v>
      </c>
    </row>
    <row r="256" spans="1:15">
      <c r="A256" s="98" t="s">
        <v>329</v>
      </c>
      <c r="B256" s="99">
        <v>1884.3916666667001</v>
      </c>
      <c r="C256" s="99">
        <v>1900</v>
      </c>
      <c r="D256" s="99">
        <v>3166.6666666667002</v>
      </c>
      <c r="E256" s="99">
        <v>2300</v>
      </c>
      <c r="F256" s="99">
        <f t="shared" si="17"/>
        <v>-1900</v>
      </c>
      <c r="G256" s="99">
        <f t="shared" si="18"/>
        <v>-2300</v>
      </c>
      <c r="H256" s="93" t="str">
        <f t="shared" si="19"/>
        <v/>
      </c>
      <c r="I256" s="100" t="s">
        <v>329</v>
      </c>
      <c r="J256" s="99">
        <v>2533.2347826086998</v>
      </c>
      <c r="K256" s="99">
        <v>-1370.0272727273</v>
      </c>
      <c r="L256" s="99">
        <v>1386.6315789473999</v>
      </c>
      <c r="M256" s="99">
        <v>-1360.3608695651999</v>
      </c>
      <c r="N256" s="99">
        <f t="shared" si="20"/>
        <v>1163.2075098813998</v>
      </c>
      <c r="O256" s="99">
        <f t="shared" si="21"/>
        <v>26.270709382200039</v>
      </c>
    </row>
    <row r="257" spans="1:15">
      <c r="A257" s="98" t="s">
        <v>330</v>
      </c>
      <c r="B257" s="99">
        <v>1133.3333333333001</v>
      </c>
      <c r="C257" s="99">
        <v>1900</v>
      </c>
      <c r="D257" s="99">
        <v>3300</v>
      </c>
      <c r="E257" s="99">
        <v>2712.5</v>
      </c>
      <c r="F257" s="99">
        <f t="shared" si="17"/>
        <v>-1900</v>
      </c>
      <c r="G257" s="99">
        <f t="shared" si="18"/>
        <v>-2712.5</v>
      </c>
      <c r="H257" s="93" t="str">
        <f t="shared" si="19"/>
        <v/>
      </c>
      <c r="I257" s="100" t="s">
        <v>330</v>
      </c>
      <c r="J257" s="99">
        <v>1800</v>
      </c>
      <c r="K257" s="99">
        <v>-678.47083333329999</v>
      </c>
      <c r="L257" s="99">
        <v>257.47083333329999</v>
      </c>
      <c r="M257" s="99">
        <v>-1250.8499999999999</v>
      </c>
      <c r="N257" s="99">
        <f t="shared" si="20"/>
        <v>1121.5291666666999</v>
      </c>
      <c r="O257" s="99">
        <f t="shared" si="21"/>
        <v>-993.37916666669992</v>
      </c>
    </row>
    <row r="258" spans="1:15">
      <c r="A258" s="98" t="s">
        <v>331</v>
      </c>
      <c r="B258" s="99">
        <v>1520.875</v>
      </c>
      <c r="C258" s="99">
        <v>1900</v>
      </c>
      <c r="D258" s="99">
        <v>3412.5</v>
      </c>
      <c r="E258" s="99">
        <v>2900</v>
      </c>
      <c r="F258" s="99">
        <f t="shared" si="17"/>
        <v>-1900</v>
      </c>
      <c r="G258" s="99">
        <f t="shared" si="18"/>
        <v>-2900</v>
      </c>
      <c r="H258" s="93" t="str">
        <f t="shared" si="19"/>
        <v/>
      </c>
      <c r="I258" s="100" t="s">
        <v>331</v>
      </c>
      <c r="J258" s="99">
        <v>1731.6041666666999</v>
      </c>
      <c r="K258" s="99">
        <v>-364.90625</v>
      </c>
      <c r="L258" s="99">
        <v>166.20476190479999</v>
      </c>
      <c r="M258" s="99">
        <v>-1863.3458333333001</v>
      </c>
      <c r="N258" s="99">
        <f t="shared" si="20"/>
        <v>1366.6979166666999</v>
      </c>
      <c r="O258" s="99">
        <f t="shared" si="21"/>
        <v>-1697.1410714285</v>
      </c>
    </row>
    <row r="259" spans="1:15">
      <c r="A259" s="98" t="s">
        <v>332</v>
      </c>
      <c r="B259" s="99">
        <v>1166.6666666666999</v>
      </c>
      <c r="C259" s="99">
        <v>1758.3333333333001</v>
      </c>
      <c r="D259" s="99">
        <v>3300</v>
      </c>
      <c r="E259" s="99">
        <v>2900</v>
      </c>
      <c r="F259" s="99">
        <f t="shared" si="17"/>
        <v>-1758.3333333333001</v>
      </c>
      <c r="G259" s="99">
        <f t="shared" si="18"/>
        <v>-2900</v>
      </c>
      <c r="H259" s="93" t="str">
        <f t="shared" si="19"/>
        <v/>
      </c>
      <c r="I259" s="100" t="s">
        <v>332</v>
      </c>
      <c r="J259" s="99">
        <v>1353.7</v>
      </c>
      <c r="K259" s="99">
        <v>-389.54374999999999</v>
      </c>
      <c r="L259" s="99">
        <v>506.4318181818</v>
      </c>
      <c r="M259" s="99">
        <v>-935.80416666669998</v>
      </c>
      <c r="N259" s="99">
        <f t="shared" si="20"/>
        <v>964.15625</v>
      </c>
      <c r="O259" s="99">
        <f t="shared" si="21"/>
        <v>-429.37234848489999</v>
      </c>
    </row>
    <row r="260" spans="1:15">
      <c r="A260" s="98" t="s">
        <v>333</v>
      </c>
      <c r="B260" s="99">
        <v>1183.3333333333001</v>
      </c>
      <c r="C260" s="99">
        <v>1700</v>
      </c>
      <c r="D260" s="99">
        <v>3300</v>
      </c>
      <c r="E260" s="99">
        <v>2900</v>
      </c>
      <c r="F260" s="99">
        <f t="shared" si="17"/>
        <v>-1700</v>
      </c>
      <c r="G260" s="99">
        <f t="shared" si="18"/>
        <v>-2900</v>
      </c>
      <c r="H260" s="93" t="str">
        <f t="shared" si="19"/>
        <v/>
      </c>
      <c r="I260" s="100" t="s">
        <v>333</v>
      </c>
      <c r="J260" s="99">
        <v>1200</v>
      </c>
      <c r="K260" s="99">
        <v>-150</v>
      </c>
      <c r="L260" s="99">
        <v>1398.0391304348</v>
      </c>
      <c r="M260" s="99">
        <v>-225.97</v>
      </c>
      <c r="N260" s="99">
        <f t="shared" si="20"/>
        <v>1050</v>
      </c>
      <c r="O260" s="99">
        <f t="shared" si="21"/>
        <v>1172.0691304347999</v>
      </c>
    </row>
    <row r="261" spans="1:15">
      <c r="A261" s="98" t="s">
        <v>334</v>
      </c>
      <c r="B261" s="99">
        <v>1158.3333333333001</v>
      </c>
      <c r="C261" s="99">
        <v>1700</v>
      </c>
      <c r="D261" s="99">
        <v>3300</v>
      </c>
      <c r="E261" s="99">
        <v>2900</v>
      </c>
      <c r="F261" s="99">
        <f t="shared" si="17"/>
        <v>-1700</v>
      </c>
      <c r="G261" s="99">
        <f t="shared" si="18"/>
        <v>-2900</v>
      </c>
      <c r="H261" s="93" t="str">
        <f t="shared" si="19"/>
        <v>M</v>
      </c>
      <c r="I261" s="100" t="s">
        <v>334</v>
      </c>
      <c r="J261" s="99">
        <v>1200</v>
      </c>
      <c r="K261" s="99">
        <v>-170</v>
      </c>
      <c r="L261" s="99">
        <v>1161.9166666666999</v>
      </c>
      <c r="M261" s="99">
        <v>-218.08</v>
      </c>
      <c r="N261" s="99">
        <f t="shared" si="20"/>
        <v>1030</v>
      </c>
      <c r="O261" s="99">
        <f t="shared" si="21"/>
        <v>943.8366666666999</v>
      </c>
    </row>
    <row r="262" spans="1:15">
      <c r="A262" s="98" t="s">
        <v>335</v>
      </c>
      <c r="B262" s="99">
        <v>1200</v>
      </c>
      <c r="C262" s="99">
        <v>1700</v>
      </c>
      <c r="D262" s="99">
        <v>3300</v>
      </c>
      <c r="E262" s="99">
        <v>2900</v>
      </c>
      <c r="F262" s="99">
        <f t="shared" ref="F262:F325" si="22">-C262</f>
        <v>-1700</v>
      </c>
      <c r="G262" s="99">
        <f t="shared" ref="G262:G325" si="23">-E262</f>
        <v>-2900</v>
      </c>
      <c r="H262" s="93" t="str">
        <f t="shared" ref="H262:H325" si="24">IF(TEXT(I262,"d")+0=15,UPPER(LEFT(TEXT(I262,"mmm"),1)),"")</f>
        <v/>
      </c>
      <c r="I262" s="100" t="s">
        <v>335</v>
      </c>
      <c r="J262" s="99">
        <v>1152.925</v>
      </c>
      <c r="K262" s="99">
        <v>-326.60000000000002</v>
      </c>
      <c r="L262" s="99">
        <v>1724.3083333333</v>
      </c>
      <c r="M262" s="99">
        <v>-240.65652173909999</v>
      </c>
      <c r="N262" s="99">
        <f t="shared" si="20"/>
        <v>826.32499999999993</v>
      </c>
      <c r="O262" s="99">
        <f t="shared" si="21"/>
        <v>1483.6518115941999</v>
      </c>
    </row>
    <row r="263" spans="1:15">
      <c r="A263" s="98" t="s">
        <v>336</v>
      </c>
      <c r="B263" s="99">
        <v>1200</v>
      </c>
      <c r="C263" s="99">
        <v>1700</v>
      </c>
      <c r="D263" s="99">
        <v>3300</v>
      </c>
      <c r="E263" s="99">
        <v>2900</v>
      </c>
      <c r="F263" s="99">
        <f t="shared" si="22"/>
        <v>-1700</v>
      </c>
      <c r="G263" s="99">
        <f t="shared" si="23"/>
        <v>-2900</v>
      </c>
      <c r="H263" s="93" t="str">
        <f t="shared" si="24"/>
        <v/>
      </c>
      <c r="I263" s="100" t="s">
        <v>336</v>
      </c>
      <c r="J263" s="99">
        <v>1027.4449999999999</v>
      </c>
      <c r="K263" s="99">
        <v>-695.4947368421</v>
      </c>
      <c r="L263" s="99">
        <v>276.73043478260001</v>
      </c>
      <c r="M263" s="99">
        <v>-1123.0166666667001</v>
      </c>
      <c r="N263" s="99">
        <f t="shared" si="20"/>
        <v>331.95026315789994</v>
      </c>
      <c r="O263" s="99">
        <f t="shared" si="21"/>
        <v>-846.28623188410006</v>
      </c>
    </row>
    <row r="264" spans="1:15">
      <c r="A264" s="98" t="s">
        <v>337</v>
      </c>
      <c r="B264" s="99">
        <v>1304.5833333333001</v>
      </c>
      <c r="C264" s="99">
        <v>1887.5</v>
      </c>
      <c r="D264" s="99">
        <v>3179.1666666667002</v>
      </c>
      <c r="E264" s="99">
        <v>2687.5</v>
      </c>
      <c r="F264" s="99">
        <f t="shared" si="22"/>
        <v>-1887.5</v>
      </c>
      <c r="G264" s="99">
        <f t="shared" si="23"/>
        <v>-2687.5</v>
      </c>
      <c r="H264" s="93" t="str">
        <f t="shared" si="24"/>
        <v/>
      </c>
      <c r="I264" s="100" t="s">
        <v>337</v>
      </c>
      <c r="J264" s="99">
        <v>1437.175</v>
      </c>
      <c r="K264" s="99">
        <v>-483.9</v>
      </c>
      <c r="L264" s="99">
        <v>238.63749999999999</v>
      </c>
      <c r="M264" s="99">
        <v>-861.50416666670003</v>
      </c>
      <c r="N264" s="99">
        <f t="shared" si="20"/>
        <v>953.27499999999998</v>
      </c>
      <c r="O264" s="99">
        <f t="shared" si="21"/>
        <v>-622.86666666669998</v>
      </c>
    </row>
    <row r="265" spans="1:15">
      <c r="A265" s="98" t="s">
        <v>338</v>
      </c>
      <c r="B265" s="99">
        <v>1145.4166666666999</v>
      </c>
      <c r="C265" s="99">
        <v>2139.5833333332998</v>
      </c>
      <c r="D265" s="99">
        <v>3425</v>
      </c>
      <c r="E265" s="99">
        <v>2462.5</v>
      </c>
      <c r="F265" s="99">
        <f t="shared" si="22"/>
        <v>-2139.5833333332998</v>
      </c>
      <c r="G265" s="99">
        <f t="shared" si="23"/>
        <v>-2462.5</v>
      </c>
      <c r="H265" s="93" t="str">
        <f t="shared" si="24"/>
        <v/>
      </c>
      <c r="I265" s="100" t="s">
        <v>338</v>
      </c>
      <c r="J265" s="99">
        <v>1247.6624999999999</v>
      </c>
      <c r="K265" s="99">
        <v>-274.66500000000002</v>
      </c>
      <c r="L265" s="99">
        <v>195.66315789469999</v>
      </c>
      <c r="M265" s="99">
        <v>-1764.1333333333</v>
      </c>
      <c r="N265" s="99">
        <f t="shared" ref="N265:N328" si="25">IFERROR(J265+0,0)+IFERROR(K265+0,0)</f>
        <v>972.99749999999995</v>
      </c>
      <c r="O265" s="99">
        <f t="shared" ref="O265:O328" si="26">IFERROR(L265+0,0)+IFERROR(M265+0,0)</f>
        <v>-1568.4701754386001</v>
      </c>
    </row>
    <row r="266" spans="1:15">
      <c r="A266" s="98" t="s">
        <v>339</v>
      </c>
      <c r="B266" s="99">
        <v>1629.1666666666999</v>
      </c>
      <c r="C266" s="99">
        <v>1875</v>
      </c>
      <c r="D266" s="99">
        <v>3479.1666666667002</v>
      </c>
      <c r="E266" s="99">
        <v>2800</v>
      </c>
      <c r="F266" s="99">
        <f t="shared" si="22"/>
        <v>-1875</v>
      </c>
      <c r="G266" s="99">
        <f t="shared" si="23"/>
        <v>-2800</v>
      </c>
      <c r="H266" s="93" t="str">
        <f t="shared" si="24"/>
        <v/>
      </c>
      <c r="I266" s="100" t="s">
        <v>339</v>
      </c>
      <c r="J266" s="99">
        <v>1447.3043478261</v>
      </c>
      <c r="K266" s="99">
        <v>-702.11</v>
      </c>
      <c r="L266" s="99">
        <v>1484.0210526316</v>
      </c>
      <c r="M266" s="99">
        <v>-323.16190476190002</v>
      </c>
      <c r="N266" s="99">
        <f t="shared" si="25"/>
        <v>745.19434782609994</v>
      </c>
      <c r="O266" s="99">
        <f t="shared" si="26"/>
        <v>1160.8591478696999</v>
      </c>
    </row>
    <row r="267" spans="1:15">
      <c r="A267" s="98" t="s">
        <v>340</v>
      </c>
      <c r="B267" s="99">
        <v>1750</v>
      </c>
      <c r="C267" s="99">
        <v>1987.5</v>
      </c>
      <c r="D267" s="99">
        <v>3479.1666666667002</v>
      </c>
      <c r="E267" s="99">
        <v>2800</v>
      </c>
      <c r="F267" s="99">
        <f t="shared" si="22"/>
        <v>-1987.5</v>
      </c>
      <c r="G267" s="99">
        <f t="shared" si="23"/>
        <v>-2800</v>
      </c>
      <c r="H267" s="93" t="str">
        <f t="shared" si="24"/>
        <v/>
      </c>
      <c r="I267" s="100" t="s">
        <v>340</v>
      </c>
      <c r="J267" s="99">
        <v>1744.3958333333001</v>
      </c>
      <c r="K267" s="99">
        <v>-201.3</v>
      </c>
      <c r="L267" s="99">
        <v>1404.7708333333001</v>
      </c>
      <c r="M267" s="99">
        <v>-158.4166666667</v>
      </c>
      <c r="N267" s="99">
        <f t="shared" si="25"/>
        <v>1543.0958333333001</v>
      </c>
      <c r="O267" s="99">
        <f t="shared" si="26"/>
        <v>1246.3541666666001</v>
      </c>
    </row>
    <row r="268" spans="1:15">
      <c r="A268" s="98" t="s">
        <v>341</v>
      </c>
      <c r="B268" s="99">
        <v>1900</v>
      </c>
      <c r="C268" s="99">
        <v>2058.3333333332998</v>
      </c>
      <c r="D268" s="99">
        <v>3479.1666666667002</v>
      </c>
      <c r="E268" s="99">
        <v>2791.6666666667002</v>
      </c>
      <c r="F268" s="99">
        <f t="shared" si="22"/>
        <v>-2058.3333333332998</v>
      </c>
      <c r="G268" s="99">
        <f t="shared" si="23"/>
        <v>-2791.6666666667002</v>
      </c>
      <c r="H268" s="93" t="str">
        <f t="shared" si="24"/>
        <v/>
      </c>
      <c r="I268" s="100" t="s">
        <v>341</v>
      </c>
      <c r="J268" s="99">
        <v>1900</v>
      </c>
      <c r="K268" s="101" t="s">
        <v>45</v>
      </c>
      <c r="L268" s="99">
        <v>1140.9041666666999</v>
      </c>
      <c r="M268" s="99">
        <v>-387.3541666667</v>
      </c>
      <c r="N268" s="99">
        <f t="shared" si="25"/>
        <v>1900</v>
      </c>
      <c r="O268" s="99">
        <f t="shared" si="26"/>
        <v>753.55</v>
      </c>
    </row>
    <row r="269" spans="1:15">
      <c r="A269" s="98" t="s">
        <v>342</v>
      </c>
      <c r="B269" s="99">
        <v>1879.1666666666999</v>
      </c>
      <c r="C269" s="99">
        <v>2050</v>
      </c>
      <c r="D269" s="99">
        <v>3479.1666666667002</v>
      </c>
      <c r="E269" s="99">
        <v>2800</v>
      </c>
      <c r="F269" s="99">
        <f t="shared" si="22"/>
        <v>-2050</v>
      </c>
      <c r="G269" s="99">
        <f t="shared" si="23"/>
        <v>-2800</v>
      </c>
      <c r="H269" s="93" t="str">
        <f t="shared" si="24"/>
        <v/>
      </c>
      <c r="I269" s="100" t="s">
        <v>342</v>
      </c>
      <c r="J269" s="99">
        <v>1877.95</v>
      </c>
      <c r="K269" s="99">
        <v>-223.7</v>
      </c>
      <c r="L269" s="99">
        <v>1323.2833333333001</v>
      </c>
      <c r="M269" s="99">
        <v>-336.42916666669998</v>
      </c>
      <c r="N269" s="99">
        <f t="shared" si="25"/>
        <v>1654.25</v>
      </c>
      <c r="O269" s="99">
        <f t="shared" si="26"/>
        <v>986.85416666660012</v>
      </c>
    </row>
    <row r="270" spans="1:15">
      <c r="A270" s="98" t="s">
        <v>343</v>
      </c>
      <c r="B270" s="99">
        <v>1820.8333333333001</v>
      </c>
      <c r="C270" s="99">
        <v>2156.25</v>
      </c>
      <c r="D270" s="99">
        <v>3479.1666666667002</v>
      </c>
      <c r="E270" s="99">
        <v>2800</v>
      </c>
      <c r="F270" s="99">
        <f t="shared" si="22"/>
        <v>-2156.25</v>
      </c>
      <c r="G270" s="99">
        <f t="shared" si="23"/>
        <v>-2800</v>
      </c>
      <c r="H270" s="93" t="str">
        <f t="shared" si="24"/>
        <v/>
      </c>
      <c r="I270" s="100" t="s">
        <v>343</v>
      </c>
      <c r="J270" s="99">
        <v>1895.8625</v>
      </c>
      <c r="K270" s="99">
        <v>-246.51111111110001</v>
      </c>
      <c r="L270" s="99">
        <v>335.7</v>
      </c>
      <c r="M270" s="99">
        <v>-817.40416666670001</v>
      </c>
      <c r="N270" s="99">
        <f t="shared" si="25"/>
        <v>1649.3513888888999</v>
      </c>
      <c r="O270" s="99">
        <f t="shared" si="26"/>
        <v>-481.70416666670002</v>
      </c>
    </row>
    <row r="271" spans="1:15">
      <c r="A271" s="98" t="s">
        <v>344</v>
      </c>
      <c r="B271" s="99">
        <v>1616.6666666666999</v>
      </c>
      <c r="C271" s="99">
        <v>1912.5</v>
      </c>
      <c r="D271" s="99">
        <v>3633.3333333332998</v>
      </c>
      <c r="E271" s="99">
        <v>2666.6666666667002</v>
      </c>
      <c r="F271" s="99">
        <f t="shared" si="22"/>
        <v>-1912.5</v>
      </c>
      <c r="G271" s="99">
        <f t="shared" si="23"/>
        <v>-2666.6666666667002</v>
      </c>
      <c r="H271" s="93" t="str">
        <f t="shared" si="24"/>
        <v/>
      </c>
      <c r="I271" s="100" t="s">
        <v>344</v>
      </c>
      <c r="J271" s="99">
        <v>1894.6041666666999</v>
      </c>
      <c r="K271" s="99">
        <v>-345.41500000000002</v>
      </c>
      <c r="L271" s="99">
        <v>226.88749999999999</v>
      </c>
      <c r="M271" s="99">
        <v>-2052.8666666667</v>
      </c>
      <c r="N271" s="99">
        <f t="shared" si="25"/>
        <v>1549.1891666667</v>
      </c>
      <c r="O271" s="99">
        <f t="shared" si="26"/>
        <v>-1825.9791666666999</v>
      </c>
    </row>
    <row r="272" spans="1:15">
      <c r="A272" s="98" t="s">
        <v>345</v>
      </c>
      <c r="B272" s="99">
        <v>1420.8333333333001</v>
      </c>
      <c r="C272" s="99">
        <v>2027.0833333333001</v>
      </c>
      <c r="D272" s="99">
        <v>3670.8333333332998</v>
      </c>
      <c r="E272" s="99">
        <v>2291.6666666667002</v>
      </c>
      <c r="F272" s="99">
        <f t="shared" si="22"/>
        <v>-2027.0833333333001</v>
      </c>
      <c r="G272" s="99">
        <f t="shared" si="23"/>
        <v>-2291.6666666667002</v>
      </c>
      <c r="H272" s="93" t="str">
        <f t="shared" si="24"/>
        <v/>
      </c>
      <c r="I272" s="100" t="s">
        <v>345</v>
      </c>
      <c r="J272" s="99">
        <v>1770.8333333333001</v>
      </c>
      <c r="K272" s="99">
        <v>-378.03181818180002</v>
      </c>
      <c r="L272" s="99">
        <v>551.78181818179996</v>
      </c>
      <c r="M272" s="99">
        <v>-1919.7874999999999</v>
      </c>
      <c r="N272" s="99">
        <f t="shared" si="25"/>
        <v>1392.8015151515001</v>
      </c>
      <c r="O272" s="99">
        <f t="shared" si="26"/>
        <v>-1368.0056818181999</v>
      </c>
    </row>
    <row r="273" spans="1:15">
      <c r="A273" s="98" t="s">
        <v>346</v>
      </c>
      <c r="B273" s="99">
        <v>1633.3333333333001</v>
      </c>
      <c r="C273" s="99">
        <v>1812.5</v>
      </c>
      <c r="D273" s="99">
        <v>3633.3333333332998</v>
      </c>
      <c r="E273" s="99">
        <v>2700</v>
      </c>
      <c r="F273" s="99">
        <f t="shared" si="22"/>
        <v>-1812.5</v>
      </c>
      <c r="G273" s="99">
        <f t="shared" si="23"/>
        <v>-2700</v>
      </c>
      <c r="H273" s="93" t="str">
        <f t="shared" si="24"/>
        <v/>
      </c>
      <c r="I273" s="100" t="s">
        <v>346</v>
      </c>
      <c r="J273" s="99">
        <v>1916.6666666666999</v>
      </c>
      <c r="K273" s="99">
        <v>-303.78636363639998</v>
      </c>
      <c r="L273" s="99">
        <v>229.94583333329999</v>
      </c>
      <c r="M273" s="99">
        <v>-855.60869565220003</v>
      </c>
      <c r="N273" s="99">
        <f t="shared" si="25"/>
        <v>1612.8803030303</v>
      </c>
      <c r="O273" s="99">
        <f t="shared" si="26"/>
        <v>-625.66286231890001</v>
      </c>
    </row>
    <row r="274" spans="1:15">
      <c r="A274" s="98" t="s">
        <v>347</v>
      </c>
      <c r="B274" s="99">
        <v>1625</v>
      </c>
      <c r="C274" s="99">
        <v>1791.6666666666999</v>
      </c>
      <c r="D274" s="99">
        <v>3633.3333333332998</v>
      </c>
      <c r="E274" s="99">
        <v>2700</v>
      </c>
      <c r="F274" s="99">
        <f t="shared" si="22"/>
        <v>-1791.6666666666999</v>
      </c>
      <c r="G274" s="99">
        <f t="shared" si="23"/>
        <v>-2700</v>
      </c>
      <c r="H274" s="93" t="str">
        <f t="shared" si="24"/>
        <v/>
      </c>
      <c r="I274" s="100" t="s">
        <v>347</v>
      </c>
      <c r="J274" s="99">
        <v>1916.6666666666999</v>
      </c>
      <c r="K274" s="99">
        <v>-336.91</v>
      </c>
      <c r="L274" s="99">
        <v>256.147826087</v>
      </c>
      <c r="M274" s="99">
        <v>-1462.9875</v>
      </c>
      <c r="N274" s="99">
        <f t="shared" si="25"/>
        <v>1579.7566666666999</v>
      </c>
      <c r="O274" s="99">
        <f t="shared" si="26"/>
        <v>-1206.8396739129998</v>
      </c>
    </row>
    <row r="275" spans="1:15">
      <c r="A275" s="98" t="s">
        <v>348</v>
      </c>
      <c r="B275" s="99">
        <v>1637.5</v>
      </c>
      <c r="C275" s="99">
        <v>1791.6666666666999</v>
      </c>
      <c r="D275" s="99">
        <v>3633.3333333332998</v>
      </c>
      <c r="E275" s="99">
        <v>2700</v>
      </c>
      <c r="F275" s="99">
        <f t="shared" si="22"/>
        <v>-1791.6666666666999</v>
      </c>
      <c r="G275" s="99">
        <f t="shared" si="23"/>
        <v>-2700</v>
      </c>
      <c r="H275" s="93" t="str">
        <f t="shared" si="24"/>
        <v/>
      </c>
      <c r="I275" s="100" t="s">
        <v>348</v>
      </c>
      <c r="J275" s="99">
        <v>1916.6666666666999</v>
      </c>
      <c r="K275" s="99">
        <v>-269.44583333330002</v>
      </c>
      <c r="L275" s="99">
        <v>641.99166666669998</v>
      </c>
      <c r="M275" s="99">
        <v>-1598.2958333332999</v>
      </c>
      <c r="N275" s="99">
        <f t="shared" si="25"/>
        <v>1647.2208333333999</v>
      </c>
      <c r="O275" s="99">
        <f t="shared" si="26"/>
        <v>-956.30416666659994</v>
      </c>
    </row>
    <row r="276" spans="1:15">
      <c r="A276" s="98" t="s">
        <v>349</v>
      </c>
      <c r="B276" s="99">
        <v>1700</v>
      </c>
      <c r="C276" s="99">
        <v>1800</v>
      </c>
      <c r="D276" s="99">
        <v>3633.3333333332998</v>
      </c>
      <c r="E276" s="99">
        <v>2700</v>
      </c>
      <c r="F276" s="99">
        <f t="shared" si="22"/>
        <v>-1800</v>
      </c>
      <c r="G276" s="99">
        <f t="shared" si="23"/>
        <v>-2700</v>
      </c>
      <c r="H276" s="93" t="str">
        <f t="shared" si="24"/>
        <v/>
      </c>
      <c r="I276" s="100" t="s">
        <v>349</v>
      </c>
      <c r="J276" s="99">
        <v>1700</v>
      </c>
      <c r="K276" s="101" t="s">
        <v>45</v>
      </c>
      <c r="L276" s="99">
        <v>662.02083333329995</v>
      </c>
      <c r="M276" s="99">
        <v>-495.0043478261</v>
      </c>
      <c r="N276" s="99">
        <f t="shared" si="25"/>
        <v>1700</v>
      </c>
      <c r="O276" s="99">
        <f t="shared" si="26"/>
        <v>167.01648550719995</v>
      </c>
    </row>
    <row r="277" spans="1:15">
      <c r="A277" s="98" t="s">
        <v>350</v>
      </c>
      <c r="B277" s="99">
        <v>1620.8333333333001</v>
      </c>
      <c r="C277" s="99">
        <v>1868.75</v>
      </c>
      <c r="D277" s="99">
        <v>3541.6666666667002</v>
      </c>
      <c r="E277" s="99">
        <v>2695.8333333332998</v>
      </c>
      <c r="F277" s="99">
        <f t="shared" si="22"/>
        <v>-1868.75</v>
      </c>
      <c r="G277" s="99">
        <f t="shared" si="23"/>
        <v>-2695.8333333332998</v>
      </c>
      <c r="H277" s="93" t="str">
        <f t="shared" si="24"/>
        <v/>
      </c>
      <c r="I277" s="100" t="s">
        <v>350</v>
      </c>
      <c r="J277" s="99">
        <v>1700</v>
      </c>
      <c r="K277" s="99">
        <v>-305.55</v>
      </c>
      <c r="L277" s="99">
        <v>602.36956521740001</v>
      </c>
      <c r="M277" s="99">
        <v>-356.03913043479997</v>
      </c>
      <c r="N277" s="99">
        <f t="shared" si="25"/>
        <v>1394.45</v>
      </c>
      <c r="O277" s="99">
        <f t="shared" si="26"/>
        <v>246.33043478260004</v>
      </c>
    </row>
    <row r="278" spans="1:15">
      <c r="A278" s="98" t="s">
        <v>359</v>
      </c>
      <c r="B278" s="99">
        <v>1487.5</v>
      </c>
      <c r="C278" s="99">
        <v>1937.5</v>
      </c>
      <c r="D278" s="99">
        <v>3275</v>
      </c>
      <c r="E278" s="99">
        <v>2800</v>
      </c>
      <c r="F278" s="99">
        <f t="shared" si="22"/>
        <v>-1937.5</v>
      </c>
      <c r="G278" s="99">
        <f t="shared" si="23"/>
        <v>-2800</v>
      </c>
      <c r="H278" s="93" t="str">
        <f t="shared" si="24"/>
        <v/>
      </c>
      <c r="I278" s="100" t="s">
        <v>359</v>
      </c>
      <c r="J278" s="99">
        <v>1487.5</v>
      </c>
      <c r="K278" s="101" t="s">
        <v>45</v>
      </c>
      <c r="L278" s="99">
        <v>414.11818181820001</v>
      </c>
      <c r="M278" s="99">
        <v>-516.55416666669998</v>
      </c>
      <c r="N278" s="99">
        <f t="shared" si="25"/>
        <v>1487.5</v>
      </c>
      <c r="O278" s="99">
        <f t="shared" si="26"/>
        <v>-102.43598484849997</v>
      </c>
    </row>
    <row r="279" spans="1:15">
      <c r="A279" s="98" t="s">
        <v>360</v>
      </c>
      <c r="B279" s="99">
        <v>1337.5</v>
      </c>
      <c r="C279" s="99">
        <v>2464.5833333332998</v>
      </c>
      <c r="D279" s="99">
        <v>3412.5</v>
      </c>
      <c r="E279" s="99">
        <v>3120.8333333332998</v>
      </c>
      <c r="F279" s="99">
        <f t="shared" si="22"/>
        <v>-2464.5833333332998</v>
      </c>
      <c r="G279" s="99">
        <f t="shared" si="23"/>
        <v>-3120.8333333332998</v>
      </c>
      <c r="H279" s="93" t="str">
        <f t="shared" si="24"/>
        <v/>
      </c>
      <c r="I279" s="100" t="s">
        <v>360</v>
      </c>
      <c r="J279" s="99">
        <v>1337.5</v>
      </c>
      <c r="K279" s="101" t="s">
        <v>45</v>
      </c>
      <c r="L279" s="99">
        <v>284.8333333333</v>
      </c>
      <c r="M279" s="99">
        <v>-2084.1416666667001</v>
      </c>
      <c r="N279" s="99">
        <f t="shared" si="25"/>
        <v>1337.5</v>
      </c>
      <c r="O279" s="99">
        <f t="shared" si="26"/>
        <v>-1799.3083333334</v>
      </c>
    </row>
    <row r="280" spans="1:15">
      <c r="A280" s="98" t="s">
        <v>361</v>
      </c>
      <c r="B280" s="99">
        <v>1083.3333333333001</v>
      </c>
      <c r="C280" s="99">
        <v>1610.4166666666999</v>
      </c>
      <c r="D280" s="99">
        <v>3158.3333333332998</v>
      </c>
      <c r="E280" s="99">
        <v>2650</v>
      </c>
      <c r="F280" s="99">
        <f t="shared" si="22"/>
        <v>-1610.4166666666999</v>
      </c>
      <c r="G280" s="99">
        <f t="shared" si="23"/>
        <v>-2650</v>
      </c>
      <c r="H280" s="93" t="str">
        <f t="shared" si="24"/>
        <v/>
      </c>
      <c r="I280" s="100" t="s">
        <v>361</v>
      </c>
      <c r="J280" s="99">
        <v>1076.0666666667</v>
      </c>
      <c r="K280" s="101" t="s">
        <v>45</v>
      </c>
      <c r="L280" s="99">
        <v>621.5086956522</v>
      </c>
      <c r="M280" s="99">
        <v>-200.1208333333</v>
      </c>
      <c r="N280" s="99">
        <f t="shared" si="25"/>
        <v>1076.0666666667</v>
      </c>
      <c r="O280" s="99">
        <f t="shared" si="26"/>
        <v>421.38786231890003</v>
      </c>
    </row>
    <row r="281" spans="1:15">
      <c r="A281" s="98" t="s">
        <v>362</v>
      </c>
      <c r="B281" s="99">
        <v>966.66666666670005</v>
      </c>
      <c r="C281" s="99">
        <v>1258.3333333333001</v>
      </c>
      <c r="D281" s="99">
        <v>3116.6666666667002</v>
      </c>
      <c r="E281" s="99">
        <v>2533.3333333332998</v>
      </c>
      <c r="F281" s="99">
        <f t="shared" si="22"/>
        <v>-1258.3333333333001</v>
      </c>
      <c r="G281" s="99">
        <f t="shared" si="23"/>
        <v>-2533.3333333332998</v>
      </c>
      <c r="H281" s="93" t="str">
        <f t="shared" si="24"/>
        <v/>
      </c>
      <c r="I281" s="100" t="s">
        <v>362</v>
      </c>
      <c r="J281" s="99">
        <v>966.66666666670005</v>
      </c>
      <c r="K281" s="101" t="s">
        <v>45</v>
      </c>
      <c r="L281" s="99">
        <v>359.61250000000001</v>
      </c>
      <c r="M281" s="99">
        <v>-1132.425</v>
      </c>
      <c r="N281" s="99">
        <f t="shared" si="25"/>
        <v>966.66666666670005</v>
      </c>
      <c r="O281" s="99">
        <f t="shared" si="26"/>
        <v>-772.8125</v>
      </c>
    </row>
    <row r="282" spans="1:15">
      <c r="A282" s="98" t="s">
        <v>363</v>
      </c>
      <c r="B282" s="99">
        <v>966.66666666670005</v>
      </c>
      <c r="C282" s="99">
        <v>1258.3333333333001</v>
      </c>
      <c r="D282" s="99">
        <v>3116.6666666667002</v>
      </c>
      <c r="E282" s="99">
        <v>2533.3333333332998</v>
      </c>
      <c r="F282" s="99">
        <f t="shared" si="22"/>
        <v>-1258.3333333333001</v>
      </c>
      <c r="G282" s="99">
        <f t="shared" si="23"/>
        <v>-2533.3333333332998</v>
      </c>
      <c r="H282" s="93" t="str">
        <f t="shared" si="24"/>
        <v/>
      </c>
      <c r="I282" s="100" t="s">
        <v>363</v>
      </c>
      <c r="J282" s="99">
        <v>930.08333333329995</v>
      </c>
      <c r="K282" s="99">
        <v>-271.375</v>
      </c>
      <c r="L282" s="99">
        <v>569.89583333329995</v>
      </c>
      <c r="M282" s="99">
        <v>-1644.2666666667001</v>
      </c>
      <c r="N282" s="99">
        <f t="shared" si="25"/>
        <v>658.70833333329995</v>
      </c>
      <c r="O282" s="99">
        <f t="shared" si="26"/>
        <v>-1074.3708333334002</v>
      </c>
    </row>
    <row r="283" spans="1:15">
      <c r="A283" s="98" t="s">
        <v>364</v>
      </c>
      <c r="B283" s="99">
        <v>966.66666666670005</v>
      </c>
      <c r="C283" s="99">
        <v>1258.3333333333001</v>
      </c>
      <c r="D283" s="99">
        <v>3116.6666666667002</v>
      </c>
      <c r="E283" s="99">
        <v>2533.3333333332998</v>
      </c>
      <c r="F283" s="99">
        <f t="shared" si="22"/>
        <v>-1258.3333333333001</v>
      </c>
      <c r="G283" s="99">
        <f t="shared" si="23"/>
        <v>-2533.3333333332998</v>
      </c>
      <c r="H283" s="93" t="str">
        <f t="shared" si="24"/>
        <v/>
      </c>
      <c r="I283" s="100" t="s">
        <v>364</v>
      </c>
      <c r="J283" s="99">
        <v>951.49583333329997</v>
      </c>
      <c r="K283" s="99">
        <v>-453.32</v>
      </c>
      <c r="L283" s="99">
        <v>341.06666666669997</v>
      </c>
      <c r="M283" s="99">
        <v>-951.72500000000002</v>
      </c>
      <c r="N283" s="99">
        <f t="shared" si="25"/>
        <v>498.17583333329998</v>
      </c>
      <c r="O283" s="99">
        <f t="shared" si="26"/>
        <v>-610.65833333330011</v>
      </c>
    </row>
    <row r="284" spans="1:15">
      <c r="A284" s="98" t="s">
        <v>365</v>
      </c>
      <c r="B284" s="99">
        <v>1083.3333333333001</v>
      </c>
      <c r="C284" s="99">
        <v>1258.3333333333001</v>
      </c>
      <c r="D284" s="99">
        <v>3116.6666666667002</v>
      </c>
      <c r="E284" s="99">
        <v>2429.1666666667002</v>
      </c>
      <c r="F284" s="99">
        <f t="shared" si="22"/>
        <v>-1258.3333333333001</v>
      </c>
      <c r="G284" s="99">
        <f t="shared" si="23"/>
        <v>-2429.1666666667002</v>
      </c>
      <c r="H284" s="93" t="str">
        <f t="shared" si="24"/>
        <v/>
      </c>
      <c r="I284" s="100" t="s">
        <v>365</v>
      </c>
      <c r="J284" s="99">
        <v>1108.3333333333001</v>
      </c>
      <c r="K284" s="99">
        <v>-450</v>
      </c>
      <c r="L284" s="99">
        <v>606.22500000000002</v>
      </c>
      <c r="M284" s="99">
        <v>-1954.6916666667</v>
      </c>
      <c r="N284" s="99">
        <f t="shared" si="25"/>
        <v>658.33333333330006</v>
      </c>
      <c r="O284" s="99">
        <f t="shared" si="26"/>
        <v>-1348.4666666666999</v>
      </c>
    </row>
    <row r="285" spans="1:15">
      <c r="A285" s="98" t="s">
        <v>366</v>
      </c>
      <c r="B285" s="99">
        <v>1225</v>
      </c>
      <c r="C285" s="99">
        <v>1375</v>
      </c>
      <c r="D285" s="99">
        <v>2825</v>
      </c>
      <c r="E285" s="99">
        <v>2612.5</v>
      </c>
      <c r="F285" s="99">
        <f t="shared" si="22"/>
        <v>-1375</v>
      </c>
      <c r="G285" s="99">
        <f t="shared" si="23"/>
        <v>-2612.5</v>
      </c>
      <c r="H285" s="93" t="str">
        <f t="shared" si="24"/>
        <v/>
      </c>
      <c r="I285" s="100" t="s">
        <v>366</v>
      </c>
      <c r="J285" s="99">
        <v>1337.5</v>
      </c>
      <c r="K285" s="99">
        <v>-410</v>
      </c>
      <c r="L285" s="99">
        <v>362.26249999999999</v>
      </c>
      <c r="M285" s="99">
        <v>-1807.9375</v>
      </c>
      <c r="N285" s="99">
        <f t="shared" si="25"/>
        <v>927.5</v>
      </c>
      <c r="O285" s="99">
        <f t="shared" si="26"/>
        <v>-1445.675</v>
      </c>
    </row>
    <row r="286" spans="1:15">
      <c r="A286" s="98" t="s">
        <v>367</v>
      </c>
      <c r="B286" s="99">
        <v>1175</v>
      </c>
      <c r="C286" s="99">
        <v>1875</v>
      </c>
      <c r="D286" s="99">
        <v>3054.1666666667002</v>
      </c>
      <c r="E286" s="99">
        <v>2633.3333333332998</v>
      </c>
      <c r="F286" s="99">
        <f t="shared" si="22"/>
        <v>-1875</v>
      </c>
      <c r="G286" s="99">
        <f t="shared" si="23"/>
        <v>-2633.3333333332998</v>
      </c>
      <c r="H286" s="93" t="str">
        <f t="shared" si="24"/>
        <v/>
      </c>
      <c r="I286" s="100" t="s">
        <v>367</v>
      </c>
      <c r="J286" s="99">
        <v>1225</v>
      </c>
      <c r="K286" s="99">
        <v>-143.14444444439999</v>
      </c>
      <c r="L286" s="99">
        <v>200.86666666670001</v>
      </c>
      <c r="M286" s="99">
        <v>-1851.1375</v>
      </c>
      <c r="N286" s="99">
        <f t="shared" si="25"/>
        <v>1081.8555555555999</v>
      </c>
      <c r="O286" s="99">
        <f t="shared" si="26"/>
        <v>-1650.2708333333001</v>
      </c>
    </row>
    <row r="287" spans="1:15">
      <c r="A287" s="98" t="s">
        <v>368</v>
      </c>
      <c r="B287" s="99">
        <v>1166.6666666666999</v>
      </c>
      <c r="C287" s="99">
        <v>1875</v>
      </c>
      <c r="D287" s="99">
        <v>2825</v>
      </c>
      <c r="E287" s="99">
        <v>2668.75</v>
      </c>
      <c r="F287" s="99">
        <f t="shared" si="22"/>
        <v>-1875</v>
      </c>
      <c r="G287" s="99">
        <f t="shared" si="23"/>
        <v>-2668.75</v>
      </c>
      <c r="H287" s="93" t="str">
        <f t="shared" si="24"/>
        <v/>
      </c>
      <c r="I287" s="100" t="s">
        <v>368</v>
      </c>
      <c r="J287" s="99">
        <v>1225</v>
      </c>
      <c r="K287" s="99">
        <v>-200</v>
      </c>
      <c r="L287" s="99">
        <v>938.62916666670003</v>
      </c>
      <c r="M287" s="99">
        <v>-964.93913043479995</v>
      </c>
      <c r="N287" s="99">
        <f t="shared" si="25"/>
        <v>1025</v>
      </c>
      <c r="O287" s="99">
        <f t="shared" si="26"/>
        <v>-26.309963768099919</v>
      </c>
    </row>
    <row r="288" spans="1:15">
      <c r="A288" s="98" t="s">
        <v>369</v>
      </c>
      <c r="B288" s="99">
        <v>1333.3333333333001</v>
      </c>
      <c r="C288" s="99">
        <v>1475</v>
      </c>
      <c r="D288" s="99">
        <v>2825</v>
      </c>
      <c r="E288" s="99">
        <v>2612.5</v>
      </c>
      <c r="F288" s="99">
        <f t="shared" si="22"/>
        <v>-1475</v>
      </c>
      <c r="G288" s="99">
        <f t="shared" si="23"/>
        <v>-2612.5</v>
      </c>
      <c r="H288" s="93" t="str">
        <f t="shared" si="24"/>
        <v/>
      </c>
      <c r="I288" s="100" t="s">
        <v>369</v>
      </c>
      <c r="J288" s="99">
        <v>974.15555555560002</v>
      </c>
      <c r="K288" s="99">
        <v>-717.93846153849995</v>
      </c>
      <c r="L288" s="99">
        <v>947.97083333329999</v>
      </c>
      <c r="M288" s="99">
        <v>-407.39090909089998</v>
      </c>
      <c r="N288" s="99">
        <f t="shared" si="25"/>
        <v>256.21709401710007</v>
      </c>
      <c r="O288" s="99">
        <f t="shared" si="26"/>
        <v>540.57992424240001</v>
      </c>
    </row>
    <row r="289" spans="1:15">
      <c r="A289" s="98" t="s">
        <v>370</v>
      </c>
      <c r="B289" s="99">
        <v>1333.3333333333001</v>
      </c>
      <c r="C289" s="99">
        <v>1425</v>
      </c>
      <c r="D289" s="99">
        <v>2825</v>
      </c>
      <c r="E289" s="99">
        <v>2612.5</v>
      </c>
      <c r="F289" s="99">
        <f t="shared" si="22"/>
        <v>-1425</v>
      </c>
      <c r="G289" s="99">
        <f t="shared" si="23"/>
        <v>-2612.5</v>
      </c>
      <c r="H289" s="93" t="str">
        <f t="shared" si="24"/>
        <v/>
      </c>
      <c r="I289" s="100" t="s">
        <v>370</v>
      </c>
      <c r="J289" s="99">
        <v>1216.2916666666999</v>
      </c>
      <c r="K289" s="99">
        <v>-793.78</v>
      </c>
      <c r="L289" s="99">
        <v>1040.375</v>
      </c>
      <c r="M289" s="99">
        <v>-378.96666666670001</v>
      </c>
      <c r="N289" s="99">
        <f t="shared" si="25"/>
        <v>422.51166666669997</v>
      </c>
      <c r="O289" s="99">
        <f t="shared" si="26"/>
        <v>661.40833333329999</v>
      </c>
    </row>
    <row r="290" spans="1:15">
      <c r="A290" s="98" t="s">
        <v>371</v>
      </c>
      <c r="B290" s="99">
        <v>1333.3333333333001</v>
      </c>
      <c r="C290" s="99">
        <v>1383.3333333333001</v>
      </c>
      <c r="D290" s="99">
        <v>2825</v>
      </c>
      <c r="E290" s="99">
        <v>2612.5</v>
      </c>
      <c r="F290" s="99">
        <f t="shared" si="22"/>
        <v>-1383.3333333333001</v>
      </c>
      <c r="G290" s="99">
        <f t="shared" si="23"/>
        <v>-2612.5</v>
      </c>
      <c r="H290" s="93" t="str">
        <f t="shared" si="24"/>
        <v/>
      </c>
      <c r="I290" s="100" t="s">
        <v>371</v>
      </c>
      <c r="J290" s="99">
        <v>1333.3333333333001</v>
      </c>
      <c r="K290" s="101" t="s">
        <v>45</v>
      </c>
      <c r="L290" s="99">
        <v>520.61500000000001</v>
      </c>
      <c r="M290" s="99">
        <v>-381.18333333330003</v>
      </c>
      <c r="N290" s="99">
        <f t="shared" si="25"/>
        <v>1333.3333333333001</v>
      </c>
      <c r="O290" s="99">
        <f t="shared" si="26"/>
        <v>139.43166666669998</v>
      </c>
    </row>
    <row r="291" spans="1:15">
      <c r="A291" s="98" t="s">
        <v>372</v>
      </c>
      <c r="B291" s="99">
        <v>1254.1666666666999</v>
      </c>
      <c r="C291" s="99">
        <v>1577.0833333333001</v>
      </c>
      <c r="D291" s="99">
        <v>2825</v>
      </c>
      <c r="E291" s="99">
        <v>2612.5</v>
      </c>
      <c r="F291" s="99">
        <f t="shared" si="22"/>
        <v>-1577.0833333333001</v>
      </c>
      <c r="G291" s="99">
        <f t="shared" si="23"/>
        <v>-2612.5</v>
      </c>
      <c r="H291" s="93" t="str">
        <f t="shared" si="24"/>
        <v/>
      </c>
      <c r="I291" s="100" t="s">
        <v>372</v>
      </c>
      <c r="J291" s="99">
        <v>1331.7583333333</v>
      </c>
      <c r="K291" s="99">
        <v>-224.09230769230001</v>
      </c>
      <c r="L291" s="99">
        <v>502.35238095239998</v>
      </c>
      <c r="M291" s="99">
        <v>-444.36666666669998</v>
      </c>
      <c r="N291" s="99">
        <f t="shared" si="25"/>
        <v>1107.666025641</v>
      </c>
      <c r="O291" s="99">
        <f t="shared" si="26"/>
        <v>57.985714285699999</v>
      </c>
    </row>
    <row r="292" spans="1:15">
      <c r="A292" s="98" t="s">
        <v>373</v>
      </c>
      <c r="B292" s="99">
        <v>1133.3333333333001</v>
      </c>
      <c r="C292" s="99">
        <v>2725</v>
      </c>
      <c r="D292" s="99">
        <v>2995.8333333332998</v>
      </c>
      <c r="E292" s="99">
        <v>2229.1666666667002</v>
      </c>
      <c r="F292" s="99">
        <f t="shared" si="22"/>
        <v>-2725</v>
      </c>
      <c r="G292" s="99">
        <f t="shared" si="23"/>
        <v>-2229.1666666667002</v>
      </c>
      <c r="H292" s="93" t="str">
        <f t="shared" si="24"/>
        <v>J</v>
      </c>
      <c r="I292" s="100" t="s">
        <v>373</v>
      </c>
      <c r="J292" s="99">
        <v>1175</v>
      </c>
      <c r="K292" s="99">
        <v>-190</v>
      </c>
      <c r="L292" s="99">
        <v>138.93888888890001</v>
      </c>
      <c r="M292" s="99">
        <v>-1112.3791666667</v>
      </c>
      <c r="N292" s="99">
        <f t="shared" si="25"/>
        <v>985</v>
      </c>
      <c r="O292" s="99">
        <f t="shared" si="26"/>
        <v>-973.44027777780002</v>
      </c>
    </row>
    <row r="293" spans="1:15">
      <c r="A293" s="98" t="s">
        <v>374</v>
      </c>
      <c r="B293" s="99">
        <v>1275</v>
      </c>
      <c r="C293" s="99">
        <v>3081.25</v>
      </c>
      <c r="D293" s="99">
        <v>3075</v>
      </c>
      <c r="E293" s="99">
        <v>2352.0833333332998</v>
      </c>
      <c r="F293" s="99">
        <f t="shared" si="22"/>
        <v>-3081.25</v>
      </c>
      <c r="G293" s="99">
        <f t="shared" si="23"/>
        <v>-2352.0833333332998</v>
      </c>
      <c r="H293" s="93" t="str">
        <f t="shared" si="24"/>
        <v/>
      </c>
      <c r="I293" s="100" t="s">
        <v>374</v>
      </c>
      <c r="J293" s="99">
        <v>1275</v>
      </c>
      <c r="K293" s="101" t="s">
        <v>45</v>
      </c>
      <c r="L293" s="99">
        <v>371.11333333329998</v>
      </c>
      <c r="M293" s="99">
        <v>-1257.6500000000001</v>
      </c>
      <c r="N293" s="99">
        <f t="shared" si="25"/>
        <v>1275</v>
      </c>
      <c r="O293" s="99">
        <f t="shared" si="26"/>
        <v>-886.53666666670006</v>
      </c>
    </row>
    <row r="294" spans="1:15">
      <c r="A294" s="98" t="s">
        <v>375</v>
      </c>
      <c r="B294" s="99">
        <v>1029.1666666666999</v>
      </c>
      <c r="C294" s="99">
        <v>2189.5833333332998</v>
      </c>
      <c r="D294" s="99">
        <v>2995.8333333332998</v>
      </c>
      <c r="E294" s="99">
        <v>2229.1666666667002</v>
      </c>
      <c r="F294" s="99">
        <f t="shared" si="22"/>
        <v>-2189.5833333332998</v>
      </c>
      <c r="G294" s="99">
        <f t="shared" si="23"/>
        <v>-2229.1666666667002</v>
      </c>
      <c r="H294" s="93" t="str">
        <f t="shared" si="24"/>
        <v/>
      </c>
      <c r="I294" s="100" t="s">
        <v>375</v>
      </c>
      <c r="J294" s="99">
        <v>1091.6666666666999</v>
      </c>
      <c r="K294" s="99">
        <v>-300</v>
      </c>
      <c r="L294" s="99">
        <v>591.95000000000005</v>
      </c>
      <c r="M294" s="99">
        <v>-696.1</v>
      </c>
      <c r="N294" s="99">
        <f t="shared" si="25"/>
        <v>791.66666666669994</v>
      </c>
      <c r="O294" s="99">
        <f t="shared" si="26"/>
        <v>-104.14999999999998</v>
      </c>
    </row>
    <row r="295" spans="1:15">
      <c r="A295" s="98" t="s">
        <v>376</v>
      </c>
      <c r="B295" s="99">
        <v>850</v>
      </c>
      <c r="C295" s="99">
        <v>1641.6666666666999</v>
      </c>
      <c r="D295" s="99">
        <v>2958.3333333332998</v>
      </c>
      <c r="E295" s="99">
        <v>2229.1666666667002</v>
      </c>
      <c r="F295" s="99">
        <f t="shared" si="22"/>
        <v>-1641.6666666666999</v>
      </c>
      <c r="G295" s="99">
        <f t="shared" si="23"/>
        <v>-2229.1666666667002</v>
      </c>
      <c r="H295" s="93" t="str">
        <f t="shared" si="24"/>
        <v/>
      </c>
      <c r="I295" s="100" t="s">
        <v>376</v>
      </c>
      <c r="J295" s="99">
        <v>1000.4652173913</v>
      </c>
      <c r="K295" s="99">
        <v>-503.82307692310002</v>
      </c>
      <c r="L295" s="99">
        <v>583.40869565219998</v>
      </c>
      <c r="M295" s="99">
        <v>-606.79166666670005</v>
      </c>
      <c r="N295" s="99">
        <f t="shared" si="25"/>
        <v>496.64214046820001</v>
      </c>
      <c r="O295" s="99">
        <f t="shared" si="26"/>
        <v>-23.382971014500072</v>
      </c>
    </row>
    <row r="296" spans="1:15">
      <c r="A296" s="98" t="s">
        <v>377</v>
      </c>
      <c r="B296" s="99">
        <v>1008.3333333332999</v>
      </c>
      <c r="C296" s="99">
        <v>1683.3333333333001</v>
      </c>
      <c r="D296" s="99">
        <v>2958.3333333332998</v>
      </c>
      <c r="E296" s="99">
        <v>2229.1666666667002</v>
      </c>
      <c r="F296" s="99">
        <f t="shared" si="22"/>
        <v>-1683.3333333333001</v>
      </c>
      <c r="G296" s="99">
        <f t="shared" si="23"/>
        <v>-2229.1666666667002</v>
      </c>
      <c r="H296" s="93" t="str">
        <f t="shared" si="24"/>
        <v/>
      </c>
      <c r="I296" s="100" t="s">
        <v>377</v>
      </c>
      <c r="J296" s="99">
        <v>1033.3333333333001</v>
      </c>
      <c r="K296" s="99">
        <v>-125</v>
      </c>
      <c r="L296" s="99">
        <v>555.13181818179999</v>
      </c>
      <c r="M296" s="99">
        <v>-577.34166666670001</v>
      </c>
      <c r="N296" s="99">
        <f t="shared" si="25"/>
        <v>908.33333333330006</v>
      </c>
      <c r="O296" s="99">
        <f t="shared" si="26"/>
        <v>-22.209848484900022</v>
      </c>
    </row>
    <row r="297" spans="1:15">
      <c r="A297" s="98" t="s">
        <v>378</v>
      </c>
      <c r="B297" s="99">
        <v>991.66666666670005</v>
      </c>
      <c r="C297" s="99">
        <v>1916.6666666666999</v>
      </c>
      <c r="D297" s="99">
        <v>2981.25</v>
      </c>
      <c r="E297" s="99">
        <v>2641.6666666667002</v>
      </c>
      <c r="F297" s="99">
        <f t="shared" si="22"/>
        <v>-1916.6666666666999</v>
      </c>
      <c r="G297" s="99">
        <f t="shared" si="23"/>
        <v>-2641.6666666667002</v>
      </c>
      <c r="H297" s="93" t="str">
        <f t="shared" si="24"/>
        <v/>
      </c>
      <c r="I297" s="100" t="s">
        <v>378</v>
      </c>
      <c r="J297" s="99">
        <v>1033.3333333333001</v>
      </c>
      <c r="K297" s="99">
        <v>-166.9</v>
      </c>
      <c r="L297" s="99">
        <v>858.18499999999995</v>
      </c>
      <c r="M297" s="99">
        <v>-544.21666666670001</v>
      </c>
      <c r="N297" s="99">
        <f t="shared" si="25"/>
        <v>866.43333333330008</v>
      </c>
      <c r="O297" s="99">
        <f t="shared" si="26"/>
        <v>313.96833333329994</v>
      </c>
    </row>
    <row r="298" spans="1:15">
      <c r="A298" s="98" t="s">
        <v>379</v>
      </c>
      <c r="B298" s="99">
        <v>1150</v>
      </c>
      <c r="C298" s="99">
        <v>2114.5833333332998</v>
      </c>
      <c r="D298" s="99">
        <v>2958.3333333332998</v>
      </c>
      <c r="E298" s="99">
        <v>2229.1666666667002</v>
      </c>
      <c r="F298" s="99">
        <f t="shared" si="22"/>
        <v>-2114.5833333332998</v>
      </c>
      <c r="G298" s="99">
        <f t="shared" si="23"/>
        <v>-2229.1666666667002</v>
      </c>
      <c r="H298" s="93" t="str">
        <f t="shared" si="24"/>
        <v/>
      </c>
      <c r="I298" s="100" t="s">
        <v>379</v>
      </c>
      <c r="J298" s="99">
        <v>1173.6666666666999</v>
      </c>
      <c r="K298" s="99">
        <v>-200</v>
      </c>
      <c r="L298" s="99">
        <v>520.95789473679997</v>
      </c>
      <c r="M298" s="99">
        <v>-855.1875</v>
      </c>
      <c r="N298" s="99">
        <f t="shared" si="25"/>
        <v>973.66666666669994</v>
      </c>
      <c r="O298" s="99">
        <f t="shared" si="26"/>
        <v>-334.22960526320003</v>
      </c>
    </row>
    <row r="299" spans="1:15">
      <c r="A299" s="98" t="s">
        <v>380</v>
      </c>
      <c r="B299" s="99">
        <v>1400</v>
      </c>
      <c r="C299" s="99">
        <v>2612.5</v>
      </c>
      <c r="D299" s="99">
        <v>2875</v>
      </c>
      <c r="E299" s="99">
        <v>2533.3333333332998</v>
      </c>
      <c r="F299" s="99">
        <f t="shared" si="22"/>
        <v>-2612.5</v>
      </c>
      <c r="G299" s="99">
        <f t="shared" si="23"/>
        <v>-2533.3333333332998</v>
      </c>
      <c r="H299" s="93" t="str">
        <f t="shared" si="24"/>
        <v/>
      </c>
      <c r="I299" s="100" t="s">
        <v>380</v>
      </c>
      <c r="J299" s="99">
        <v>1525</v>
      </c>
      <c r="K299" s="99">
        <v>-221.7923076923</v>
      </c>
      <c r="L299" s="99">
        <v>149.24782608699999</v>
      </c>
      <c r="M299" s="99">
        <v>-1411.4458333333</v>
      </c>
      <c r="N299" s="99">
        <f t="shared" si="25"/>
        <v>1303.2076923077</v>
      </c>
      <c r="O299" s="99">
        <f t="shared" si="26"/>
        <v>-1262.1980072463</v>
      </c>
    </row>
    <row r="300" spans="1:15">
      <c r="A300" s="98" t="s">
        <v>381</v>
      </c>
      <c r="B300" s="99">
        <v>1262.5</v>
      </c>
      <c r="C300" s="99">
        <v>2058.3333333332998</v>
      </c>
      <c r="D300" s="99">
        <v>3195.8333333332998</v>
      </c>
      <c r="E300" s="99">
        <v>2683.3333333332998</v>
      </c>
      <c r="F300" s="99">
        <f t="shared" si="22"/>
        <v>-2058.3333333332998</v>
      </c>
      <c r="G300" s="99">
        <f t="shared" si="23"/>
        <v>-2683.3333333332998</v>
      </c>
      <c r="H300" s="93" t="str">
        <f t="shared" si="24"/>
        <v/>
      </c>
      <c r="I300" s="100" t="s">
        <v>381</v>
      </c>
      <c r="J300" s="99">
        <v>1425</v>
      </c>
      <c r="K300" s="99">
        <v>-243.89333333330001</v>
      </c>
      <c r="L300" s="99">
        <v>287.87916666669997</v>
      </c>
      <c r="M300" s="99">
        <v>-2020.7791666666999</v>
      </c>
      <c r="N300" s="99">
        <f t="shared" si="25"/>
        <v>1181.1066666667</v>
      </c>
      <c r="O300" s="99">
        <f t="shared" si="26"/>
        <v>-1732.8999999999999</v>
      </c>
    </row>
    <row r="301" spans="1:15">
      <c r="A301" s="98" t="s">
        <v>382</v>
      </c>
      <c r="B301" s="99">
        <v>995.83333333329995</v>
      </c>
      <c r="C301" s="99">
        <v>2600</v>
      </c>
      <c r="D301" s="99">
        <v>2875</v>
      </c>
      <c r="E301" s="99">
        <v>2525</v>
      </c>
      <c r="F301" s="99">
        <f t="shared" si="22"/>
        <v>-2600</v>
      </c>
      <c r="G301" s="99">
        <f t="shared" si="23"/>
        <v>-2525</v>
      </c>
      <c r="H301" s="93" t="str">
        <f t="shared" si="24"/>
        <v/>
      </c>
      <c r="I301" s="100" t="s">
        <v>382</v>
      </c>
      <c r="J301" s="99">
        <v>1533.3333333333001</v>
      </c>
      <c r="K301" s="99">
        <v>-528.82083333330002</v>
      </c>
      <c r="L301" s="99">
        <v>299.0652173913</v>
      </c>
      <c r="M301" s="99">
        <v>-829.54166666670005</v>
      </c>
      <c r="N301" s="99">
        <f t="shared" si="25"/>
        <v>1004.5125</v>
      </c>
      <c r="O301" s="99">
        <f t="shared" si="26"/>
        <v>-530.4764492754</v>
      </c>
    </row>
    <row r="302" spans="1:15">
      <c r="A302" s="98" t="s">
        <v>383</v>
      </c>
      <c r="B302" s="99">
        <v>1445.8333333333001</v>
      </c>
      <c r="C302" s="99">
        <v>2600</v>
      </c>
      <c r="D302" s="99">
        <v>2825</v>
      </c>
      <c r="E302" s="99">
        <v>2466.6666666667002</v>
      </c>
      <c r="F302" s="99">
        <f t="shared" si="22"/>
        <v>-2600</v>
      </c>
      <c r="G302" s="99">
        <f t="shared" si="23"/>
        <v>-2466.6666666667002</v>
      </c>
      <c r="H302" s="93" t="str">
        <f t="shared" si="24"/>
        <v/>
      </c>
      <c r="I302" s="100" t="s">
        <v>383</v>
      </c>
      <c r="J302" s="99">
        <v>1533.3333333333001</v>
      </c>
      <c r="K302" s="99">
        <v>-334.28571428570001</v>
      </c>
      <c r="L302" s="99">
        <v>637.02916666670001</v>
      </c>
      <c r="M302" s="99">
        <v>-664.46818181820004</v>
      </c>
      <c r="N302" s="99">
        <f t="shared" si="25"/>
        <v>1199.0476190476002</v>
      </c>
      <c r="O302" s="99">
        <f t="shared" si="26"/>
        <v>-27.43901515150003</v>
      </c>
    </row>
    <row r="303" spans="1:15">
      <c r="A303" s="98" t="s">
        <v>384</v>
      </c>
      <c r="B303" s="99">
        <v>1458.3333333333001</v>
      </c>
      <c r="C303" s="99">
        <v>2600</v>
      </c>
      <c r="D303" s="99">
        <v>2825</v>
      </c>
      <c r="E303" s="99">
        <v>2466.6666666667002</v>
      </c>
      <c r="F303" s="99">
        <f t="shared" si="22"/>
        <v>-2600</v>
      </c>
      <c r="G303" s="99">
        <f t="shared" si="23"/>
        <v>-2466.6666666667002</v>
      </c>
      <c r="H303" s="93" t="str">
        <f t="shared" si="24"/>
        <v/>
      </c>
      <c r="I303" s="100" t="s">
        <v>384</v>
      </c>
      <c r="J303" s="99">
        <v>1533.3333333333001</v>
      </c>
      <c r="K303" s="99">
        <v>-559.23</v>
      </c>
      <c r="L303" s="99">
        <v>647.03913043479997</v>
      </c>
      <c r="M303" s="99">
        <v>-1060.8347826086999</v>
      </c>
      <c r="N303" s="99">
        <f t="shared" si="25"/>
        <v>974.10333333330004</v>
      </c>
      <c r="O303" s="99">
        <f t="shared" si="26"/>
        <v>-413.79565217389995</v>
      </c>
    </row>
    <row r="304" spans="1:15">
      <c r="A304" s="98" t="s">
        <v>385</v>
      </c>
      <c r="B304" s="99">
        <v>1483.3333333333001</v>
      </c>
      <c r="C304" s="99">
        <v>2600</v>
      </c>
      <c r="D304" s="99">
        <v>2825</v>
      </c>
      <c r="E304" s="99">
        <v>2466.6666666667002</v>
      </c>
      <c r="F304" s="99">
        <f t="shared" si="22"/>
        <v>-2600</v>
      </c>
      <c r="G304" s="99">
        <f t="shared" si="23"/>
        <v>-2466.6666666667002</v>
      </c>
      <c r="H304" s="93" t="str">
        <f t="shared" si="24"/>
        <v/>
      </c>
      <c r="I304" s="100" t="s">
        <v>385</v>
      </c>
      <c r="J304" s="99">
        <v>1533.3333333333001</v>
      </c>
      <c r="K304" s="99">
        <v>-228.57142857139999</v>
      </c>
      <c r="L304" s="99">
        <v>360.90833333329999</v>
      </c>
      <c r="M304" s="99">
        <v>-797.14166666669996</v>
      </c>
      <c r="N304" s="99">
        <f t="shared" si="25"/>
        <v>1304.7619047619</v>
      </c>
      <c r="O304" s="99">
        <f t="shared" si="26"/>
        <v>-436.23333333339997</v>
      </c>
    </row>
    <row r="305" spans="1:15">
      <c r="A305" s="98" t="s">
        <v>386</v>
      </c>
      <c r="B305" s="99">
        <v>1533.3333333333001</v>
      </c>
      <c r="C305" s="99">
        <v>2600</v>
      </c>
      <c r="D305" s="99">
        <v>2825</v>
      </c>
      <c r="E305" s="99">
        <v>2466.6666666667002</v>
      </c>
      <c r="F305" s="99">
        <f t="shared" si="22"/>
        <v>-2600</v>
      </c>
      <c r="G305" s="99">
        <f t="shared" si="23"/>
        <v>-2466.6666666667002</v>
      </c>
      <c r="H305" s="93" t="str">
        <f t="shared" si="24"/>
        <v/>
      </c>
      <c r="I305" s="100" t="s">
        <v>386</v>
      </c>
      <c r="J305" s="99">
        <v>1533.3333333333001</v>
      </c>
      <c r="K305" s="99">
        <v>-250</v>
      </c>
      <c r="L305" s="99">
        <v>712.45</v>
      </c>
      <c r="M305" s="99">
        <v>-176.58235294120001</v>
      </c>
      <c r="N305" s="99">
        <f t="shared" si="25"/>
        <v>1283.3333333333001</v>
      </c>
      <c r="O305" s="99">
        <f t="shared" si="26"/>
        <v>535.8676470588</v>
      </c>
    </row>
    <row r="306" spans="1:15">
      <c r="A306" s="98" t="s">
        <v>387</v>
      </c>
      <c r="B306" s="99">
        <v>1450</v>
      </c>
      <c r="C306" s="99">
        <v>2012.5</v>
      </c>
      <c r="D306" s="99">
        <v>3129.1666666667002</v>
      </c>
      <c r="E306" s="99">
        <v>2658.3333333332998</v>
      </c>
      <c r="F306" s="99">
        <f t="shared" si="22"/>
        <v>-2012.5</v>
      </c>
      <c r="G306" s="99">
        <f t="shared" si="23"/>
        <v>-2658.3333333332998</v>
      </c>
      <c r="H306" s="93" t="str">
        <f t="shared" si="24"/>
        <v/>
      </c>
      <c r="I306" s="100" t="s">
        <v>387</v>
      </c>
      <c r="J306" s="99">
        <v>1450</v>
      </c>
      <c r="K306" s="99">
        <v>-358.05</v>
      </c>
      <c r="L306" s="99">
        <v>542.64583333329995</v>
      </c>
      <c r="M306" s="99">
        <v>-96.669565217400006</v>
      </c>
      <c r="N306" s="99">
        <f t="shared" si="25"/>
        <v>1091.95</v>
      </c>
      <c r="O306" s="99">
        <f t="shared" si="26"/>
        <v>445.97626811589993</v>
      </c>
    </row>
    <row r="307" spans="1:15">
      <c r="A307" s="98" t="s">
        <v>358</v>
      </c>
      <c r="B307" s="99">
        <v>1175</v>
      </c>
      <c r="C307" s="99">
        <v>2566.6666666667002</v>
      </c>
      <c r="D307" s="99">
        <v>3283.3333333332998</v>
      </c>
      <c r="E307" s="99">
        <v>2558.3333333332998</v>
      </c>
      <c r="F307" s="99">
        <f t="shared" si="22"/>
        <v>-2566.6666666667002</v>
      </c>
      <c r="G307" s="99">
        <f t="shared" si="23"/>
        <v>-2558.3333333332998</v>
      </c>
      <c r="H307" s="93" t="str">
        <f t="shared" si="24"/>
        <v/>
      </c>
      <c r="I307" s="100" t="s">
        <v>358</v>
      </c>
      <c r="J307" s="99">
        <v>1175</v>
      </c>
      <c r="K307" s="101" t="s">
        <v>45</v>
      </c>
      <c r="L307" s="99">
        <v>304.83999999999997</v>
      </c>
      <c r="M307" s="99">
        <v>-605.39166666669996</v>
      </c>
      <c r="N307" s="99">
        <f t="shared" si="25"/>
        <v>1175</v>
      </c>
      <c r="O307" s="99">
        <f t="shared" si="26"/>
        <v>-300.55166666669999</v>
      </c>
    </row>
    <row r="308" spans="1:15">
      <c r="A308" s="98" t="s">
        <v>390</v>
      </c>
      <c r="B308" s="99">
        <v>912.5</v>
      </c>
      <c r="C308" s="99">
        <v>1762.5</v>
      </c>
      <c r="D308" s="99">
        <v>3081.25</v>
      </c>
      <c r="E308" s="99">
        <v>2654.1666666667002</v>
      </c>
      <c r="F308" s="99">
        <f t="shared" si="22"/>
        <v>-1762.5</v>
      </c>
      <c r="G308" s="99">
        <f t="shared" si="23"/>
        <v>-2654.1666666667002</v>
      </c>
      <c r="H308" s="93" t="str">
        <f t="shared" si="24"/>
        <v/>
      </c>
      <c r="I308" s="100" t="s">
        <v>390</v>
      </c>
      <c r="J308" s="99">
        <v>912.5</v>
      </c>
      <c r="K308" s="99">
        <v>-523.85</v>
      </c>
      <c r="L308" s="99">
        <v>620.87272727269999</v>
      </c>
      <c r="M308" s="99">
        <v>-576.29166666670005</v>
      </c>
      <c r="N308" s="99">
        <f t="shared" si="25"/>
        <v>388.65</v>
      </c>
      <c r="O308" s="99">
        <f t="shared" si="26"/>
        <v>44.581060605999937</v>
      </c>
    </row>
    <row r="309" spans="1:15">
      <c r="A309" s="98" t="s">
        <v>391</v>
      </c>
      <c r="B309" s="99">
        <v>806.25</v>
      </c>
      <c r="C309" s="99">
        <v>1841.6666666666999</v>
      </c>
      <c r="D309" s="99">
        <v>3062.5</v>
      </c>
      <c r="E309" s="99">
        <v>2587.5</v>
      </c>
      <c r="F309" s="99">
        <f t="shared" si="22"/>
        <v>-1841.6666666666999</v>
      </c>
      <c r="G309" s="99">
        <f t="shared" si="23"/>
        <v>-2587.5</v>
      </c>
      <c r="H309" s="93" t="str">
        <f t="shared" si="24"/>
        <v/>
      </c>
      <c r="I309" s="100" t="s">
        <v>391</v>
      </c>
      <c r="J309" s="99">
        <v>806.25</v>
      </c>
      <c r="K309" s="101" t="s">
        <v>45</v>
      </c>
      <c r="L309" s="99">
        <v>977.74285714289999</v>
      </c>
      <c r="M309" s="99">
        <v>-736.40454545449995</v>
      </c>
      <c r="N309" s="99">
        <f t="shared" si="25"/>
        <v>806.25</v>
      </c>
      <c r="O309" s="99">
        <f t="shared" si="26"/>
        <v>241.33831168840004</v>
      </c>
    </row>
    <row r="310" spans="1:15">
      <c r="A310" s="98" t="s">
        <v>392</v>
      </c>
      <c r="B310" s="99">
        <v>700</v>
      </c>
      <c r="C310" s="99">
        <v>1520.8333333333001</v>
      </c>
      <c r="D310" s="99">
        <v>3062.5</v>
      </c>
      <c r="E310" s="99">
        <v>2587.5</v>
      </c>
      <c r="F310" s="99">
        <f t="shared" si="22"/>
        <v>-1520.8333333333001</v>
      </c>
      <c r="G310" s="99">
        <f t="shared" si="23"/>
        <v>-2587.5</v>
      </c>
      <c r="H310" s="93" t="str">
        <f t="shared" si="24"/>
        <v/>
      </c>
      <c r="I310" s="100" t="s">
        <v>392</v>
      </c>
      <c r="J310" s="99">
        <v>700</v>
      </c>
      <c r="K310" s="99">
        <v>-500</v>
      </c>
      <c r="L310" s="99">
        <v>805.67083333330004</v>
      </c>
      <c r="M310" s="99">
        <v>-354.4380952381</v>
      </c>
      <c r="N310" s="99">
        <f t="shared" si="25"/>
        <v>200</v>
      </c>
      <c r="O310" s="99">
        <f t="shared" si="26"/>
        <v>451.23273809520003</v>
      </c>
    </row>
    <row r="311" spans="1:15">
      <c r="A311" s="98" t="s">
        <v>393</v>
      </c>
      <c r="B311" s="99">
        <v>756.25</v>
      </c>
      <c r="C311" s="99">
        <v>1710.4166666666999</v>
      </c>
      <c r="D311" s="99">
        <v>3062.5</v>
      </c>
      <c r="E311" s="99">
        <v>2587.5</v>
      </c>
      <c r="F311" s="99">
        <f t="shared" si="22"/>
        <v>-1710.4166666666999</v>
      </c>
      <c r="G311" s="99">
        <f t="shared" si="23"/>
        <v>-2587.5</v>
      </c>
      <c r="H311" s="93" t="str">
        <f t="shared" si="24"/>
        <v/>
      </c>
      <c r="I311" s="100" t="s">
        <v>393</v>
      </c>
      <c r="J311" s="99">
        <v>752.08333333329995</v>
      </c>
      <c r="K311" s="99">
        <v>-500</v>
      </c>
      <c r="L311" s="99">
        <v>1366.79</v>
      </c>
      <c r="M311" s="99">
        <v>-367.10833333329998</v>
      </c>
      <c r="N311" s="99">
        <f t="shared" si="25"/>
        <v>252.08333333329995</v>
      </c>
      <c r="O311" s="99">
        <f t="shared" si="26"/>
        <v>999.68166666670004</v>
      </c>
    </row>
    <row r="312" spans="1:15">
      <c r="A312" s="98" t="s">
        <v>394</v>
      </c>
      <c r="B312" s="99">
        <v>783.33333333329995</v>
      </c>
      <c r="C312" s="99">
        <v>2239.5833333332998</v>
      </c>
      <c r="D312" s="99">
        <v>3062.5</v>
      </c>
      <c r="E312" s="99">
        <v>2587.5</v>
      </c>
      <c r="F312" s="99">
        <f t="shared" si="22"/>
        <v>-2239.5833333332998</v>
      </c>
      <c r="G312" s="99">
        <f t="shared" si="23"/>
        <v>-2587.5</v>
      </c>
      <c r="H312" s="93" t="str">
        <f t="shared" si="24"/>
        <v/>
      </c>
      <c r="I312" s="100" t="s">
        <v>394</v>
      </c>
      <c r="J312" s="99">
        <v>854.16666666670005</v>
      </c>
      <c r="K312" s="99">
        <v>-259.71666666670001</v>
      </c>
      <c r="L312" s="99">
        <v>1123.1375</v>
      </c>
      <c r="M312" s="99">
        <v>-298.36666666669998</v>
      </c>
      <c r="N312" s="99">
        <f t="shared" si="25"/>
        <v>594.45000000000005</v>
      </c>
      <c r="O312" s="99">
        <f t="shared" si="26"/>
        <v>824.77083333330006</v>
      </c>
    </row>
    <row r="313" spans="1:15">
      <c r="A313" s="98" t="s">
        <v>395</v>
      </c>
      <c r="B313" s="99">
        <v>1270.8333333333001</v>
      </c>
      <c r="C313" s="99">
        <v>2112.5</v>
      </c>
      <c r="D313" s="99">
        <v>2950</v>
      </c>
      <c r="E313" s="99">
        <v>2441.6666666667002</v>
      </c>
      <c r="F313" s="99">
        <f t="shared" si="22"/>
        <v>-2112.5</v>
      </c>
      <c r="G313" s="99">
        <f t="shared" si="23"/>
        <v>-2441.6666666667002</v>
      </c>
      <c r="H313" s="93" t="str">
        <f t="shared" si="24"/>
        <v/>
      </c>
      <c r="I313" s="100" t="s">
        <v>395</v>
      </c>
      <c r="J313" s="99">
        <v>1350</v>
      </c>
      <c r="K313" s="99">
        <v>-237.5</v>
      </c>
      <c r="L313" s="99">
        <v>508.9909090909</v>
      </c>
      <c r="M313" s="99">
        <v>-240.40476190480001</v>
      </c>
      <c r="N313" s="99">
        <f t="shared" si="25"/>
        <v>1112.5</v>
      </c>
      <c r="O313" s="99">
        <f t="shared" si="26"/>
        <v>268.58614718609999</v>
      </c>
    </row>
    <row r="314" spans="1:15">
      <c r="A314" s="98" t="s">
        <v>396</v>
      </c>
      <c r="B314" s="99">
        <v>1066.6666666666999</v>
      </c>
      <c r="C314" s="99">
        <v>2410.4166666667002</v>
      </c>
      <c r="D314" s="99">
        <v>3133.3333333332998</v>
      </c>
      <c r="E314" s="99">
        <v>2400</v>
      </c>
      <c r="F314" s="99">
        <f t="shared" si="22"/>
        <v>-2410.4166666667002</v>
      </c>
      <c r="G314" s="99">
        <f t="shared" si="23"/>
        <v>-2400</v>
      </c>
      <c r="H314" s="93" t="str">
        <f t="shared" si="24"/>
        <v/>
      </c>
      <c r="I314" s="100" t="s">
        <v>396</v>
      </c>
      <c r="J314" s="99">
        <v>1150</v>
      </c>
      <c r="K314" s="99">
        <v>-240.74444444439999</v>
      </c>
      <c r="L314" s="99">
        <v>251.1666666667</v>
      </c>
      <c r="M314" s="99">
        <v>-918.57500000000005</v>
      </c>
      <c r="N314" s="99">
        <f t="shared" si="25"/>
        <v>909.25555555560004</v>
      </c>
      <c r="O314" s="99">
        <f t="shared" si="26"/>
        <v>-667.40833333330011</v>
      </c>
    </row>
    <row r="315" spans="1:15">
      <c r="A315" s="98" t="s">
        <v>397</v>
      </c>
      <c r="B315" s="99">
        <v>1345.8333333333001</v>
      </c>
      <c r="C315" s="99">
        <v>2104.1666666667002</v>
      </c>
      <c r="D315" s="99">
        <v>2950</v>
      </c>
      <c r="E315" s="99">
        <v>2441.6666666667002</v>
      </c>
      <c r="F315" s="99">
        <f t="shared" si="22"/>
        <v>-2104.1666666667002</v>
      </c>
      <c r="G315" s="99">
        <f t="shared" si="23"/>
        <v>-2441.6666666667002</v>
      </c>
      <c r="H315" s="93" t="str">
        <f t="shared" si="24"/>
        <v/>
      </c>
      <c r="I315" s="100" t="s">
        <v>397</v>
      </c>
      <c r="J315" s="99">
        <v>1366.6666666666999</v>
      </c>
      <c r="K315" s="99">
        <v>-348.61666666669998</v>
      </c>
      <c r="L315" s="99">
        <v>717.42499999999995</v>
      </c>
      <c r="M315" s="99">
        <v>-965.53333333329999</v>
      </c>
      <c r="N315" s="99">
        <f t="shared" si="25"/>
        <v>1018.05</v>
      </c>
      <c r="O315" s="99">
        <f t="shared" si="26"/>
        <v>-248.10833333330004</v>
      </c>
    </row>
    <row r="316" spans="1:15">
      <c r="A316" s="98" t="s">
        <v>398</v>
      </c>
      <c r="B316" s="99">
        <v>1341.6666666666999</v>
      </c>
      <c r="C316" s="99">
        <v>2104.1666666667002</v>
      </c>
      <c r="D316" s="99">
        <v>2950</v>
      </c>
      <c r="E316" s="99">
        <v>2441.6666666667002</v>
      </c>
      <c r="F316" s="99">
        <f t="shared" si="22"/>
        <v>-2104.1666666667002</v>
      </c>
      <c r="G316" s="99">
        <f t="shared" si="23"/>
        <v>-2441.6666666667002</v>
      </c>
      <c r="H316" s="93" t="str">
        <f t="shared" si="24"/>
        <v/>
      </c>
      <c r="I316" s="100" t="s">
        <v>398</v>
      </c>
      <c r="J316" s="99">
        <v>1366.6666666666999</v>
      </c>
      <c r="K316" s="99">
        <v>-147.54</v>
      </c>
      <c r="L316" s="99">
        <v>432.11904761900001</v>
      </c>
      <c r="M316" s="99">
        <v>-634.66666666670005</v>
      </c>
      <c r="N316" s="99">
        <f t="shared" si="25"/>
        <v>1219.1266666667</v>
      </c>
      <c r="O316" s="99">
        <f t="shared" si="26"/>
        <v>-202.54761904770004</v>
      </c>
    </row>
    <row r="317" spans="1:15">
      <c r="A317" s="98" t="s">
        <v>399</v>
      </c>
      <c r="B317" s="99">
        <v>1366.6666666666999</v>
      </c>
      <c r="C317" s="99">
        <v>2104.1666666667002</v>
      </c>
      <c r="D317" s="99">
        <v>2775</v>
      </c>
      <c r="E317" s="99">
        <v>2441.6666666667002</v>
      </c>
      <c r="F317" s="99">
        <f t="shared" si="22"/>
        <v>-2104.1666666667002</v>
      </c>
      <c r="G317" s="99">
        <f t="shared" si="23"/>
        <v>-2441.6666666667002</v>
      </c>
      <c r="H317" s="93" t="str">
        <f t="shared" si="24"/>
        <v/>
      </c>
      <c r="I317" s="100" t="s">
        <v>399</v>
      </c>
      <c r="J317" s="99">
        <v>1366.6666666666999</v>
      </c>
      <c r="K317" s="101" t="s">
        <v>45</v>
      </c>
      <c r="L317" s="99">
        <v>739.66315789470002</v>
      </c>
      <c r="M317" s="99">
        <v>-403.88181818179999</v>
      </c>
      <c r="N317" s="99">
        <f t="shared" si="25"/>
        <v>1366.6666666666999</v>
      </c>
      <c r="O317" s="99">
        <f t="shared" si="26"/>
        <v>335.78133971290004</v>
      </c>
    </row>
    <row r="318" spans="1:15">
      <c r="A318" s="98" t="s">
        <v>400</v>
      </c>
      <c r="B318" s="99">
        <v>1366.6666666666999</v>
      </c>
      <c r="C318" s="99">
        <v>2104.1666666667002</v>
      </c>
      <c r="D318" s="99">
        <v>2950</v>
      </c>
      <c r="E318" s="99">
        <v>2441.6666666667002</v>
      </c>
      <c r="F318" s="99">
        <f t="shared" si="22"/>
        <v>-2104.1666666667002</v>
      </c>
      <c r="G318" s="99">
        <f t="shared" si="23"/>
        <v>-2441.6666666667002</v>
      </c>
      <c r="H318" s="93" t="str">
        <f t="shared" si="24"/>
        <v/>
      </c>
      <c r="I318" s="100" t="s">
        <v>400</v>
      </c>
      <c r="J318" s="99">
        <v>1366.6666666666999</v>
      </c>
      <c r="K318" s="99">
        <v>-533.18888888890001</v>
      </c>
      <c r="L318" s="99">
        <v>945.47083333329999</v>
      </c>
      <c r="M318" s="99">
        <v>-100.1130434783</v>
      </c>
      <c r="N318" s="99">
        <f t="shared" si="25"/>
        <v>833.47777777779993</v>
      </c>
      <c r="O318" s="99">
        <f t="shared" si="26"/>
        <v>845.35778985499996</v>
      </c>
    </row>
    <row r="319" spans="1:15">
      <c r="A319" s="98" t="s">
        <v>401</v>
      </c>
      <c r="B319" s="99">
        <v>1366.6666666666999</v>
      </c>
      <c r="C319" s="99">
        <v>2104.1666666667002</v>
      </c>
      <c r="D319" s="99">
        <v>2818.75</v>
      </c>
      <c r="E319" s="99">
        <v>2441.6666666667002</v>
      </c>
      <c r="F319" s="99">
        <f t="shared" si="22"/>
        <v>-2104.1666666667002</v>
      </c>
      <c r="G319" s="99">
        <f t="shared" si="23"/>
        <v>-2441.6666666667002</v>
      </c>
      <c r="H319" s="93" t="str">
        <f t="shared" si="24"/>
        <v/>
      </c>
      <c r="I319" s="100" t="s">
        <v>401</v>
      </c>
      <c r="J319" s="99">
        <v>1366.6666666666999</v>
      </c>
      <c r="K319" s="99">
        <v>-81.599999999999994</v>
      </c>
      <c r="L319" s="99">
        <v>1145.0833333333001</v>
      </c>
      <c r="M319" s="99">
        <v>-152.67083333330001</v>
      </c>
      <c r="N319" s="99">
        <f t="shared" si="25"/>
        <v>1285.0666666667</v>
      </c>
      <c r="O319" s="99">
        <f t="shared" si="26"/>
        <v>992.41250000000002</v>
      </c>
    </row>
    <row r="320" spans="1:15">
      <c r="A320" s="98" t="s">
        <v>402</v>
      </c>
      <c r="B320" s="99">
        <v>1231.25</v>
      </c>
      <c r="C320" s="99">
        <v>2275</v>
      </c>
      <c r="D320" s="99">
        <v>3104.1666666667002</v>
      </c>
      <c r="E320" s="99">
        <v>2637.5</v>
      </c>
      <c r="F320" s="99">
        <f t="shared" si="22"/>
        <v>-2275</v>
      </c>
      <c r="G320" s="99">
        <f t="shared" si="23"/>
        <v>-2637.5</v>
      </c>
      <c r="H320" s="93" t="str">
        <f t="shared" si="24"/>
        <v/>
      </c>
      <c r="I320" s="100" t="s">
        <v>402</v>
      </c>
      <c r="J320" s="99">
        <v>1231.25</v>
      </c>
      <c r="K320" s="101" t="s">
        <v>45</v>
      </c>
      <c r="L320" s="99">
        <v>252.34545454549999</v>
      </c>
      <c r="M320" s="99">
        <v>-880.92916666669998</v>
      </c>
      <c r="N320" s="99">
        <f t="shared" si="25"/>
        <v>1231.25</v>
      </c>
      <c r="O320" s="99">
        <f t="shared" si="26"/>
        <v>-628.58371212120005</v>
      </c>
    </row>
    <row r="321" spans="1:15">
      <c r="A321" s="98" t="s">
        <v>403</v>
      </c>
      <c r="B321" s="99">
        <v>1181.25</v>
      </c>
      <c r="C321" s="99">
        <v>2504.1666666667002</v>
      </c>
      <c r="D321" s="99">
        <v>3100</v>
      </c>
      <c r="E321" s="99">
        <v>2452.0833333332998</v>
      </c>
      <c r="F321" s="99">
        <f t="shared" si="22"/>
        <v>-2504.1666666667002</v>
      </c>
      <c r="G321" s="99">
        <f t="shared" si="23"/>
        <v>-2452.0833333332998</v>
      </c>
      <c r="H321" s="93" t="str">
        <f t="shared" si="24"/>
        <v/>
      </c>
      <c r="I321" s="100" t="s">
        <v>403</v>
      </c>
      <c r="J321" s="99">
        <v>1206.25</v>
      </c>
      <c r="K321" s="99">
        <v>-150.35</v>
      </c>
      <c r="L321" s="99">
        <v>181.53333333329999</v>
      </c>
      <c r="M321" s="99">
        <v>-1804.5625</v>
      </c>
      <c r="N321" s="99">
        <f t="shared" si="25"/>
        <v>1055.9000000000001</v>
      </c>
      <c r="O321" s="99">
        <f t="shared" si="26"/>
        <v>-1623.0291666666999</v>
      </c>
    </row>
    <row r="322" spans="1:15">
      <c r="A322" s="98" t="s">
        <v>404</v>
      </c>
      <c r="B322" s="99">
        <v>1200</v>
      </c>
      <c r="C322" s="99">
        <v>2275</v>
      </c>
      <c r="D322" s="99">
        <v>2697.9166666667002</v>
      </c>
      <c r="E322" s="99">
        <v>2637.5</v>
      </c>
      <c r="F322" s="99">
        <f t="shared" si="22"/>
        <v>-2275</v>
      </c>
      <c r="G322" s="99">
        <f t="shared" si="23"/>
        <v>-2637.5</v>
      </c>
      <c r="H322" s="93" t="str">
        <f t="shared" si="24"/>
        <v>J</v>
      </c>
      <c r="I322" s="100" t="s">
        <v>404</v>
      </c>
      <c r="J322" s="99">
        <v>1233.3333333333001</v>
      </c>
      <c r="K322" s="99">
        <v>-190</v>
      </c>
      <c r="L322" s="99">
        <v>449.34736842109999</v>
      </c>
      <c r="M322" s="99">
        <v>-771.45833333329995</v>
      </c>
      <c r="N322" s="99">
        <f t="shared" si="25"/>
        <v>1043.3333333333001</v>
      </c>
      <c r="O322" s="99">
        <f t="shared" si="26"/>
        <v>-322.11096491219996</v>
      </c>
    </row>
    <row r="323" spans="1:15">
      <c r="A323" s="98" t="s">
        <v>405</v>
      </c>
      <c r="B323" s="99">
        <v>1233.3333333333001</v>
      </c>
      <c r="C323" s="99">
        <v>2275</v>
      </c>
      <c r="D323" s="99">
        <v>2462.5</v>
      </c>
      <c r="E323" s="99">
        <v>2637.5</v>
      </c>
      <c r="F323" s="99">
        <f t="shared" si="22"/>
        <v>-2275</v>
      </c>
      <c r="G323" s="99">
        <f t="shared" si="23"/>
        <v>-2637.5</v>
      </c>
      <c r="H323" s="93" t="str">
        <f t="shared" si="24"/>
        <v/>
      </c>
      <c r="I323" s="100" t="s">
        <v>405</v>
      </c>
      <c r="J323" s="99">
        <v>1233.3333333333001</v>
      </c>
      <c r="K323" s="101" t="s">
        <v>45</v>
      </c>
      <c r="L323" s="99">
        <v>519.09583333329999</v>
      </c>
      <c r="M323" s="99">
        <v>-524.66086956519996</v>
      </c>
      <c r="N323" s="99">
        <f t="shared" si="25"/>
        <v>1233.3333333333001</v>
      </c>
      <c r="O323" s="99">
        <f t="shared" si="26"/>
        <v>-5.5650362318999669</v>
      </c>
    </row>
    <row r="324" spans="1:15">
      <c r="A324" s="98" t="s">
        <v>406</v>
      </c>
      <c r="B324" s="99">
        <v>1233.3333333333001</v>
      </c>
      <c r="C324" s="99">
        <v>2275</v>
      </c>
      <c r="D324" s="99">
        <v>2462.5</v>
      </c>
      <c r="E324" s="99">
        <v>2637.5</v>
      </c>
      <c r="F324" s="99">
        <f t="shared" si="22"/>
        <v>-2275</v>
      </c>
      <c r="G324" s="99">
        <f t="shared" si="23"/>
        <v>-2637.5</v>
      </c>
      <c r="H324" s="93" t="str">
        <f t="shared" si="24"/>
        <v/>
      </c>
      <c r="I324" s="100" t="s">
        <v>406</v>
      </c>
      <c r="J324" s="99">
        <v>1218.4375</v>
      </c>
      <c r="K324" s="99">
        <v>-39.799999999999997</v>
      </c>
      <c r="L324" s="99">
        <v>798.77142857139995</v>
      </c>
      <c r="M324" s="99">
        <v>-385.0681818182</v>
      </c>
      <c r="N324" s="99">
        <f t="shared" si="25"/>
        <v>1178.6375</v>
      </c>
      <c r="O324" s="99">
        <f t="shared" si="26"/>
        <v>413.70324675319995</v>
      </c>
    </row>
    <row r="325" spans="1:15">
      <c r="A325" s="98" t="s">
        <v>407</v>
      </c>
      <c r="B325" s="99">
        <v>1233.3333333333001</v>
      </c>
      <c r="C325" s="99">
        <v>2275</v>
      </c>
      <c r="D325" s="99">
        <v>2462.5</v>
      </c>
      <c r="E325" s="99">
        <v>2637.5</v>
      </c>
      <c r="F325" s="99">
        <f t="shared" si="22"/>
        <v>-2275</v>
      </c>
      <c r="G325" s="99">
        <f t="shared" si="23"/>
        <v>-2637.5</v>
      </c>
      <c r="H325" s="93" t="str">
        <f t="shared" si="24"/>
        <v/>
      </c>
      <c r="I325" s="100" t="s">
        <v>407</v>
      </c>
      <c r="J325" s="99">
        <v>1233.3333333333001</v>
      </c>
      <c r="K325" s="101" t="s">
        <v>45</v>
      </c>
      <c r="L325" s="99">
        <v>1050.165</v>
      </c>
      <c r="M325" s="99">
        <v>-612.60833333330004</v>
      </c>
      <c r="N325" s="99">
        <f t="shared" si="25"/>
        <v>1233.3333333333001</v>
      </c>
      <c r="O325" s="99">
        <f t="shared" si="26"/>
        <v>437.55666666669993</v>
      </c>
    </row>
    <row r="326" spans="1:15">
      <c r="A326" s="98" t="s">
        <v>408</v>
      </c>
      <c r="B326" s="99">
        <v>1233.3333333333001</v>
      </c>
      <c r="C326" s="99">
        <v>2275</v>
      </c>
      <c r="D326" s="99">
        <v>2462.5</v>
      </c>
      <c r="E326" s="99">
        <v>2625</v>
      </c>
      <c r="F326" s="99">
        <f t="shared" ref="F326:F389" si="27">-C326</f>
        <v>-2275</v>
      </c>
      <c r="G326" s="99">
        <f t="shared" ref="G326:G389" si="28">-E326</f>
        <v>-2625</v>
      </c>
      <c r="H326" s="93" t="str">
        <f t="shared" ref="H326:H389" si="29">IF(TEXT(I326,"d")+0=15,UPPER(LEFT(TEXT(I326,"mmm"),1)),"")</f>
        <v/>
      </c>
      <c r="I326" s="100" t="s">
        <v>408</v>
      </c>
      <c r="J326" s="99">
        <v>1233.3333333333001</v>
      </c>
      <c r="K326" s="101" t="s">
        <v>45</v>
      </c>
      <c r="L326" s="99">
        <v>509.04782608699998</v>
      </c>
      <c r="M326" s="99">
        <v>-514.21249999999998</v>
      </c>
      <c r="N326" s="99">
        <f t="shared" si="25"/>
        <v>1233.3333333333001</v>
      </c>
      <c r="O326" s="99">
        <f t="shared" si="26"/>
        <v>-5.1646739130000014</v>
      </c>
    </row>
    <row r="327" spans="1:15">
      <c r="A327" s="98" t="s">
        <v>409</v>
      </c>
      <c r="B327" s="99">
        <v>1175</v>
      </c>
      <c r="C327" s="99">
        <v>1987.5</v>
      </c>
      <c r="D327" s="99">
        <v>2462.5</v>
      </c>
      <c r="E327" s="99">
        <v>2975</v>
      </c>
      <c r="F327" s="99">
        <f t="shared" si="27"/>
        <v>-1987.5</v>
      </c>
      <c r="G327" s="99">
        <f t="shared" si="28"/>
        <v>-2975</v>
      </c>
      <c r="H327" s="93" t="str">
        <f t="shared" si="29"/>
        <v/>
      </c>
      <c r="I327" s="100" t="s">
        <v>409</v>
      </c>
      <c r="J327" s="99">
        <v>1200</v>
      </c>
      <c r="K327" s="99">
        <v>-166.6666666667</v>
      </c>
      <c r="L327" s="99">
        <v>376.91304347829998</v>
      </c>
      <c r="M327" s="99">
        <v>-1468.6208333333</v>
      </c>
      <c r="N327" s="99">
        <f t="shared" si="25"/>
        <v>1033.3333333333001</v>
      </c>
      <c r="O327" s="99">
        <f t="shared" si="26"/>
        <v>-1091.7077898550001</v>
      </c>
    </row>
    <row r="328" spans="1:15">
      <c r="A328" s="98" t="s">
        <v>410</v>
      </c>
      <c r="B328" s="99">
        <v>1200</v>
      </c>
      <c r="C328" s="99">
        <v>2147.9166666667002</v>
      </c>
      <c r="D328" s="99">
        <v>2310.4166666667002</v>
      </c>
      <c r="E328" s="99">
        <v>2816.6666666667002</v>
      </c>
      <c r="F328" s="99">
        <f t="shared" si="27"/>
        <v>-2147.9166666667002</v>
      </c>
      <c r="G328" s="99">
        <f t="shared" si="28"/>
        <v>-2816.6666666667002</v>
      </c>
      <c r="H328" s="93" t="str">
        <f t="shared" si="29"/>
        <v/>
      </c>
      <c r="I328" s="100" t="s">
        <v>410</v>
      </c>
      <c r="J328" s="99">
        <v>1200</v>
      </c>
      <c r="K328" s="101" t="s">
        <v>45</v>
      </c>
      <c r="L328" s="99">
        <v>330.7590909091</v>
      </c>
      <c r="M328" s="99">
        <v>-1754.15</v>
      </c>
      <c r="N328" s="99">
        <f t="shared" si="25"/>
        <v>1200</v>
      </c>
      <c r="O328" s="99">
        <f t="shared" si="26"/>
        <v>-1423.3909090909001</v>
      </c>
    </row>
    <row r="329" spans="1:15">
      <c r="A329" s="98" t="s">
        <v>411</v>
      </c>
      <c r="B329" s="99">
        <v>1200</v>
      </c>
      <c r="C329" s="99">
        <v>1887.5</v>
      </c>
      <c r="D329" s="99">
        <v>2562.5</v>
      </c>
      <c r="E329" s="99">
        <v>3000</v>
      </c>
      <c r="F329" s="99">
        <f t="shared" si="27"/>
        <v>-1887.5</v>
      </c>
      <c r="G329" s="99">
        <f t="shared" si="28"/>
        <v>-3000</v>
      </c>
      <c r="H329" s="93" t="str">
        <f t="shared" si="29"/>
        <v/>
      </c>
      <c r="I329" s="100" t="s">
        <v>411</v>
      </c>
      <c r="J329" s="99">
        <v>1200</v>
      </c>
      <c r="K329" s="99">
        <v>-284.3333333333</v>
      </c>
      <c r="L329" s="99">
        <v>524.95833333329995</v>
      </c>
      <c r="M329" s="99">
        <v>-795.96249999999998</v>
      </c>
      <c r="N329" s="99">
        <f t="shared" ref="N329:N392" si="30">IFERROR(J329+0,0)+IFERROR(K329+0,0)</f>
        <v>915.66666666669994</v>
      </c>
      <c r="O329" s="99">
        <f t="shared" ref="O329:O392" si="31">IFERROR(L329+0,0)+IFERROR(M329+0,0)</f>
        <v>-271.00416666670003</v>
      </c>
    </row>
    <row r="330" spans="1:15">
      <c r="A330" s="98" t="s">
        <v>412</v>
      </c>
      <c r="B330" s="99">
        <v>1200</v>
      </c>
      <c r="C330" s="99">
        <v>1850</v>
      </c>
      <c r="D330" s="99">
        <v>2862.5</v>
      </c>
      <c r="E330" s="99">
        <v>3000</v>
      </c>
      <c r="F330" s="99">
        <f t="shared" si="27"/>
        <v>-1850</v>
      </c>
      <c r="G330" s="99">
        <f t="shared" si="28"/>
        <v>-3000</v>
      </c>
      <c r="H330" s="93" t="str">
        <f t="shared" si="29"/>
        <v/>
      </c>
      <c r="I330" s="100" t="s">
        <v>412</v>
      </c>
      <c r="J330" s="99">
        <v>1077.2708333333001</v>
      </c>
      <c r="K330" s="99">
        <v>-1458.7454545455</v>
      </c>
      <c r="L330" s="99">
        <v>1119.8666666667</v>
      </c>
      <c r="M330" s="99">
        <v>-372.67391304350002</v>
      </c>
      <c r="N330" s="99">
        <f t="shared" si="30"/>
        <v>-381.47462121219996</v>
      </c>
      <c r="O330" s="99">
        <f t="shared" si="31"/>
        <v>747.19275362319991</v>
      </c>
    </row>
    <row r="331" spans="1:15">
      <c r="A331" s="98" t="s">
        <v>413</v>
      </c>
      <c r="B331" s="99">
        <v>987.5</v>
      </c>
      <c r="C331" s="99">
        <v>1850</v>
      </c>
      <c r="D331" s="99">
        <v>3025</v>
      </c>
      <c r="E331" s="99">
        <v>3170.8333333332998</v>
      </c>
      <c r="F331" s="99">
        <f t="shared" si="27"/>
        <v>-1850</v>
      </c>
      <c r="G331" s="99">
        <f t="shared" si="28"/>
        <v>-3170.8333333332998</v>
      </c>
      <c r="H331" s="93" t="str">
        <f t="shared" si="29"/>
        <v/>
      </c>
      <c r="I331" s="100" t="s">
        <v>413</v>
      </c>
      <c r="J331" s="99">
        <v>1060.0833333333001</v>
      </c>
      <c r="K331" s="99">
        <v>-1065.3875</v>
      </c>
      <c r="L331" s="99">
        <v>1128.8954545454999</v>
      </c>
      <c r="M331" s="99">
        <v>-381.36250000000001</v>
      </c>
      <c r="N331" s="99">
        <f t="shared" si="30"/>
        <v>-5.3041666666999845</v>
      </c>
      <c r="O331" s="99">
        <f t="shared" si="31"/>
        <v>747.53295454549993</v>
      </c>
    </row>
    <row r="332" spans="1:15">
      <c r="A332" s="98" t="s">
        <v>414</v>
      </c>
      <c r="B332" s="99">
        <v>1200</v>
      </c>
      <c r="C332" s="99">
        <v>1831.25</v>
      </c>
      <c r="D332" s="99">
        <v>3087.5</v>
      </c>
      <c r="E332" s="99">
        <v>3158.3333333332998</v>
      </c>
      <c r="F332" s="99">
        <f t="shared" si="27"/>
        <v>-1831.25</v>
      </c>
      <c r="G332" s="99">
        <f t="shared" si="28"/>
        <v>-3158.3333333332998</v>
      </c>
      <c r="H332" s="93" t="str">
        <f t="shared" si="29"/>
        <v/>
      </c>
      <c r="I332" s="100" t="s">
        <v>414</v>
      </c>
      <c r="J332" s="99">
        <v>971.39565217389998</v>
      </c>
      <c r="K332" s="99">
        <v>-1280.6473684211001</v>
      </c>
      <c r="L332" s="99">
        <v>901.62083333329997</v>
      </c>
      <c r="M332" s="99">
        <v>-893.77083333329995</v>
      </c>
      <c r="N332" s="99">
        <f t="shared" si="30"/>
        <v>-309.25171624720008</v>
      </c>
      <c r="O332" s="99">
        <f t="shared" si="31"/>
        <v>7.8500000000000227</v>
      </c>
    </row>
    <row r="333" spans="1:15">
      <c r="A333" s="98" t="s">
        <v>415</v>
      </c>
      <c r="B333" s="99">
        <v>1529.1666666666999</v>
      </c>
      <c r="C333" s="99">
        <v>1387.5</v>
      </c>
      <c r="D333" s="99">
        <v>3106.25</v>
      </c>
      <c r="E333" s="99">
        <v>3195.8333333332998</v>
      </c>
      <c r="F333" s="99">
        <f t="shared" si="27"/>
        <v>-1387.5</v>
      </c>
      <c r="G333" s="99">
        <f t="shared" si="28"/>
        <v>-3195.8333333332998</v>
      </c>
      <c r="H333" s="93" t="str">
        <f t="shared" si="29"/>
        <v/>
      </c>
      <c r="I333" s="100" t="s">
        <v>415</v>
      </c>
      <c r="J333" s="99">
        <v>1438.3782608695999</v>
      </c>
      <c r="K333" s="99">
        <v>-1092.6941176471</v>
      </c>
      <c r="L333" s="99">
        <v>738.02499999999998</v>
      </c>
      <c r="M333" s="99">
        <v>-340.625</v>
      </c>
      <c r="N333" s="99">
        <f t="shared" si="30"/>
        <v>345.68414322249987</v>
      </c>
      <c r="O333" s="99">
        <f t="shared" si="31"/>
        <v>397.4</v>
      </c>
    </row>
    <row r="334" spans="1:15">
      <c r="A334" s="98" t="s">
        <v>416</v>
      </c>
      <c r="B334" s="99">
        <v>1427.0833333333001</v>
      </c>
      <c r="C334" s="99">
        <v>1679.1666666666999</v>
      </c>
      <c r="D334" s="99">
        <v>3154.1666666667002</v>
      </c>
      <c r="E334" s="99">
        <v>3212.9166666667002</v>
      </c>
      <c r="F334" s="99">
        <f t="shared" si="27"/>
        <v>-1679.1666666666999</v>
      </c>
      <c r="G334" s="99">
        <f t="shared" si="28"/>
        <v>-3212.9166666667002</v>
      </c>
      <c r="H334" s="93" t="str">
        <f t="shared" si="29"/>
        <v/>
      </c>
      <c r="I334" s="100" t="s">
        <v>416</v>
      </c>
      <c r="J334" s="99">
        <v>1560.4166666666999</v>
      </c>
      <c r="K334" s="99">
        <v>-1200</v>
      </c>
      <c r="L334" s="99">
        <v>543.29999999999995</v>
      </c>
      <c r="M334" s="99">
        <v>-2430.9875000000002</v>
      </c>
      <c r="N334" s="99">
        <f t="shared" si="30"/>
        <v>360.41666666669994</v>
      </c>
      <c r="O334" s="99">
        <f t="shared" si="31"/>
        <v>-1887.6875000000002</v>
      </c>
    </row>
    <row r="335" spans="1:15">
      <c r="A335" s="98" t="s">
        <v>417</v>
      </c>
      <c r="B335" s="99">
        <v>1331.25</v>
      </c>
      <c r="C335" s="99">
        <v>2172.9166666667002</v>
      </c>
      <c r="D335" s="99">
        <v>3377.0833333332998</v>
      </c>
      <c r="E335" s="99">
        <v>3233.3333333332998</v>
      </c>
      <c r="F335" s="99">
        <f t="shared" si="27"/>
        <v>-2172.9166666667002</v>
      </c>
      <c r="G335" s="99">
        <f t="shared" si="28"/>
        <v>-3233.3333333332998</v>
      </c>
      <c r="H335" s="93" t="str">
        <f t="shared" si="29"/>
        <v/>
      </c>
      <c r="I335" s="100" t="s">
        <v>417</v>
      </c>
      <c r="J335" s="99">
        <v>1477.0833333333001</v>
      </c>
      <c r="K335" s="99">
        <v>-267.85714285709997</v>
      </c>
      <c r="L335" s="99">
        <v>311.61428571430002</v>
      </c>
      <c r="M335" s="99">
        <v>-2403.4250000000002</v>
      </c>
      <c r="N335" s="99">
        <f t="shared" si="30"/>
        <v>1209.2261904762001</v>
      </c>
      <c r="O335" s="99">
        <f t="shared" si="31"/>
        <v>-2091.8107142857002</v>
      </c>
    </row>
    <row r="336" spans="1:15">
      <c r="A336" s="98" t="s">
        <v>418</v>
      </c>
      <c r="B336" s="99">
        <v>1456.25</v>
      </c>
      <c r="C336" s="99">
        <v>1868.75</v>
      </c>
      <c r="D336" s="99">
        <v>3145.8333333332998</v>
      </c>
      <c r="E336" s="99">
        <v>3533.3333333332998</v>
      </c>
      <c r="F336" s="99">
        <f t="shared" si="27"/>
        <v>-1868.75</v>
      </c>
      <c r="G336" s="99">
        <f t="shared" si="28"/>
        <v>-3533.3333333332998</v>
      </c>
      <c r="H336" s="93" t="str">
        <f t="shared" si="29"/>
        <v/>
      </c>
      <c r="I336" s="100" t="s">
        <v>418</v>
      </c>
      <c r="J336" s="99">
        <v>1370.9458333333</v>
      </c>
      <c r="K336" s="99">
        <v>-442.2</v>
      </c>
      <c r="L336" s="99">
        <v>441.17916666669998</v>
      </c>
      <c r="M336" s="99">
        <v>-1097.6958333333</v>
      </c>
      <c r="N336" s="99">
        <f t="shared" si="30"/>
        <v>928.74583333329997</v>
      </c>
      <c r="O336" s="99">
        <f t="shared" si="31"/>
        <v>-656.51666666660003</v>
      </c>
    </row>
    <row r="337" spans="1:15">
      <c r="A337" s="98" t="s">
        <v>419</v>
      </c>
      <c r="B337" s="99">
        <v>1200</v>
      </c>
      <c r="C337" s="99">
        <v>2060.4166666667002</v>
      </c>
      <c r="D337" s="99">
        <v>3145.8333333332998</v>
      </c>
      <c r="E337" s="99">
        <v>3533.3333333332998</v>
      </c>
      <c r="F337" s="99">
        <f t="shared" si="27"/>
        <v>-2060.4166666667002</v>
      </c>
      <c r="G337" s="99">
        <f t="shared" si="28"/>
        <v>-3533.3333333332998</v>
      </c>
      <c r="H337" s="93" t="str">
        <f t="shared" si="29"/>
        <v/>
      </c>
      <c r="I337" s="100" t="s">
        <v>419</v>
      </c>
      <c r="J337" s="99">
        <v>1200</v>
      </c>
      <c r="K337" s="101" t="s">
        <v>45</v>
      </c>
      <c r="L337" s="99">
        <v>539.78947368419995</v>
      </c>
      <c r="M337" s="99">
        <v>-731.13913043479999</v>
      </c>
      <c r="N337" s="99">
        <f t="shared" si="30"/>
        <v>1200</v>
      </c>
      <c r="O337" s="99">
        <f t="shared" si="31"/>
        <v>-191.34965675060005</v>
      </c>
    </row>
    <row r="338" spans="1:15">
      <c r="A338" s="98" t="s">
        <v>420</v>
      </c>
      <c r="B338" s="99">
        <v>1200</v>
      </c>
      <c r="C338" s="99">
        <v>2029.1666666666999</v>
      </c>
      <c r="D338" s="99">
        <v>3262.5</v>
      </c>
      <c r="E338" s="99">
        <v>3700</v>
      </c>
      <c r="F338" s="99">
        <f t="shared" si="27"/>
        <v>-2029.1666666666999</v>
      </c>
      <c r="G338" s="99">
        <f t="shared" si="28"/>
        <v>-3700</v>
      </c>
      <c r="H338" s="93" t="str">
        <f t="shared" si="29"/>
        <v/>
      </c>
      <c r="I338" s="100" t="s">
        <v>420</v>
      </c>
      <c r="J338" s="99">
        <v>1200</v>
      </c>
      <c r="K338" s="99">
        <v>-270.375</v>
      </c>
      <c r="L338" s="99">
        <v>525.62916666670003</v>
      </c>
      <c r="M338" s="99">
        <v>-1872.9208333332999</v>
      </c>
      <c r="N338" s="99">
        <f t="shared" si="30"/>
        <v>929.625</v>
      </c>
      <c r="O338" s="99">
        <f t="shared" si="31"/>
        <v>-1347.2916666665999</v>
      </c>
    </row>
    <row r="339" spans="1:15">
      <c r="A339" s="98" t="s">
        <v>423</v>
      </c>
      <c r="B339" s="99">
        <v>1200</v>
      </c>
      <c r="C339" s="99">
        <v>1868.75</v>
      </c>
      <c r="D339" s="99">
        <v>3262.5</v>
      </c>
      <c r="E339" s="99">
        <v>3700</v>
      </c>
      <c r="F339" s="99">
        <f t="shared" si="27"/>
        <v>-1868.75</v>
      </c>
      <c r="G339" s="99">
        <f t="shared" si="28"/>
        <v>-3700</v>
      </c>
      <c r="H339" s="93" t="str">
        <f t="shared" si="29"/>
        <v/>
      </c>
      <c r="I339" s="100" t="s">
        <v>423</v>
      </c>
      <c r="J339" s="99">
        <v>1133.1916666667</v>
      </c>
      <c r="K339" s="99">
        <v>-352</v>
      </c>
      <c r="L339" s="99">
        <v>505.69047619050002</v>
      </c>
      <c r="M339" s="99">
        <v>-1147.2583333333</v>
      </c>
      <c r="N339" s="99">
        <f t="shared" si="30"/>
        <v>781.19166666670003</v>
      </c>
      <c r="O339" s="99">
        <f t="shared" si="31"/>
        <v>-641.56785714279999</v>
      </c>
    </row>
    <row r="340" spans="1:15">
      <c r="A340" s="98" t="s">
        <v>424</v>
      </c>
      <c r="B340" s="99">
        <v>1200</v>
      </c>
      <c r="C340" s="99">
        <v>1958.3333333333001</v>
      </c>
      <c r="D340" s="99">
        <v>3262.5</v>
      </c>
      <c r="E340" s="99">
        <v>3700</v>
      </c>
      <c r="F340" s="99">
        <f t="shared" si="27"/>
        <v>-1958.3333333333001</v>
      </c>
      <c r="G340" s="99">
        <f t="shared" si="28"/>
        <v>-3700</v>
      </c>
      <c r="H340" s="93" t="str">
        <f t="shared" si="29"/>
        <v/>
      </c>
      <c r="I340" s="100" t="s">
        <v>424</v>
      </c>
      <c r="J340" s="99">
        <v>1200</v>
      </c>
      <c r="K340" s="99">
        <v>-250</v>
      </c>
      <c r="L340" s="99">
        <v>897.29090909089996</v>
      </c>
      <c r="M340" s="99">
        <v>-460.69090909089999</v>
      </c>
      <c r="N340" s="99">
        <f t="shared" si="30"/>
        <v>950</v>
      </c>
      <c r="O340" s="99">
        <f t="shared" si="31"/>
        <v>436.59999999999997</v>
      </c>
    </row>
    <row r="341" spans="1:15">
      <c r="A341" s="98" t="s">
        <v>425</v>
      </c>
      <c r="B341" s="99">
        <v>1225</v>
      </c>
      <c r="C341" s="99">
        <v>2275</v>
      </c>
      <c r="D341" s="99">
        <v>3233.3333333332998</v>
      </c>
      <c r="E341" s="99">
        <v>4000</v>
      </c>
      <c r="F341" s="99">
        <f t="shared" si="27"/>
        <v>-2275</v>
      </c>
      <c r="G341" s="99">
        <f t="shared" si="28"/>
        <v>-4000</v>
      </c>
      <c r="H341" s="93" t="str">
        <f t="shared" si="29"/>
        <v/>
      </c>
      <c r="I341" s="100" t="s">
        <v>425</v>
      </c>
      <c r="J341" s="99">
        <v>1225</v>
      </c>
      <c r="K341" s="101" t="s">
        <v>45</v>
      </c>
      <c r="L341" s="99">
        <v>126.6708333333</v>
      </c>
      <c r="M341" s="99">
        <v>-836.11666666669998</v>
      </c>
      <c r="N341" s="99">
        <f t="shared" si="30"/>
        <v>1225</v>
      </c>
      <c r="O341" s="99">
        <f t="shared" si="31"/>
        <v>-709.44583333339995</v>
      </c>
    </row>
    <row r="342" spans="1:15">
      <c r="A342" s="98" t="s">
        <v>426</v>
      </c>
      <c r="B342" s="99">
        <v>1125</v>
      </c>
      <c r="C342" s="99">
        <v>2595.8333333332998</v>
      </c>
      <c r="D342" s="99">
        <v>3158.3333333332998</v>
      </c>
      <c r="E342" s="99">
        <v>3662.5</v>
      </c>
      <c r="F342" s="99">
        <f t="shared" si="27"/>
        <v>-2595.8333333332998</v>
      </c>
      <c r="G342" s="99">
        <f t="shared" si="28"/>
        <v>-3662.5</v>
      </c>
      <c r="H342" s="93" t="str">
        <f t="shared" si="29"/>
        <v/>
      </c>
      <c r="I342" s="100" t="s">
        <v>426</v>
      </c>
      <c r="J342" s="99">
        <v>1125</v>
      </c>
      <c r="K342" s="99">
        <v>-308.39999999999998</v>
      </c>
      <c r="L342" s="99">
        <v>194.5238095238</v>
      </c>
      <c r="M342" s="99">
        <v>-1378.0833333333001</v>
      </c>
      <c r="N342" s="99">
        <f t="shared" si="30"/>
        <v>816.6</v>
      </c>
      <c r="O342" s="99">
        <f t="shared" si="31"/>
        <v>-1183.5595238095</v>
      </c>
    </row>
    <row r="343" spans="1:15">
      <c r="A343" s="98" t="s">
        <v>427</v>
      </c>
      <c r="B343" s="99">
        <v>1233.3333333333001</v>
      </c>
      <c r="C343" s="99">
        <v>1750</v>
      </c>
      <c r="D343" s="99">
        <v>2970.8333333332998</v>
      </c>
      <c r="E343" s="99">
        <v>3504.1666666667002</v>
      </c>
      <c r="F343" s="99">
        <f t="shared" si="27"/>
        <v>-1750</v>
      </c>
      <c r="G343" s="99">
        <f t="shared" si="28"/>
        <v>-3504.1666666667002</v>
      </c>
      <c r="H343" s="93" t="str">
        <f t="shared" si="29"/>
        <v/>
      </c>
      <c r="I343" s="100" t="s">
        <v>427</v>
      </c>
      <c r="J343" s="99">
        <v>1233.3333333333001</v>
      </c>
      <c r="K343" s="99">
        <v>-135.4</v>
      </c>
      <c r="L343" s="99">
        <v>835.45217391300002</v>
      </c>
      <c r="M343" s="99">
        <v>-482.23750000000001</v>
      </c>
      <c r="N343" s="99">
        <f t="shared" si="30"/>
        <v>1097.9333333333</v>
      </c>
      <c r="O343" s="99">
        <f t="shared" si="31"/>
        <v>353.21467391300001</v>
      </c>
    </row>
    <row r="344" spans="1:15">
      <c r="A344" s="98" t="s">
        <v>428</v>
      </c>
      <c r="B344" s="99">
        <v>1233.3333333333001</v>
      </c>
      <c r="C344" s="99">
        <v>1750</v>
      </c>
      <c r="D344" s="99">
        <v>3300</v>
      </c>
      <c r="E344" s="99">
        <v>4075</v>
      </c>
      <c r="F344" s="99">
        <f t="shared" si="27"/>
        <v>-1750</v>
      </c>
      <c r="G344" s="99">
        <f t="shared" si="28"/>
        <v>-4075</v>
      </c>
      <c r="H344" s="93" t="str">
        <f t="shared" si="29"/>
        <v/>
      </c>
      <c r="I344" s="100" t="s">
        <v>428</v>
      </c>
      <c r="J344" s="99">
        <v>1233.3333333333001</v>
      </c>
      <c r="K344" s="101" t="s">
        <v>45</v>
      </c>
      <c r="L344" s="99">
        <v>1026.07</v>
      </c>
      <c r="M344" s="99">
        <v>-564.36666666669998</v>
      </c>
      <c r="N344" s="99">
        <f t="shared" si="30"/>
        <v>1233.3333333333001</v>
      </c>
      <c r="O344" s="99">
        <f t="shared" si="31"/>
        <v>461.70333333329995</v>
      </c>
    </row>
    <row r="345" spans="1:15">
      <c r="A345" s="98" t="s">
        <v>429</v>
      </c>
      <c r="B345" s="99">
        <v>1233.3333333333001</v>
      </c>
      <c r="C345" s="99">
        <v>1925</v>
      </c>
      <c r="D345" s="99">
        <v>3225</v>
      </c>
      <c r="E345" s="99">
        <v>3912.5</v>
      </c>
      <c r="F345" s="99">
        <f t="shared" si="27"/>
        <v>-1925</v>
      </c>
      <c r="G345" s="99">
        <f t="shared" si="28"/>
        <v>-3912.5</v>
      </c>
      <c r="H345" s="93" t="str">
        <f t="shared" si="29"/>
        <v/>
      </c>
      <c r="I345" s="100" t="s">
        <v>429</v>
      </c>
      <c r="J345" s="99">
        <v>1233.3333333333001</v>
      </c>
      <c r="K345" s="101" t="s">
        <v>45</v>
      </c>
      <c r="L345" s="99">
        <v>415.7</v>
      </c>
      <c r="M345" s="99">
        <v>-651.61666666669998</v>
      </c>
      <c r="N345" s="99">
        <f t="shared" si="30"/>
        <v>1233.3333333333001</v>
      </c>
      <c r="O345" s="99">
        <f t="shared" si="31"/>
        <v>-235.9166666667</v>
      </c>
    </row>
    <row r="346" spans="1:15">
      <c r="A346" s="98" t="s">
        <v>430</v>
      </c>
      <c r="B346" s="99">
        <v>1233.3333333333001</v>
      </c>
      <c r="C346" s="99">
        <v>2262.5</v>
      </c>
      <c r="D346" s="99">
        <v>3300</v>
      </c>
      <c r="E346" s="99">
        <v>4000</v>
      </c>
      <c r="F346" s="99">
        <f t="shared" si="27"/>
        <v>-2262.5</v>
      </c>
      <c r="G346" s="99">
        <f t="shared" si="28"/>
        <v>-4000</v>
      </c>
      <c r="H346" s="93" t="str">
        <f t="shared" si="29"/>
        <v/>
      </c>
      <c r="I346" s="100" t="s">
        <v>430</v>
      </c>
      <c r="J346" s="99">
        <v>1233.3333333333001</v>
      </c>
      <c r="K346" s="99">
        <v>-522.29999999999995</v>
      </c>
      <c r="L346" s="99">
        <v>173.88260869569999</v>
      </c>
      <c r="M346" s="99">
        <v>-827.44166666670003</v>
      </c>
      <c r="N346" s="99">
        <f t="shared" si="30"/>
        <v>711.03333333330011</v>
      </c>
      <c r="O346" s="99">
        <f t="shared" si="31"/>
        <v>-653.55905797100002</v>
      </c>
    </row>
    <row r="347" spans="1:15">
      <c r="A347" s="98" t="s">
        <v>431</v>
      </c>
      <c r="B347" s="99">
        <v>1233.3333333333001</v>
      </c>
      <c r="C347" s="99">
        <v>2262.5</v>
      </c>
      <c r="D347" s="99">
        <v>3300</v>
      </c>
      <c r="E347" s="99">
        <v>4000</v>
      </c>
      <c r="F347" s="99">
        <f t="shared" si="27"/>
        <v>-2262.5</v>
      </c>
      <c r="G347" s="99">
        <f t="shared" si="28"/>
        <v>-4000</v>
      </c>
      <c r="H347" s="93" t="str">
        <f t="shared" si="29"/>
        <v/>
      </c>
      <c r="I347" s="100" t="s">
        <v>431</v>
      </c>
      <c r="J347" s="99">
        <v>1233.3333333333001</v>
      </c>
      <c r="K347" s="99">
        <v>-247.34</v>
      </c>
      <c r="L347" s="99">
        <v>335.37</v>
      </c>
      <c r="M347" s="99">
        <v>-1403.7083333333001</v>
      </c>
      <c r="N347" s="99">
        <f t="shared" si="30"/>
        <v>985.99333333330003</v>
      </c>
      <c r="O347" s="99">
        <f t="shared" si="31"/>
        <v>-1068.3383333332999</v>
      </c>
    </row>
    <row r="348" spans="1:15">
      <c r="A348" s="98" t="s">
        <v>432</v>
      </c>
      <c r="B348" s="99">
        <v>1525</v>
      </c>
      <c r="C348" s="99">
        <v>1925</v>
      </c>
      <c r="D348" s="99">
        <v>2866.6666666667002</v>
      </c>
      <c r="E348" s="99">
        <v>3766.6666666667002</v>
      </c>
      <c r="F348" s="99">
        <f t="shared" si="27"/>
        <v>-1925</v>
      </c>
      <c r="G348" s="99">
        <f t="shared" si="28"/>
        <v>-3766.6666666667002</v>
      </c>
      <c r="H348" s="93" t="str">
        <f t="shared" si="29"/>
        <v/>
      </c>
      <c r="I348" s="100" t="s">
        <v>432</v>
      </c>
      <c r="J348" s="99">
        <v>1525</v>
      </c>
      <c r="K348" s="99">
        <v>-200</v>
      </c>
      <c r="L348" s="99">
        <v>255.73750000000001</v>
      </c>
      <c r="M348" s="99">
        <v>-1165.8</v>
      </c>
      <c r="N348" s="99">
        <f t="shared" si="30"/>
        <v>1325</v>
      </c>
      <c r="O348" s="99">
        <f t="shared" si="31"/>
        <v>-910.0625</v>
      </c>
    </row>
    <row r="349" spans="1:15">
      <c r="A349" s="98" t="s">
        <v>433</v>
      </c>
      <c r="B349" s="99">
        <v>1425</v>
      </c>
      <c r="C349" s="99">
        <v>2520.8333333332998</v>
      </c>
      <c r="D349" s="99">
        <v>3125</v>
      </c>
      <c r="E349" s="99">
        <v>3222.9166666667002</v>
      </c>
      <c r="F349" s="99">
        <f t="shared" si="27"/>
        <v>-2520.8333333332998</v>
      </c>
      <c r="G349" s="99">
        <f t="shared" si="28"/>
        <v>-3222.9166666667002</v>
      </c>
      <c r="H349" s="93" t="str">
        <f t="shared" si="29"/>
        <v/>
      </c>
      <c r="I349" s="100" t="s">
        <v>433</v>
      </c>
      <c r="J349" s="99">
        <v>1425</v>
      </c>
      <c r="K349" s="101" t="s">
        <v>45</v>
      </c>
      <c r="L349" s="99">
        <v>164.80500000000001</v>
      </c>
      <c r="M349" s="99">
        <v>-1233.0083333333</v>
      </c>
      <c r="N349" s="99">
        <f t="shared" si="30"/>
        <v>1425</v>
      </c>
      <c r="O349" s="99">
        <f t="shared" si="31"/>
        <v>-1068.2033333333</v>
      </c>
    </row>
    <row r="350" spans="1:15">
      <c r="A350" s="98" t="s">
        <v>434</v>
      </c>
      <c r="B350" s="99">
        <v>1533.3333333333001</v>
      </c>
      <c r="C350" s="99">
        <v>1920.8333333333001</v>
      </c>
      <c r="D350" s="99">
        <v>2754.1666666667002</v>
      </c>
      <c r="E350" s="99">
        <v>3325</v>
      </c>
      <c r="F350" s="99">
        <f t="shared" si="27"/>
        <v>-1920.8333333333001</v>
      </c>
      <c r="G350" s="99">
        <f t="shared" si="28"/>
        <v>-3325</v>
      </c>
      <c r="H350" s="93" t="str">
        <f t="shared" si="29"/>
        <v/>
      </c>
      <c r="I350" s="100" t="s">
        <v>434</v>
      </c>
      <c r="J350" s="99">
        <v>1533.3333333333001</v>
      </c>
      <c r="K350" s="101" t="s">
        <v>45</v>
      </c>
      <c r="L350" s="99">
        <v>120.07894736839999</v>
      </c>
      <c r="M350" s="99">
        <v>-1618.1166666667</v>
      </c>
      <c r="N350" s="99">
        <f t="shared" si="30"/>
        <v>1533.3333333333001</v>
      </c>
      <c r="O350" s="99">
        <f t="shared" si="31"/>
        <v>-1498.0377192983001</v>
      </c>
    </row>
    <row r="351" spans="1:15">
      <c r="A351" s="98" t="s">
        <v>435</v>
      </c>
      <c r="B351" s="99">
        <v>1533.3333333333001</v>
      </c>
      <c r="C351" s="99">
        <v>1908.3333333333001</v>
      </c>
      <c r="D351" s="99">
        <v>2533.3333333332998</v>
      </c>
      <c r="E351" s="99">
        <v>3266.6666666667002</v>
      </c>
      <c r="F351" s="99">
        <f t="shared" si="27"/>
        <v>-1908.3333333333001</v>
      </c>
      <c r="G351" s="99">
        <f t="shared" si="28"/>
        <v>-3266.6666666667002</v>
      </c>
      <c r="H351" s="93" t="str">
        <f t="shared" si="29"/>
        <v/>
      </c>
      <c r="I351" s="100" t="s">
        <v>435</v>
      </c>
      <c r="J351" s="99">
        <v>1533.3333333333001</v>
      </c>
      <c r="K351" s="101" t="s">
        <v>45</v>
      </c>
      <c r="L351" s="99">
        <v>342.73181818180001</v>
      </c>
      <c r="M351" s="99">
        <v>-1621.6583333333001</v>
      </c>
      <c r="N351" s="99">
        <f t="shared" si="30"/>
        <v>1533.3333333333001</v>
      </c>
      <c r="O351" s="99">
        <f t="shared" si="31"/>
        <v>-1278.9265151515001</v>
      </c>
    </row>
    <row r="352" spans="1:15">
      <c r="A352" s="98" t="s">
        <v>436</v>
      </c>
      <c r="B352" s="99">
        <v>1533.3333333333001</v>
      </c>
      <c r="C352" s="99">
        <v>1920.8333333333001</v>
      </c>
      <c r="D352" s="99">
        <v>2533.3333333332998</v>
      </c>
      <c r="E352" s="99">
        <v>3266.6666666667002</v>
      </c>
      <c r="F352" s="99">
        <f t="shared" si="27"/>
        <v>-1920.8333333333001</v>
      </c>
      <c r="G352" s="99">
        <f t="shared" si="28"/>
        <v>-3266.6666666667002</v>
      </c>
      <c r="H352" s="93" t="str">
        <f t="shared" si="29"/>
        <v/>
      </c>
      <c r="I352" s="100" t="s">
        <v>436</v>
      </c>
      <c r="J352" s="99">
        <v>1533.3333333333001</v>
      </c>
      <c r="K352" s="101" t="s">
        <v>45</v>
      </c>
      <c r="L352" s="99">
        <v>324.10000000000002</v>
      </c>
      <c r="M352" s="99">
        <v>-914.9</v>
      </c>
      <c r="N352" s="99">
        <f t="shared" si="30"/>
        <v>1533.3333333333001</v>
      </c>
      <c r="O352" s="99">
        <f t="shared" si="31"/>
        <v>-590.79999999999995</v>
      </c>
    </row>
    <row r="353" spans="1:15">
      <c r="A353" s="98" t="s">
        <v>437</v>
      </c>
      <c r="B353" s="99">
        <v>1425</v>
      </c>
      <c r="C353" s="99">
        <v>2520.8333333332998</v>
      </c>
      <c r="D353" s="99">
        <v>2570.8333333332998</v>
      </c>
      <c r="E353" s="99">
        <v>2947.9166666667002</v>
      </c>
      <c r="F353" s="99">
        <f t="shared" si="27"/>
        <v>-2520.8333333332998</v>
      </c>
      <c r="G353" s="99">
        <f t="shared" si="28"/>
        <v>-2947.9166666667002</v>
      </c>
      <c r="H353" s="93" t="str">
        <f t="shared" si="29"/>
        <v>A</v>
      </c>
      <c r="I353" s="100" t="s">
        <v>437</v>
      </c>
      <c r="J353" s="99">
        <v>1425</v>
      </c>
      <c r="K353" s="101" t="s">
        <v>45</v>
      </c>
      <c r="L353" s="99">
        <v>181.3181818182</v>
      </c>
      <c r="M353" s="99">
        <v>-1767.1666666666999</v>
      </c>
      <c r="N353" s="99">
        <f t="shared" si="30"/>
        <v>1425</v>
      </c>
      <c r="O353" s="99">
        <f t="shared" si="31"/>
        <v>-1585.8484848485</v>
      </c>
    </row>
    <row r="354" spans="1:15">
      <c r="A354" s="98" t="s">
        <v>438</v>
      </c>
      <c r="B354" s="99">
        <v>1533.3333333333001</v>
      </c>
      <c r="C354" s="99">
        <v>1920.8333333333001</v>
      </c>
      <c r="D354" s="99">
        <v>2533.3333333332998</v>
      </c>
      <c r="E354" s="99">
        <v>3266.6666666667002</v>
      </c>
      <c r="F354" s="99">
        <f t="shared" si="27"/>
        <v>-1920.8333333333001</v>
      </c>
      <c r="G354" s="99">
        <f t="shared" si="28"/>
        <v>-3266.6666666667002</v>
      </c>
      <c r="H354" s="93" t="str">
        <f t="shared" si="29"/>
        <v/>
      </c>
      <c r="I354" s="100" t="s">
        <v>438</v>
      </c>
      <c r="J354" s="99">
        <v>1533.3333333333001</v>
      </c>
      <c r="K354" s="101" t="s">
        <v>45</v>
      </c>
      <c r="L354" s="99">
        <v>627.26818181819999</v>
      </c>
      <c r="M354" s="99">
        <v>-1016.0181818182</v>
      </c>
      <c r="N354" s="99">
        <f t="shared" si="30"/>
        <v>1533.3333333333001</v>
      </c>
      <c r="O354" s="99">
        <f t="shared" si="31"/>
        <v>-388.75</v>
      </c>
    </row>
    <row r="355" spans="1:15">
      <c r="A355" s="98" t="s">
        <v>439</v>
      </c>
      <c r="B355" s="99">
        <v>1562.5</v>
      </c>
      <c r="C355" s="99">
        <v>2412.5</v>
      </c>
      <c r="D355" s="99">
        <v>2408.3333333332998</v>
      </c>
      <c r="E355" s="99">
        <v>3300</v>
      </c>
      <c r="F355" s="99">
        <f t="shared" si="27"/>
        <v>-2412.5</v>
      </c>
      <c r="G355" s="99">
        <f t="shared" si="28"/>
        <v>-3300</v>
      </c>
      <c r="H355" s="93" t="str">
        <f t="shared" si="29"/>
        <v/>
      </c>
      <c r="I355" s="100" t="s">
        <v>439</v>
      </c>
      <c r="J355" s="99">
        <v>1562.5</v>
      </c>
      <c r="K355" s="99">
        <v>-109.65</v>
      </c>
      <c r="L355" s="99">
        <v>255.16521739129999</v>
      </c>
      <c r="M355" s="99">
        <v>-1791.9416666667</v>
      </c>
      <c r="N355" s="99">
        <f t="shared" si="30"/>
        <v>1452.85</v>
      </c>
      <c r="O355" s="99">
        <f t="shared" si="31"/>
        <v>-1536.7764492754</v>
      </c>
    </row>
    <row r="356" spans="1:15">
      <c r="A356" s="98" t="s">
        <v>440</v>
      </c>
      <c r="B356" s="99">
        <v>1454.1666666666999</v>
      </c>
      <c r="C356" s="99">
        <v>2710.4166666667002</v>
      </c>
      <c r="D356" s="99">
        <v>2583.3333333332998</v>
      </c>
      <c r="E356" s="99">
        <v>2962.5</v>
      </c>
      <c r="F356" s="99">
        <f t="shared" si="27"/>
        <v>-2710.4166666667002</v>
      </c>
      <c r="G356" s="99">
        <f t="shared" si="28"/>
        <v>-2962.5</v>
      </c>
      <c r="H356" s="93" t="str">
        <f t="shared" si="29"/>
        <v/>
      </c>
      <c r="I356" s="100" t="s">
        <v>440</v>
      </c>
      <c r="J356" s="99">
        <v>1512.5</v>
      </c>
      <c r="K356" s="99">
        <v>-237.5</v>
      </c>
      <c r="L356" s="99">
        <v>494.62083333330003</v>
      </c>
      <c r="M356" s="99">
        <v>-1794.2625</v>
      </c>
      <c r="N356" s="99">
        <f t="shared" si="30"/>
        <v>1275</v>
      </c>
      <c r="O356" s="99">
        <f t="shared" si="31"/>
        <v>-1299.6416666667001</v>
      </c>
    </row>
    <row r="357" spans="1:15">
      <c r="A357" s="98" t="s">
        <v>441</v>
      </c>
      <c r="B357" s="99">
        <v>1566.6666666666999</v>
      </c>
      <c r="C357" s="99">
        <v>1712.5</v>
      </c>
      <c r="D357" s="99">
        <v>2408.3333333332998</v>
      </c>
      <c r="E357" s="99">
        <v>3237.5</v>
      </c>
      <c r="F357" s="99">
        <f t="shared" si="27"/>
        <v>-1712.5</v>
      </c>
      <c r="G357" s="99">
        <f t="shared" si="28"/>
        <v>-3237.5</v>
      </c>
      <c r="H357" s="93" t="str">
        <f t="shared" si="29"/>
        <v/>
      </c>
      <c r="I357" s="100" t="s">
        <v>441</v>
      </c>
      <c r="J357" s="99">
        <v>1566.6666666666999</v>
      </c>
      <c r="K357" s="101" t="s">
        <v>45</v>
      </c>
      <c r="L357" s="99">
        <v>737</v>
      </c>
      <c r="M357" s="99">
        <v>-1369.4458333333</v>
      </c>
      <c r="N357" s="99">
        <f t="shared" si="30"/>
        <v>1566.6666666666999</v>
      </c>
      <c r="O357" s="99">
        <f t="shared" si="31"/>
        <v>-632.44583333330002</v>
      </c>
    </row>
    <row r="358" spans="1:15">
      <c r="A358" s="98" t="s">
        <v>442</v>
      </c>
      <c r="B358" s="99">
        <v>1566.6666666666999</v>
      </c>
      <c r="C358" s="99">
        <v>1641.6666666666999</v>
      </c>
      <c r="D358" s="99">
        <v>2408.3333333332998</v>
      </c>
      <c r="E358" s="99">
        <v>3233.3333333332998</v>
      </c>
      <c r="F358" s="99">
        <f t="shared" si="27"/>
        <v>-1641.6666666666999</v>
      </c>
      <c r="G358" s="99">
        <f t="shared" si="28"/>
        <v>-3233.3333333332998</v>
      </c>
      <c r="H358" s="93" t="str">
        <f t="shared" si="29"/>
        <v/>
      </c>
      <c r="I358" s="100" t="s">
        <v>442</v>
      </c>
      <c r="J358" s="99">
        <v>1549.6083333332999</v>
      </c>
      <c r="K358" s="99">
        <v>-102.45</v>
      </c>
      <c r="L358" s="99">
        <v>339.435</v>
      </c>
      <c r="M358" s="99">
        <v>-1176.7</v>
      </c>
      <c r="N358" s="99">
        <f t="shared" si="30"/>
        <v>1447.1583333332999</v>
      </c>
      <c r="O358" s="99">
        <f t="shared" si="31"/>
        <v>-837.2650000000001</v>
      </c>
    </row>
    <row r="359" spans="1:15">
      <c r="A359" s="98" t="s">
        <v>443</v>
      </c>
      <c r="B359" s="99">
        <v>1566.6666666666999</v>
      </c>
      <c r="C359" s="99">
        <v>1641.6666666666999</v>
      </c>
      <c r="D359" s="99">
        <v>2408.3333333332998</v>
      </c>
      <c r="E359" s="99">
        <v>3254.1666666667002</v>
      </c>
      <c r="F359" s="99">
        <f t="shared" si="27"/>
        <v>-1641.6666666666999</v>
      </c>
      <c r="G359" s="99">
        <f t="shared" si="28"/>
        <v>-3254.1666666667002</v>
      </c>
      <c r="H359" s="93" t="str">
        <f t="shared" si="29"/>
        <v/>
      </c>
      <c r="I359" s="100" t="s">
        <v>443</v>
      </c>
      <c r="J359" s="99">
        <v>1566.6666666666999</v>
      </c>
      <c r="K359" s="99">
        <v>-115.79</v>
      </c>
      <c r="L359" s="99">
        <v>158.38999999999999</v>
      </c>
      <c r="M359" s="99">
        <v>-1719</v>
      </c>
      <c r="N359" s="99">
        <f t="shared" si="30"/>
        <v>1450.8766666667</v>
      </c>
      <c r="O359" s="99">
        <f t="shared" si="31"/>
        <v>-1560.6100000000001</v>
      </c>
    </row>
    <row r="360" spans="1:15">
      <c r="A360" s="98" t="s">
        <v>444</v>
      </c>
      <c r="B360" s="99">
        <v>1566.6666666666999</v>
      </c>
      <c r="C360" s="99">
        <v>1641.6666666666999</v>
      </c>
      <c r="D360" s="99">
        <v>2408.3333333332998</v>
      </c>
      <c r="E360" s="99">
        <v>3300</v>
      </c>
      <c r="F360" s="99">
        <f t="shared" si="27"/>
        <v>-1641.6666666666999</v>
      </c>
      <c r="G360" s="99">
        <f t="shared" si="28"/>
        <v>-3300</v>
      </c>
      <c r="H360" s="93" t="str">
        <f t="shared" si="29"/>
        <v/>
      </c>
      <c r="I360" s="100" t="s">
        <v>444</v>
      </c>
      <c r="J360" s="99">
        <v>1566.6666666666999</v>
      </c>
      <c r="K360" s="99">
        <v>-149.66249999999999</v>
      </c>
      <c r="L360" s="99">
        <v>441.65652173910001</v>
      </c>
      <c r="M360" s="99">
        <v>-1905.9416666667</v>
      </c>
      <c r="N360" s="99">
        <f t="shared" si="30"/>
        <v>1417.0041666667</v>
      </c>
      <c r="O360" s="99">
        <f t="shared" si="31"/>
        <v>-1464.2851449276</v>
      </c>
    </row>
    <row r="361" spans="1:15">
      <c r="A361" s="98" t="s">
        <v>445</v>
      </c>
      <c r="B361" s="99">
        <v>1566.6666666666999</v>
      </c>
      <c r="C361" s="99">
        <v>1904.1666666666999</v>
      </c>
      <c r="D361" s="99">
        <v>2729.1666666667002</v>
      </c>
      <c r="E361" s="99">
        <v>3575</v>
      </c>
      <c r="F361" s="99">
        <f t="shared" si="27"/>
        <v>-1904.1666666666999</v>
      </c>
      <c r="G361" s="99">
        <f t="shared" si="28"/>
        <v>-3575</v>
      </c>
      <c r="H361" s="93" t="str">
        <f t="shared" si="29"/>
        <v/>
      </c>
      <c r="I361" s="100" t="s">
        <v>445</v>
      </c>
      <c r="J361" s="99">
        <v>1566.6666666666999</v>
      </c>
      <c r="K361" s="99">
        <v>-339.22</v>
      </c>
      <c r="L361" s="99">
        <v>417.01363636360003</v>
      </c>
      <c r="M361" s="99">
        <v>-1159.1500000000001</v>
      </c>
      <c r="N361" s="99">
        <f t="shared" si="30"/>
        <v>1227.4466666666999</v>
      </c>
      <c r="O361" s="99">
        <f t="shared" si="31"/>
        <v>-742.13636363640012</v>
      </c>
    </row>
    <row r="362" spans="1:15">
      <c r="A362" s="98" t="s">
        <v>446</v>
      </c>
      <c r="B362" s="99">
        <v>1587.5</v>
      </c>
      <c r="C362" s="99">
        <v>2362.5</v>
      </c>
      <c r="D362" s="99">
        <v>3000</v>
      </c>
      <c r="E362" s="99">
        <v>3466.6666666667002</v>
      </c>
      <c r="F362" s="99">
        <f t="shared" si="27"/>
        <v>-2362.5</v>
      </c>
      <c r="G362" s="99">
        <f t="shared" si="28"/>
        <v>-3466.6666666667002</v>
      </c>
      <c r="H362" s="93" t="str">
        <f t="shared" si="29"/>
        <v/>
      </c>
      <c r="I362" s="100" t="s">
        <v>446</v>
      </c>
      <c r="J362" s="99">
        <v>1587.5</v>
      </c>
      <c r="K362" s="99">
        <v>-30.8</v>
      </c>
      <c r="L362" s="99">
        <v>216.6208333333</v>
      </c>
      <c r="M362" s="99">
        <v>-1754.5125</v>
      </c>
      <c r="N362" s="99">
        <f t="shared" si="30"/>
        <v>1556.7</v>
      </c>
      <c r="O362" s="99">
        <f t="shared" si="31"/>
        <v>-1537.8916666667001</v>
      </c>
    </row>
    <row r="363" spans="1:15">
      <c r="A363" s="98" t="s">
        <v>447</v>
      </c>
      <c r="B363" s="99">
        <v>1418.75</v>
      </c>
      <c r="C363" s="99">
        <v>2827.0833333332998</v>
      </c>
      <c r="D363" s="99">
        <v>3000</v>
      </c>
      <c r="E363" s="99">
        <v>3147.9166666667002</v>
      </c>
      <c r="F363" s="99">
        <f t="shared" si="27"/>
        <v>-2827.0833333332998</v>
      </c>
      <c r="G363" s="99">
        <f t="shared" si="28"/>
        <v>-3147.9166666667002</v>
      </c>
      <c r="H363" s="93" t="str">
        <f t="shared" si="29"/>
        <v/>
      </c>
      <c r="I363" s="100" t="s">
        <v>447</v>
      </c>
      <c r="J363" s="99">
        <v>1418.75</v>
      </c>
      <c r="K363" s="99">
        <v>-463.27142857140001</v>
      </c>
      <c r="L363" s="99">
        <v>111.0136363636</v>
      </c>
      <c r="M363" s="99">
        <v>-2356.6958333333</v>
      </c>
      <c r="N363" s="99">
        <f t="shared" si="30"/>
        <v>955.47857142859993</v>
      </c>
      <c r="O363" s="99">
        <f t="shared" si="31"/>
        <v>-2245.6821969696998</v>
      </c>
    </row>
    <row r="364" spans="1:15">
      <c r="A364" s="98" t="s">
        <v>448</v>
      </c>
      <c r="B364" s="99">
        <v>1595.8333333333001</v>
      </c>
      <c r="C364" s="99">
        <v>2297.9166666667002</v>
      </c>
      <c r="D364" s="99">
        <v>3000</v>
      </c>
      <c r="E364" s="99">
        <v>3466.6666666667002</v>
      </c>
      <c r="F364" s="99">
        <f t="shared" si="27"/>
        <v>-2297.9166666667002</v>
      </c>
      <c r="G364" s="99">
        <f t="shared" si="28"/>
        <v>-3466.6666666667002</v>
      </c>
      <c r="H364" s="93" t="str">
        <f t="shared" si="29"/>
        <v/>
      </c>
      <c r="I364" s="100" t="s">
        <v>448</v>
      </c>
      <c r="J364" s="99">
        <v>1199.51</v>
      </c>
      <c r="K364" s="99">
        <v>-1009.0846153846001</v>
      </c>
      <c r="L364" s="99">
        <v>977.17083333330004</v>
      </c>
      <c r="M364" s="99">
        <v>-1225.6958333333</v>
      </c>
      <c r="N364" s="99">
        <f t="shared" si="30"/>
        <v>190.42538461539993</v>
      </c>
      <c r="O364" s="99">
        <f t="shared" si="31"/>
        <v>-248.52499999999998</v>
      </c>
    </row>
    <row r="365" spans="1:15">
      <c r="A365" s="98" t="s">
        <v>449</v>
      </c>
      <c r="B365" s="99">
        <v>1595.8333333333001</v>
      </c>
      <c r="C365" s="99">
        <v>2193.75</v>
      </c>
      <c r="D365" s="99">
        <v>3000</v>
      </c>
      <c r="E365" s="99">
        <v>3466.6666666667002</v>
      </c>
      <c r="F365" s="99">
        <f t="shared" si="27"/>
        <v>-2193.75</v>
      </c>
      <c r="G365" s="99">
        <f t="shared" si="28"/>
        <v>-3466.6666666667002</v>
      </c>
      <c r="H365" s="93" t="str">
        <f t="shared" si="29"/>
        <v/>
      </c>
      <c r="I365" s="100" t="s">
        <v>449</v>
      </c>
      <c r="J365" s="99">
        <v>1324.6473684211001</v>
      </c>
      <c r="K365" s="99">
        <v>-1711.2333333332999</v>
      </c>
      <c r="L365" s="99">
        <v>798.89166666669996</v>
      </c>
      <c r="M365" s="99">
        <v>-716.95833333329995</v>
      </c>
      <c r="N365" s="99">
        <f t="shared" si="30"/>
        <v>-386.58596491219987</v>
      </c>
      <c r="O365" s="99">
        <f t="shared" si="31"/>
        <v>81.933333333400014</v>
      </c>
    </row>
    <row r="366" spans="1:15">
      <c r="A366" s="98" t="s">
        <v>450</v>
      </c>
      <c r="B366" s="99">
        <v>1595.8333333333001</v>
      </c>
      <c r="C366" s="99">
        <v>1964.5833333333001</v>
      </c>
      <c r="D366" s="99">
        <v>3000</v>
      </c>
      <c r="E366" s="99">
        <v>3466.6666666667002</v>
      </c>
      <c r="F366" s="99">
        <f t="shared" si="27"/>
        <v>-1964.5833333333001</v>
      </c>
      <c r="G366" s="99">
        <f t="shared" si="28"/>
        <v>-3466.6666666667002</v>
      </c>
      <c r="H366" s="93" t="str">
        <f t="shared" si="29"/>
        <v/>
      </c>
      <c r="I366" s="100" t="s">
        <v>450</v>
      </c>
      <c r="J366" s="99">
        <v>1370.8458333333001</v>
      </c>
      <c r="K366" s="99">
        <v>-1284.7555555556</v>
      </c>
      <c r="L366" s="99">
        <v>670.71304347830005</v>
      </c>
      <c r="M366" s="99">
        <v>-687.75833333330002</v>
      </c>
      <c r="N366" s="99">
        <f t="shared" si="30"/>
        <v>86.090277777700067</v>
      </c>
      <c r="O366" s="99">
        <f t="shared" si="31"/>
        <v>-17.045289854999965</v>
      </c>
    </row>
    <row r="367" spans="1:15">
      <c r="A367" s="98" t="s">
        <v>451</v>
      </c>
      <c r="B367" s="99">
        <v>1595.8333333333001</v>
      </c>
      <c r="C367" s="99">
        <v>1937.5</v>
      </c>
      <c r="D367" s="99">
        <v>3000</v>
      </c>
      <c r="E367" s="99">
        <v>3466.6666666667002</v>
      </c>
      <c r="F367" s="99">
        <f t="shared" si="27"/>
        <v>-1937.5</v>
      </c>
      <c r="G367" s="99">
        <f t="shared" si="28"/>
        <v>-3466.6666666667002</v>
      </c>
      <c r="H367" s="93" t="str">
        <f t="shared" si="29"/>
        <v/>
      </c>
      <c r="I367" s="100" t="s">
        <v>451</v>
      </c>
      <c r="J367" s="99">
        <v>1432.1523809524001</v>
      </c>
      <c r="K367" s="99">
        <v>-722.92727272729996</v>
      </c>
      <c r="L367" s="99">
        <v>808.94</v>
      </c>
      <c r="M367" s="99">
        <v>-534.1</v>
      </c>
      <c r="N367" s="99">
        <f t="shared" si="30"/>
        <v>709.22510822510014</v>
      </c>
      <c r="O367" s="99">
        <f t="shared" si="31"/>
        <v>274.84000000000003</v>
      </c>
    </row>
    <row r="368" spans="1:15">
      <c r="A368" s="98" t="s">
        <v>452</v>
      </c>
      <c r="B368" s="99">
        <v>1618.75</v>
      </c>
      <c r="C368" s="99">
        <v>2058.3333333332998</v>
      </c>
      <c r="D368" s="99">
        <v>3000</v>
      </c>
      <c r="E368" s="99">
        <v>3466.6666666667002</v>
      </c>
      <c r="F368" s="99">
        <f t="shared" si="27"/>
        <v>-2058.3333333332998</v>
      </c>
      <c r="G368" s="99">
        <f t="shared" si="28"/>
        <v>-3466.6666666667002</v>
      </c>
      <c r="H368" s="93" t="str">
        <f t="shared" si="29"/>
        <v/>
      </c>
      <c r="I368" s="100" t="s">
        <v>452</v>
      </c>
      <c r="J368" s="99">
        <v>1505.9541666667001</v>
      </c>
      <c r="K368" s="99">
        <v>-739.46249999999998</v>
      </c>
      <c r="L368" s="99">
        <v>466.8</v>
      </c>
      <c r="M368" s="99">
        <v>-761.11666666669998</v>
      </c>
      <c r="N368" s="99">
        <f t="shared" si="30"/>
        <v>766.4916666667001</v>
      </c>
      <c r="O368" s="99">
        <f t="shared" si="31"/>
        <v>-294.31666666669997</v>
      </c>
    </row>
    <row r="369" spans="1:15">
      <c r="A369" s="98" t="s">
        <v>422</v>
      </c>
      <c r="B369" s="99">
        <v>2400</v>
      </c>
      <c r="C369" s="99">
        <v>2250</v>
      </c>
      <c r="D369" s="99">
        <v>2866.6666666667002</v>
      </c>
      <c r="E369" s="99">
        <v>3733.3333333332998</v>
      </c>
      <c r="F369" s="99">
        <f t="shared" si="27"/>
        <v>-2250</v>
      </c>
      <c r="G369" s="99">
        <f t="shared" si="28"/>
        <v>-3733.3333333332998</v>
      </c>
      <c r="H369" s="93" t="str">
        <f t="shared" si="29"/>
        <v/>
      </c>
      <c r="I369" s="100" t="s">
        <v>422</v>
      </c>
      <c r="J369" s="99">
        <v>2400</v>
      </c>
      <c r="K369" s="101" t="s">
        <v>45</v>
      </c>
      <c r="L369" s="99">
        <v>384.1458333333</v>
      </c>
      <c r="M369" s="99">
        <v>-1303.5916666666999</v>
      </c>
      <c r="N369" s="99">
        <f t="shared" si="30"/>
        <v>2400</v>
      </c>
      <c r="O369" s="99">
        <f t="shared" si="31"/>
        <v>-919.44583333339983</v>
      </c>
    </row>
    <row r="370" spans="1:15">
      <c r="A370" s="98" t="s">
        <v>455</v>
      </c>
      <c r="B370" s="99">
        <v>2375</v>
      </c>
      <c r="C370" s="99">
        <v>2341.6666666667002</v>
      </c>
      <c r="D370" s="99">
        <v>2941.6666666667002</v>
      </c>
      <c r="E370" s="99">
        <v>3320.8333333332998</v>
      </c>
      <c r="F370" s="99">
        <f t="shared" si="27"/>
        <v>-2341.6666666667002</v>
      </c>
      <c r="G370" s="99">
        <f t="shared" si="28"/>
        <v>-3320.8333333332998</v>
      </c>
      <c r="H370" s="93" t="str">
        <f t="shared" si="29"/>
        <v/>
      </c>
      <c r="I370" s="100" t="s">
        <v>455</v>
      </c>
      <c r="J370" s="99">
        <v>2387.4291666667</v>
      </c>
      <c r="K370" s="99">
        <v>-128</v>
      </c>
      <c r="L370" s="99">
        <v>55.020833333299997</v>
      </c>
      <c r="M370" s="99">
        <v>-2285.125</v>
      </c>
      <c r="N370" s="99">
        <f t="shared" si="30"/>
        <v>2259.4291666667</v>
      </c>
      <c r="O370" s="99">
        <f t="shared" si="31"/>
        <v>-2230.1041666667002</v>
      </c>
    </row>
    <row r="371" spans="1:15">
      <c r="A371" s="98" t="s">
        <v>456</v>
      </c>
      <c r="B371" s="99">
        <v>2400</v>
      </c>
      <c r="C371" s="99">
        <v>2250</v>
      </c>
      <c r="D371" s="99">
        <v>2741.6666666667002</v>
      </c>
      <c r="E371" s="99">
        <v>2608.3333333332998</v>
      </c>
      <c r="F371" s="99">
        <f t="shared" si="27"/>
        <v>-2250</v>
      </c>
      <c r="G371" s="99">
        <f t="shared" si="28"/>
        <v>-2608.3333333332998</v>
      </c>
      <c r="H371" s="93" t="str">
        <f t="shared" si="29"/>
        <v/>
      </c>
      <c r="I371" s="100" t="s">
        <v>456</v>
      </c>
      <c r="J371" s="99">
        <v>1601.7874999999999</v>
      </c>
      <c r="K371" s="99">
        <v>-850.1</v>
      </c>
      <c r="L371" s="99">
        <v>345.69545454550001</v>
      </c>
      <c r="M371" s="99">
        <v>-1734.6041666666999</v>
      </c>
      <c r="N371" s="99">
        <f t="shared" si="30"/>
        <v>751.68749999999989</v>
      </c>
      <c r="O371" s="99">
        <f t="shared" si="31"/>
        <v>-1388.9087121211999</v>
      </c>
    </row>
    <row r="372" spans="1:15">
      <c r="A372" s="98" t="s">
        <v>457</v>
      </c>
      <c r="B372" s="99">
        <v>2400</v>
      </c>
      <c r="C372" s="99">
        <v>2250</v>
      </c>
      <c r="D372" s="99">
        <v>2700</v>
      </c>
      <c r="E372" s="99">
        <v>2808.3333333332998</v>
      </c>
      <c r="F372" s="99">
        <f t="shared" si="27"/>
        <v>-2250</v>
      </c>
      <c r="G372" s="99">
        <f t="shared" si="28"/>
        <v>-2808.3333333332998</v>
      </c>
      <c r="H372" s="93" t="str">
        <f t="shared" si="29"/>
        <v/>
      </c>
      <c r="I372" s="100" t="s">
        <v>457</v>
      </c>
      <c r="J372" s="99">
        <v>2232.0458333332999</v>
      </c>
      <c r="K372" s="99">
        <v>-411.9166666667</v>
      </c>
      <c r="L372" s="99">
        <v>516.63809523810005</v>
      </c>
      <c r="M372" s="99">
        <v>-1308.1708333332999</v>
      </c>
      <c r="N372" s="99">
        <f t="shared" si="30"/>
        <v>1820.1291666666</v>
      </c>
      <c r="O372" s="99">
        <f t="shared" si="31"/>
        <v>-791.53273809519987</v>
      </c>
    </row>
    <row r="373" spans="1:15">
      <c r="A373" s="98" t="s">
        <v>458</v>
      </c>
      <c r="B373" s="99">
        <v>2400</v>
      </c>
      <c r="C373" s="99">
        <v>2250</v>
      </c>
      <c r="D373" s="99">
        <v>2866.6666666667002</v>
      </c>
      <c r="E373" s="99">
        <v>2670.8333333332998</v>
      </c>
      <c r="F373" s="99">
        <f t="shared" si="27"/>
        <v>-2250</v>
      </c>
      <c r="G373" s="99">
        <f t="shared" si="28"/>
        <v>-2670.8333333332998</v>
      </c>
      <c r="H373" s="93" t="str">
        <f t="shared" si="29"/>
        <v/>
      </c>
      <c r="I373" s="100" t="s">
        <v>458</v>
      </c>
      <c r="J373" s="99">
        <v>2372.0875000000001</v>
      </c>
      <c r="K373" s="99">
        <v>-1138.875</v>
      </c>
      <c r="L373" s="99">
        <v>427.58749999999998</v>
      </c>
      <c r="M373" s="99">
        <v>-1330.3782608695999</v>
      </c>
      <c r="N373" s="99">
        <f t="shared" si="30"/>
        <v>1233.2125000000001</v>
      </c>
      <c r="O373" s="99">
        <f t="shared" si="31"/>
        <v>-902.79076086959992</v>
      </c>
    </row>
    <row r="374" spans="1:15">
      <c r="A374" s="98" t="s">
        <v>459</v>
      </c>
      <c r="B374" s="99">
        <v>2400</v>
      </c>
      <c r="C374" s="99">
        <v>2250</v>
      </c>
      <c r="D374" s="99">
        <v>2833.3333333332998</v>
      </c>
      <c r="E374" s="99">
        <v>2575</v>
      </c>
      <c r="F374" s="99">
        <f t="shared" si="27"/>
        <v>-2250</v>
      </c>
      <c r="G374" s="99">
        <f t="shared" si="28"/>
        <v>-2575</v>
      </c>
      <c r="H374" s="93" t="str">
        <f t="shared" si="29"/>
        <v/>
      </c>
      <c r="I374" s="100" t="s">
        <v>459</v>
      </c>
      <c r="J374" s="99">
        <v>2340.1291666666998</v>
      </c>
      <c r="K374" s="99">
        <v>-20.55</v>
      </c>
      <c r="L374" s="99">
        <v>445.09130434780002</v>
      </c>
      <c r="M374" s="99">
        <v>-1187.7541666667</v>
      </c>
      <c r="N374" s="99">
        <f t="shared" si="30"/>
        <v>2319.5791666666996</v>
      </c>
      <c r="O374" s="99">
        <f t="shared" si="31"/>
        <v>-742.66286231890001</v>
      </c>
    </row>
    <row r="375" spans="1:15">
      <c r="A375" s="98" t="s">
        <v>460</v>
      </c>
      <c r="B375" s="99">
        <v>2400</v>
      </c>
      <c r="C375" s="99">
        <v>2250</v>
      </c>
      <c r="D375" s="99">
        <v>2833.3333333332998</v>
      </c>
      <c r="E375" s="99">
        <v>2575</v>
      </c>
      <c r="F375" s="99">
        <f t="shared" si="27"/>
        <v>-2250</v>
      </c>
      <c r="G375" s="99">
        <f t="shared" si="28"/>
        <v>-2575</v>
      </c>
      <c r="H375" s="93" t="str">
        <f t="shared" si="29"/>
        <v/>
      </c>
      <c r="I375" s="100" t="s">
        <v>460</v>
      </c>
      <c r="J375" s="99">
        <v>2283.9625000000001</v>
      </c>
      <c r="K375" s="99">
        <v>-509.71538461540001</v>
      </c>
      <c r="L375" s="99">
        <v>271.33999999999997</v>
      </c>
      <c r="M375" s="99">
        <v>-1863.125</v>
      </c>
      <c r="N375" s="99">
        <f t="shared" si="30"/>
        <v>1774.2471153846</v>
      </c>
      <c r="O375" s="99">
        <f t="shared" si="31"/>
        <v>-1591.7850000000001</v>
      </c>
    </row>
    <row r="376" spans="1:15">
      <c r="A376" s="98" t="s">
        <v>461</v>
      </c>
      <c r="B376" s="99">
        <v>2387.5</v>
      </c>
      <c r="C376" s="99">
        <v>1750</v>
      </c>
      <c r="D376" s="99">
        <v>3100</v>
      </c>
      <c r="E376" s="99">
        <v>2633.3333333332998</v>
      </c>
      <c r="F376" s="99">
        <f t="shared" si="27"/>
        <v>-1750</v>
      </c>
      <c r="G376" s="99">
        <f t="shared" si="28"/>
        <v>-2633.3333333332998</v>
      </c>
      <c r="H376" s="93" t="str">
        <f t="shared" si="29"/>
        <v/>
      </c>
      <c r="I376" s="100" t="s">
        <v>461</v>
      </c>
      <c r="J376" s="99">
        <v>1286.73</v>
      </c>
      <c r="K376" s="99">
        <v>-455.01538461540002</v>
      </c>
      <c r="L376" s="99">
        <v>684.24210526319996</v>
      </c>
      <c r="M376" s="99">
        <v>-1742.925</v>
      </c>
      <c r="N376" s="99">
        <f t="shared" si="30"/>
        <v>831.71461538459994</v>
      </c>
      <c r="O376" s="99">
        <f t="shared" si="31"/>
        <v>-1058.6828947367999</v>
      </c>
    </row>
    <row r="377" spans="1:15">
      <c r="A377" s="98" t="s">
        <v>462</v>
      </c>
      <c r="B377" s="99">
        <v>2364.5833333332998</v>
      </c>
      <c r="C377" s="99">
        <v>2208.3333333332998</v>
      </c>
      <c r="D377" s="99">
        <v>3100</v>
      </c>
      <c r="E377" s="99">
        <v>3008.3333333332998</v>
      </c>
      <c r="F377" s="99">
        <f t="shared" si="27"/>
        <v>-2208.3333333332998</v>
      </c>
      <c r="G377" s="99">
        <f t="shared" si="28"/>
        <v>-3008.3333333332998</v>
      </c>
      <c r="H377" s="93" t="str">
        <f t="shared" si="29"/>
        <v/>
      </c>
      <c r="I377" s="100" t="s">
        <v>462</v>
      </c>
      <c r="J377" s="99">
        <v>2067.85</v>
      </c>
      <c r="K377" s="99">
        <v>-37.6</v>
      </c>
      <c r="L377" s="99">
        <v>484.95</v>
      </c>
      <c r="M377" s="99">
        <v>-2277.9666666666999</v>
      </c>
      <c r="N377" s="99">
        <f t="shared" si="30"/>
        <v>2030.25</v>
      </c>
      <c r="O377" s="99">
        <f t="shared" si="31"/>
        <v>-1793.0166666666998</v>
      </c>
    </row>
    <row r="378" spans="1:15">
      <c r="A378" s="98" t="s">
        <v>463</v>
      </c>
      <c r="B378" s="99">
        <v>2364.5833333332998</v>
      </c>
      <c r="C378" s="99">
        <v>1745.8333333333001</v>
      </c>
      <c r="D378" s="99">
        <v>3100</v>
      </c>
      <c r="E378" s="99">
        <v>2633.3333333332998</v>
      </c>
      <c r="F378" s="99">
        <f t="shared" si="27"/>
        <v>-1745.8333333333001</v>
      </c>
      <c r="G378" s="99">
        <f t="shared" si="28"/>
        <v>-2633.3333333332998</v>
      </c>
      <c r="H378" s="93" t="str">
        <f t="shared" si="29"/>
        <v/>
      </c>
      <c r="I378" s="100" t="s">
        <v>463</v>
      </c>
      <c r="J378" s="99">
        <v>1085.3826086956999</v>
      </c>
      <c r="K378" s="99">
        <v>-873.33571428569996</v>
      </c>
      <c r="L378" s="99">
        <v>804.56111111109999</v>
      </c>
      <c r="M378" s="99">
        <v>-993.54347826089997</v>
      </c>
      <c r="N378" s="99">
        <f t="shared" si="30"/>
        <v>212.04689440999994</v>
      </c>
      <c r="O378" s="99">
        <f t="shared" si="31"/>
        <v>-188.98236714979998</v>
      </c>
    </row>
    <row r="379" spans="1:15">
      <c r="A379" s="98" t="s">
        <v>464</v>
      </c>
      <c r="B379" s="99">
        <v>2360.4166666667002</v>
      </c>
      <c r="C379" s="99">
        <v>1745.8333333333001</v>
      </c>
      <c r="D379" s="99">
        <v>3100</v>
      </c>
      <c r="E379" s="99">
        <v>2633.3333333332998</v>
      </c>
      <c r="F379" s="99">
        <f t="shared" si="27"/>
        <v>-1745.8333333333001</v>
      </c>
      <c r="G379" s="99">
        <f t="shared" si="28"/>
        <v>-2633.3333333332998</v>
      </c>
      <c r="H379" s="93" t="str">
        <f t="shared" si="29"/>
        <v/>
      </c>
      <c r="I379" s="100" t="s">
        <v>464</v>
      </c>
      <c r="J379" s="99">
        <v>1035.0875000000001</v>
      </c>
      <c r="K379" s="99">
        <v>-1033.7631578947</v>
      </c>
      <c r="L379" s="99">
        <v>493.78750000000002</v>
      </c>
      <c r="M379" s="99">
        <v>-1281.5869565216999</v>
      </c>
      <c r="N379" s="99">
        <f t="shared" si="30"/>
        <v>1.3243421053000475</v>
      </c>
      <c r="O379" s="99">
        <f t="shared" si="31"/>
        <v>-787.79945652169988</v>
      </c>
    </row>
    <row r="380" spans="1:15">
      <c r="A380" s="98" t="s">
        <v>465</v>
      </c>
      <c r="B380" s="99">
        <v>2358.3333333332998</v>
      </c>
      <c r="C380" s="99">
        <v>1745.8333333333001</v>
      </c>
      <c r="D380" s="99">
        <v>3100</v>
      </c>
      <c r="E380" s="99">
        <v>2633.3333333332998</v>
      </c>
      <c r="F380" s="99">
        <f t="shared" si="27"/>
        <v>-1745.8333333333001</v>
      </c>
      <c r="G380" s="99">
        <f t="shared" si="28"/>
        <v>-2633.3333333332998</v>
      </c>
      <c r="H380" s="93" t="str">
        <f t="shared" si="29"/>
        <v/>
      </c>
      <c r="I380" s="100" t="s">
        <v>465</v>
      </c>
      <c r="J380" s="99">
        <v>1749.9842105263001</v>
      </c>
      <c r="K380" s="99">
        <v>-777.74210526319996</v>
      </c>
      <c r="L380" s="99">
        <v>295.87619047620001</v>
      </c>
      <c r="M380" s="99">
        <v>-1721.175</v>
      </c>
      <c r="N380" s="99">
        <f t="shared" si="30"/>
        <v>972.24210526310014</v>
      </c>
      <c r="O380" s="99">
        <f t="shared" si="31"/>
        <v>-1425.2988095237999</v>
      </c>
    </row>
    <row r="381" spans="1:15">
      <c r="A381" s="98" t="s">
        <v>466</v>
      </c>
      <c r="B381" s="99">
        <v>2387.5</v>
      </c>
      <c r="C381" s="99">
        <v>1745.8333333333001</v>
      </c>
      <c r="D381" s="99">
        <v>3100</v>
      </c>
      <c r="E381" s="99">
        <v>2633.3333333332998</v>
      </c>
      <c r="F381" s="99">
        <f t="shared" si="27"/>
        <v>-1745.8333333333001</v>
      </c>
      <c r="G381" s="99">
        <f t="shared" si="28"/>
        <v>-2633.3333333332998</v>
      </c>
      <c r="H381" s="93" t="str">
        <f t="shared" si="29"/>
        <v/>
      </c>
      <c r="I381" s="100" t="s">
        <v>466</v>
      </c>
      <c r="J381" s="99">
        <v>2044.7882352941001</v>
      </c>
      <c r="K381" s="99">
        <v>-1006.8928571429</v>
      </c>
      <c r="L381" s="99">
        <v>942.03333333329999</v>
      </c>
      <c r="M381" s="99">
        <v>-1355.8833333333</v>
      </c>
      <c r="N381" s="99">
        <f t="shared" si="30"/>
        <v>1037.8953781512</v>
      </c>
      <c r="O381" s="99">
        <f t="shared" si="31"/>
        <v>-413.85</v>
      </c>
    </row>
    <row r="382" spans="1:15">
      <c r="A382" s="98" t="s">
        <v>467</v>
      </c>
      <c r="B382" s="99">
        <v>2387.5</v>
      </c>
      <c r="C382" s="99">
        <v>1745.8333333333001</v>
      </c>
      <c r="D382" s="99">
        <v>3100</v>
      </c>
      <c r="E382" s="99">
        <v>2633.3333333332998</v>
      </c>
      <c r="F382" s="99">
        <f t="shared" si="27"/>
        <v>-1745.8333333333001</v>
      </c>
      <c r="G382" s="99">
        <f t="shared" si="28"/>
        <v>-2633.3333333332998</v>
      </c>
      <c r="H382" s="93" t="str">
        <f t="shared" si="29"/>
        <v/>
      </c>
      <c r="I382" s="100" t="s">
        <v>467</v>
      </c>
      <c r="J382" s="99">
        <v>1766.7647058824</v>
      </c>
      <c r="K382" s="99">
        <v>-991.44705882350002</v>
      </c>
      <c r="L382" s="99">
        <v>866.21666666670001</v>
      </c>
      <c r="M382" s="99">
        <v>-1467.0083333333</v>
      </c>
      <c r="N382" s="99">
        <f t="shared" si="30"/>
        <v>775.31764705889998</v>
      </c>
      <c r="O382" s="99">
        <f t="shared" si="31"/>
        <v>-600.79166666660001</v>
      </c>
    </row>
    <row r="383" spans="1:15">
      <c r="A383" s="98" t="s">
        <v>468</v>
      </c>
      <c r="B383" s="99">
        <v>2362.5</v>
      </c>
      <c r="C383" s="99">
        <v>2100</v>
      </c>
      <c r="D383" s="99">
        <v>3100</v>
      </c>
      <c r="E383" s="99">
        <v>2500</v>
      </c>
      <c r="F383" s="99">
        <f t="shared" si="27"/>
        <v>-2100</v>
      </c>
      <c r="G383" s="99">
        <f t="shared" si="28"/>
        <v>-2500</v>
      </c>
      <c r="H383" s="93" t="str">
        <f t="shared" si="29"/>
        <v/>
      </c>
      <c r="I383" s="100" t="s">
        <v>468</v>
      </c>
      <c r="J383" s="99">
        <v>1877.0083333333</v>
      </c>
      <c r="K383" s="99">
        <v>-453.1666666667</v>
      </c>
      <c r="L383" s="99">
        <v>402.18571428569999</v>
      </c>
      <c r="M383" s="99">
        <v>-1430.4124999999999</v>
      </c>
      <c r="N383" s="99">
        <f t="shared" si="30"/>
        <v>1423.8416666666001</v>
      </c>
      <c r="O383" s="99">
        <f t="shared" si="31"/>
        <v>-1028.2267857142999</v>
      </c>
    </row>
    <row r="384" spans="1:15">
      <c r="A384" s="98" t="s">
        <v>469</v>
      </c>
      <c r="B384" s="99">
        <v>2335.4166666667002</v>
      </c>
      <c r="C384" s="99">
        <v>2283.3333333332998</v>
      </c>
      <c r="D384" s="99">
        <v>3100</v>
      </c>
      <c r="E384" s="99">
        <v>2725</v>
      </c>
      <c r="F384" s="99">
        <f t="shared" si="27"/>
        <v>-2283.3333333332998</v>
      </c>
      <c r="G384" s="99">
        <f t="shared" si="28"/>
        <v>-2725</v>
      </c>
      <c r="H384" s="93" t="str">
        <f t="shared" si="29"/>
        <v>S</v>
      </c>
      <c r="I384" s="100" t="s">
        <v>469</v>
      </c>
      <c r="J384" s="99">
        <v>2207.6374999999998</v>
      </c>
      <c r="K384" s="99">
        <v>-318.39999999999998</v>
      </c>
      <c r="L384" s="99">
        <v>216.75789473680001</v>
      </c>
      <c r="M384" s="99">
        <v>-2220.9958333333002</v>
      </c>
      <c r="N384" s="99">
        <f t="shared" si="30"/>
        <v>1889.2374999999997</v>
      </c>
      <c r="O384" s="99">
        <f t="shared" si="31"/>
        <v>-2004.2379385965003</v>
      </c>
    </row>
    <row r="385" spans="1:15">
      <c r="A385" s="98" t="s">
        <v>470</v>
      </c>
      <c r="B385" s="99">
        <v>2181.25</v>
      </c>
      <c r="C385" s="99">
        <v>2187.5</v>
      </c>
      <c r="D385" s="99">
        <v>3100</v>
      </c>
      <c r="E385" s="99">
        <v>2500</v>
      </c>
      <c r="F385" s="99">
        <f t="shared" si="27"/>
        <v>-2187.5</v>
      </c>
      <c r="G385" s="99">
        <f t="shared" si="28"/>
        <v>-2500</v>
      </c>
      <c r="H385" s="93" t="str">
        <f t="shared" si="29"/>
        <v/>
      </c>
      <c r="I385" s="100" t="s">
        <v>470</v>
      </c>
      <c r="J385" s="99">
        <v>1485.16</v>
      </c>
      <c r="K385" s="99">
        <v>-1218.8</v>
      </c>
      <c r="L385" s="99">
        <v>737.91666666670005</v>
      </c>
      <c r="M385" s="99">
        <v>-794.35416666670005</v>
      </c>
      <c r="N385" s="99">
        <f t="shared" si="30"/>
        <v>266.36000000000013</v>
      </c>
      <c r="O385" s="99">
        <f t="shared" si="31"/>
        <v>-56.4375</v>
      </c>
    </row>
    <row r="386" spans="1:15">
      <c r="A386" s="98" t="s">
        <v>471</v>
      </c>
      <c r="B386" s="99">
        <v>1408.3333333333001</v>
      </c>
      <c r="C386" s="99">
        <v>2456.25</v>
      </c>
      <c r="D386" s="99">
        <v>3100</v>
      </c>
      <c r="E386" s="99">
        <v>2500</v>
      </c>
      <c r="F386" s="99">
        <f t="shared" si="27"/>
        <v>-2456.25</v>
      </c>
      <c r="G386" s="99">
        <f t="shared" si="28"/>
        <v>-2500</v>
      </c>
      <c r="H386" s="93" t="str">
        <f t="shared" si="29"/>
        <v/>
      </c>
      <c r="I386" s="100" t="s">
        <v>471</v>
      </c>
      <c r="J386" s="99">
        <v>1356.4304347826001</v>
      </c>
      <c r="K386" s="99">
        <v>-495.68333333330003</v>
      </c>
      <c r="L386" s="99">
        <v>647.61666666669998</v>
      </c>
      <c r="M386" s="99">
        <v>-782.02083333329995</v>
      </c>
      <c r="N386" s="99">
        <f t="shared" si="30"/>
        <v>860.74710144930009</v>
      </c>
      <c r="O386" s="99">
        <f t="shared" si="31"/>
        <v>-134.40416666659996</v>
      </c>
    </row>
    <row r="387" spans="1:15">
      <c r="A387" s="98" t="s">
        <v>472</v>
      </c>
      <c r="B387" s="99">
        <v>1395.8333333333001</v>
      </c>
      <c r="C387" s="99">
        <v>1820.8333333333001</v>
      </c>
      <c r="D387" s="99">
        <v>3100</v>
      </c>
      <c r="E387" s="99">
        <v>2500</v>
      </c>
      <c r="F387" s="99">
        <f t="shared" si="27"/>
        <v>-1820.8333333333001</v>
      </c>
      <c r="G387" s="99">
        <f t="shared" si="28"/>
        <v>-2500</v>
      </c>
      <c r="H387" s="93" t="str">
        <f t="shared" si="29"/>
        <v/>
      </c>
      <c r="I387" s="100" t="s">
        <v>472</v>
      </c>
      <c r="J387" s="99">
        <v>1354.6333333333</v>
      </c>
      <c r="K387" s="99">
        <v>-273.7</v>
      </c>
      <c r="L387" s="99">
        <v>767.27083333329995</v>
      </c>
      <c r="M387" s="99">
        <v>-746.49166666669998</v>
      </c>
      <c r="N387" s="99">
        <f t="shared" si="30"/>
        <v>1080.9333333333</v>
      </c>
      <c r="O387" s="99">
        <f t="shared" si="31"/>
        <v>20.779166666599963</v>
      </c>
    </row>
    <row r="388" spans="1:15">
      <c r="A388" s="98" t="s">
        <v>473</v>
      </c>
      <c r="B388" s="99">
        <v>1433.3333333333001</v>
      </c>
      <c r="C388" s="99">
        <v>1737.5</v>
      </c>
      <c r="D388" s="99">
        <v>3100</v>
      </c>
      <c r="E388" s="99">
        <v>2500</v>
      </c>
      <c r="F388" s="99">
        <f t="shared" si="27"/>
        <v>-1737.5</v>
      </c>
      <c r="G388" s="99">
        <f t="shared" si="28"/>
        <v>-2500</v>
      </c>
      <c r="H388" s="93" t="str">
        <f t="shared" si="29"/>
        <v/>
      </c>
      <c r="I388" s="100" t="s">
        <v>473</v>
      </c>
      <c r="J388" s="99">
        <v>1205.4545454546001</v>
      </c>
      <c r="K388" s="99">
        <v>-799.8615384615</v>
      </c>
      <c r="L388" s="99">
        <v>758.20869565220005</v>
      </c>
      <c r="M388" s="99">
        <v>-615.57916666669996</v>
      </c>
      <c r="N388" s="99">
        <f t="shared" si="30"/>
        <v>405.59300699310006</v>
      </c>
      <c r="O388" s="99">
        <f t="shared" si="31"/>
        <v>142.62952898550009</v>
      </c>
    </row>
    <row r="389" spans="1:15">
      <c r="A389" s="98" t="s">
        <v>474</v>
      </c>
      <c r="B389" s="99">
        <v>1345.8333333333001</v>
      </c>
      <c r="C389" s="99">
        <v>2037.5</v>
      </c>
      <c r="D389" s="99">
        <v>3100</v>
      </c>
      <c r="E389" s="99">
        <v>2575</v>
      </c>
      <c r="F389" s="99">
        <f t="shared" si="27"/>
        <v>-2037.5</v>
      </c>
      <c r="G389" s="99">
        <f t="shared" si="28"/>
        <v>-2575</v>
      </c>
      <c r="H389" s="93" t="str">
        <f t="shared" si="29"/>
        <v/>
      </c>
      <c r="I389" s="100" t="s">
        <v>474</v>
      </c>
      <c r="J389" s="99">
        <v>1233.5714285714</v>
      </c>
      <c r="K389" s="99">
        <v>-620.15833333329999</v>
      </c>
      <c r="L389" s="99">
        <v>348.8</v>
      </c>
      <c r="M389" s="99">
        <v>-1222.3916666667001</v>
      </c>
      <c r="N389" s="99">
        <f t="shared" si="30"/>
        <v>613.41309523810003</v>
      </c>
      <c r="O389" s="99">
        <f t="shared" si="31"/>
        <v>-873.59166666670012</v>
      </c>
    </row>
    <row r="390" spans="1:15">
      <c r="A390" s="98" t="s">
        <v>475</v>
      </c>
      <c r="B390" s="99">
        <v>1400</v>
      </c>
      <c r="C390" s="99">
        <v>2400</v>
      </c>
      <c r="D390" s="99">
        <v>3033.3333333332998</v>
      </c>
      <c r="E390" s="99">
        <v>3766.6666666667002</v>
      </c>
      <c r="F390" s="99">
        <f t="shared" ref="F390:F453" si="32">-C390</f>
        <v>-2400</v>
      </c>
      <c r="G390" s="99">
        <f t="shared" ref="G390:G397" si="33">-E390</f>
        <v>-3766.6666666667002</v>
      </c>
      <c r="H390" s="93" t="str">
        <f t="shared" ref="H390:H453" si="34">IF(TEXT(I390,"d")+0=15,UPPER(LEFT(TEXT(I390,"mmm"),1)),"")</f>
        <v/>
      </c>
      <c r="I390" s="100" t="s">
        <v>475</v>
      </c>
      <c r="J390" s="99">
        <v>1356.7874999999999</v>
      </c>
      <c r="K390" s="99">
        <v>-267.0833333333</v>
      </c>
      <c r="L390" s="99">
        <v>495.42916666669998</v>
      </c>
      <c r="M390" s="99">
        <v>-864.17916666669998</v>
      </c>
      <c r="N390" s="99">
        <f t="shared" si="30"/>
        <v>1089.7041666666998</v>
      </c>
      <c r="O390" s="99">
        <f t="shared" si="31"/>
        <v>-368.75</v>
      </c>
    </row>
    <row r="391" spans="1:15">
      <c r="A391" s="98" t="s">
        <v>476</v>
      </c>
      <c r="B391" s="99">
        <v>1341.6666666666999</v>
      </c>
      <c r="C391" s="99">
        <v>2400</v>
      </c>
      <c r="D391" s="99">
        <v>2958.3333333332998</v>
      </c>
      <c r="E391" s="99">
        <v>3672.9166666667002</v>
      </c>
      <c r="F391" s="99">
        <f t="shared" si="32"/>
        <v>-2400</v>
      </c>
      <c r="G391" s="99">
        <f t="shared" si="33"/>
        <v>-3672.9166666667002</v>
      </c>
      <c r="H391" s="93" t="str">
        <f t="shared" si="34"/>
        <v/>
      </c>
      <c r="I391" s="100" t="s">
        <v>476</v>
      </c>
      <c r="J391" s="99">
        <v>1400</v>
      </c>
      <c r="K391" s="99">
        <v>-247.9555555556</v>
      </c>
      <c r="L391" s="99">
        <v>344.05909090910001</v>
      </c>
      <c r="M391" s="99">
        <v>-2444.7958333332999</v>
      </c>
      <c r="N391" s="99">
        <f t="shared" si="30"/>
        <v>1152.0444444443999</v>
      </c>
      <c r="O391" s="99">
        <f t="shared" si="31"/>
        <v>-2100.7367424241997</v>
      </c>
    </row>
    <row r="392" spans="1:15">
      <c r="A392" s="98" t="s">
        <v>477</v>
      </c>
      <c r="B392" s="99">
        <v>1383.3333333333001</v>
      </c>
      <c r="C392" s="99">
        <v>2345.8333333332998</v>
      </c>
      <c r="D392" s="99">
        <v>3033.3333333332998</v>
      </c>
      <c r="E392" s="99">
        <v>3360.4166666667002</v>
      </c>
      <c r="F392" s="99">
        <f t="shared" si="32"/>
        <v>-2345.8333333332998</v>
      </c>
      <c r="G392" s="99">
        <f t="shared" si="33"/>
        <v>-3360.4166666667002</v>
      </c>
      <c r="H392" s="93" t="str">
        <f t="shared" si="34"/>
        <v/>
      </c>
      <c r="I392" s="100" t="s">
        <v>477</v>
      </c>
      <c r="J392" s="99">
        <v>909.680952381</v>
      </c>
      <c r="K392" s="99">
        <v>-1001.475</v>
      </c>
      <c r="L392" s="99">
        <v>888.73749999999995</v>
      </c>
      <c r="M392" s="99">
        <v>-1219.3304347825999</v>
      </c>
      <c r="N392" s="99">
        <f t="shared" si="30"/>
        <v>-91.794047619000025</v>
      </c>
      <c r="O392" s="99">
        <f t="shared" si="31"/>
        <v>-330.59293478259997</v>
      </c>
    </row>
    <row r="393" spans="1:15">
      <c r="A393" s="98" t="s">
        <v>478</v>
      </c>
      <c r="B393" s="99">
        <v>1400</v>
      </c>
      <c r="C393" s="99">
        <v>2087.5</v>
      </c>
      <c r="D393" s="99">
        <v>3033.3333333332998</v>
      </c>
      <c r="E393" s="99">
        <v>3333.3333333332998</v>
      </c>
      <c r="F393" s="99">
        <f t="shared" si="32"/>
        <v>-2087.5</v>
      </c>
      <c r="G393" s="99">
        <f t="shared" si="33"/>
        <v>-3333.3333333332998</v>
      </c>
      <c r="H393" s="93" t="str">
        <f t="shared" si="34"/>
        <v/>
      </c>
      <c r="I393" s="100" t="s">
        <v>478</v>
      </c>
      <c r="J393" s="99">
        <v>925.4</v>
      </c>
      <c r="K393" s="99">
        <v>-1758.7157894736999</v>
      </c>
      <c r="L393" s="99">
        <v>760.42380952379995</v>
      </c>
      <c r="M393" s="99">
        <v>-1334.2739130435</v>
      </c>
      <c r="N393" s="99">
        <f t="shared" ref="N393:N456" si="35">IFERROR(J393+0,0)+IFERROR(K393+0,0)</f>
        <v>-833.31578947369997</v>
      </c>
      <c r="O393" s="99">
        <f t="shared" ref="O393:O456" si="36">IFERROR(L393+0,0)+IFERROR(M393+0,0)</f>
        <v>-573.85010351970004</v>
      </c>
    </row>
    <row r="394" spans="1:15">
      <c r="A394" s="98" t="s">
        <v>479</v>
      </c>
      <c r="B394" s="99">
        <v>1400</v>
      </c>
      <c r="C394" s="99">
        <v>2370.8333333332998</v>
      </c>
      <c r="D394" s="99">
        <v>2976.875</v>
      </c>
      <c r="E394" s="99">
        <v>3333.3333333332998</v>
      </c>
      <c r="F394" s="99">
        <f t="shared" si="32"/>
        <v>-2370.8333333332998</v>
      </c>
      <c r="G394" s="99">
        <f t="shared" si="33"/>
        <v>-3333.3333333332998</v>
      </c>
      <c r="H394" s="93" t="str">
        <f t="shared" si="34"/>
        <v/>
      </c>
      <c r="I394" s="100" t="s">
        <v>479</v>
      </c>
      <c r="J394" s="99">
        <v>1174.4941176471</v>
      </c>
      <c r="K394" s="99">
        <v>-881.07222222220003</v>
      </c>
      <c r="L394" s="99">
        <v>1019.7238095238</v>
      </c>
      <c r="M394" s="99">
        <v>-1234.6291666667</v>
      </c>
      <c r="N394" s="99">
        <f t="shared" si="35"/>
        <v>293.42189542489996</v>
      </c>
      <c r="O394" s="99">
        <f t="shared" si="36"/>
        <v>-214.90535714290002</v>
      </c>
    </row>
    <row r="395" spans="1:15">
      <c r="A395" s="98" t="s">
        <v>480</v>
      </c>
      <c r="B395" s="99">
        <v>1400</v>
      </c>
      <c r="C395" s="99">
        <v>2327.0833333332998</v>
      </c>
      <c r="D395" s="99">
        <v>3033.3333333332998</v>
      </c>
      <c r="E395" s="99">
        <v>3333.3333333332998</v>
      </c>
      <c r="F395" s="99">
        <f t="shared" si="32"/>
        <v>-2327.0833333332998</v>
      </c>
      <c r="G395" s="99">
        <f t="shared" si="33"/>
        <v>-3333.3333333332998</v>
      </c>
      <c r="H395" s="93" t="str">
        <f t="shared" si="34"/>
        <v/>
      </c>
      <c r="I395" s="100" t="s">
        <v>480</v>
      </c>
      <c r="J395" s="99">
        <v>1267.2571428571</v>
      </c>
      <c r="K395" s="99">
        <v>-365.0625</v>
      </c>
      <c r="L395" s="99">
        <v>891.55416666669998</v>
      </c>
      <c r="M395" s="99">
        <v>-1080.0476190475999</v>
      </c>
      <c r="N395" s="99">
        <f t="shared" si="35"/>
        <v>902.19464285710001</v>
      </c>
      <c r="O395" s="99">
        <f t="shared" si="36"/>
        <v>-188.49345238089995</v>
      </c>
    </row>
    <row r="396" spans="1:15">
      <c r="A396" s="98" t="s">
        <v>481</v>
      </c>
      <c r="B396" s="99">
        <v>1400</v>
      </c>
      <c r="C396" s="99">
        <v>2400</v>
      </c>
      <c r="D396" s="99">
        <v>3033.3333333332998</v>
      </c>
      <c r="E396" s="99">
        <v>3266.6666666667002</v>
      </c>
      <c r="F396" s="99">
        <f t="shared" si="32"/>
        <v>-2400</v>
      </c>
      <c r="G396" s="99">
        <f t="shared" si="33"/>
        <v>-3266.6666666667002</v>
      </c>
      <c r="H396" s="93" t="str">
        <f t="shared" si="34"/>
        <v/>
      </c>
      <c r="I396" s="100" t="s">
        <v>481</v>
      </c>
      <c r="J396" s="99">
        <v>1329.4083333333001</v>
      </c>
      <c r="K396" s="99">
        <v>-250.7</v>
      </c>
      <c r="L396" s="99">
        <v>593.11904761899996</v>
      </c>
      <c r="M396" s="99">
        <v>-907.29583333330004</v>
      </c>
      <c r="N396" s="99">
        <f t="shared" si="35"/>
        <v>1078.7083333333001</v>
      </c>
      <c r="O396" s="99">
        <f t="shared" si="36"/>
        <v>-314.17678571430008</v>
      </c>
    </row>
    <row r="397" spans="1:15">
      <c r="A397" s="98" t="s">
        <v>482</v>
      </c>
      <c r="B397" s="99">
        <v>1487.5</v>
      </c>
      <c r="C397" s="99">
        <v>2300</v>
      </c>
      <c r="D397" s="99">
        <v>2900</v>
      </c>
      <c r="E397" s="99">
        <v>3466.6666666667002</v>
      </c>
      <c r="F397" s="99">
        <f t="shared" si="32"/>
        <v>-2300</v>
      </c>
      <c r="G397" s="99">
        <f t="shared" si="33"/>
        <v>-3466.6666666667002</v>
      </c>
      <c r="H397" s="93" t="str">
        <f t="shared" si="34"/>
        <v/>
      </c>
      <c r="I397" s="100" t="s">
        <v>482</v>
      </c>
      <c r="J397" s="99">
        <v>1487.5</v>
      </c>
      <c r="K397" s="101" t="s">
        <v>45</v>
      </c>
      <c r="L397" s="99">
        <v>156.9</v>
      </c>
      <c r="M397" s="99">
        <v>-1213.5166666667001</v>
      </c>
      <c r="N397" s="99">
        <f t="shared" si="35"/>
        <v>1487.5</v>
      </c>
      <c r="O397" s="99">
        <f t="shared" si="36"/>
        <v>-1056.6166666667</v>
      </c>
    </row>
    <row r="398" spans="1:15">
      <c r="A398" s="98" t="s">
        <v>483</v>
      </c>
      <c r="B398" s="99">
        <v>1337.5</v>
      </c>
      <c r="C398" s="99">
        <v>2445.8333333332998</v>
      </c>
      <c r="D398" s="99">
        <v>2787.5</v>
      </c>
      <c r="E398" s="99">
        <v>3429.1666666667002</v>
      </c>
      <c r="F398" s="99">
        <f t="shared" si="32"/>
        <v>-2445.8333333332998</v>
      </c>
      <c r="G398" s="99">
        <f t="shared" ref="G398:G453" si="37">-E398</f>
        <v>-3429.1666666667002</v>
      </c>
      <c r="H398" s="93" t="str">
        <f t="shared" si="34"/>
        <v/>
      </c>
      <c r="I398" s="100" t="s">
        <v>483</v>
      </c>
      <c r="J398" s="99">
        <v>1337.5</v>
      </c>
      <c r="K398" s="101" t="s">
        <v>45</v>
      </c>
      <c r="L398" s="99">
        <v>480.9947368421</v>
      </c>
      <c r="M398" s="99">
        <v>-2196.2916666667002</v>
      </c>
      <c r="N398" s="99">
        <f t="shared" si="35"/>
        <v>1337.5</v>
      </c>
      <c r="O398" s="99">
        <f t="shared" si="36"/>
        <v>-1715.2969298246003</v>
      </c>
    </row>
    <row r="399" spans="1:15">
      <c r="A399" s="98" t="s">
        <v>484</v>
      </c>
      <c r="B399" s="99">
        <v>1500</v>
      </c>
      <c r="C399" s="99">
        <v>2266.6666666667002</v>
      </c>
      <c r="D399" s="99">
        <v>2900</v>
      </c>
      <c r="E399" s="99">
        <v>3466.6666666667002</v>
      </c>
      <c r="F399" s="99">
        <f t="shared" si="32"/>
        <v>-2266.6666666667002</v>
      </c>
      <c r="G399" s="99">
        <f t="shared" si="37"/>
        <v>-3466.6666666667002</v>
      </c>
      <c r="H399" s="93" t="str">
        <f t="shared" si="34"/>
        <v/>
      </c>
      <c r="I399" s="100" t="s">
        <v>484</v>
      </c>
      <c r="J399" s="99">
        <v>1446.8291666667001</v>
      </c>
      <c r="K399" s="99">
        <v>-1380.7</v>
      </c>
      <c r="L399" s="99">
        <v>1159.7909090909</v>
      </c>
      <c r="M399" s="99">
        <v>-994.9</v>
      </c>
      <c r="N399" s="99">
        <f t="shared" si="35"/>
        <v>66.12916666670003</v>
      </c>
      <c r="O399" s="99">
        <f t="shared" si="36"/>
        <v>164.89090909089998</v>
      </c>
    </row>
    <row r="400" spans="1:15">
      <c r="F400" s="99">
        <f t="shared" si="32"/>
        <v>0</v>
      </c>
      <c r="G400" s="99">
        <f t="shared" si="37"/>
        <v>0</v>
      </c>
      <c r="H400" s="93" t="str">
        <f t="shared" si="34"/>
        <v/>
      </c>
      <c r="N400" s="99">
        <f t="shared" si="35"/>
        <v>0</v>
      </c>
      <c r="O400" s="99">
        <f t="shared" si="36"/>
        <v>0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Data 1</vt:lpstr>
      <vt:lpstr>Data 2</vt:lpstr>
      <vt:lpstr>Data 3</vt:lpstr>
      <vt:lpstr>I6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2016-08-17T11:45:56Z</dcterms:created>
  <dcterms:modified xsi:type="dcterms:W3CDTF">2019-10-14T08:33:49Z</dcterms:modified>
</cp:coreProperties>
</file>