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MORNT4\analisis\Informacion\COMUN\BOLETIN ELECTRONICO\2018\ENE\INF_ELABORADA\"/>
    </mc:Choice>
  </mc:AlternateContent>
  <bookViews>
    <workbookView xWindow="0" yWindow="0" windowWidth="28800" windowHeight="12135"/>
  </bookViews>
  <sheets>
    <sheet name="Indice" sheetId="8" r:id="rId1"/>
    <sheet name="D1" sheetId="1" r:id="rId2"/>
    <sheet name="D2" sheetId="7" r:id="rId3"/>
    <sheet name="D3" sheetId="3" r:id="rId4"/>
    <sheet name="D4" sheetId="4" r:id="rId5"/>
    <sheet name="D5" sheetId="6" r:id="rId6"/>
    <sheet name="D6" sheetId="5" r:id="rId7"/>
    <sheet name="Data 1" sheetId="9" r:id="rId8"/>
  </sheets>
  <externalReferences>
    <externalReference r:id="rId9"/>
  </externalReferences>
  <definedNames>
    <definedName name="_xlnm.Print_Area" localSheetId="7">#REF!</definedName>
    <definedName name="_xlnm.Print_Area" localSheetId="0">Indice!$A$1:$F$16</definedName>
    <definedName name="_xlnm.Print_Area">#REF!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0">Indice!ccc</definedName>
    <definedName name="ccc">[1]!ccc</definedName>
    <definedName name="CUADRO_ANTERIOR" localSheetId="0">Indice!CUADRO_ANTERIOR</definedName>
    <definedName name="CUADRO_ANTERIOR">[1]!CUADRO_ANTERIOR</definedName>
    <definedName name="CUADRO_PROXIMO" localSheetId="0">Indice!CUADRO_PROXIMO</definedName>
    <definedName name="CUADRO_PROXIMO">[1]!CUADRO_PROXIMO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FINALIZAR" localSheetId="0">Indice!FINALIZAR</definedName>
    <definedName name="FINALIZAR">[1]!FINALIZAR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0">Indice!IMPRESION</definedName>
    <definedName name="IMPRESION">[1]!IMPRESION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0">Indice!nnn</definedName>
    <definedName name="nnn">[1]!nnn</definedName>
    <definedName name="nnnn" localSheetId="0">Indice!nnnn</definedName>
    <definedName name="nnnn">[1]!nnnn</definedName>
    <definedName name="nu" localSheetId="0">Indice!nu</definedName>
    <definedName name="nu">[1]!nu</definedName>
    <definedName name="PRINCIPAL" localSheetId="0">Indice!PRINCIPAL</definedName>
    <definedName name="PRINCIPAL">[1]!PRINCIPAL</definedName>
    <definedName name="rosa" localSheetId="0">Indice!rosa</definedName>
    <definedName name="rosa">[1]!rosa</definedName>
    <definedName name="rosa2" localSheetId="0">Indice!rosa2</definedName>
    <definedName name="rosa2">[1]!rosa2</definedName>
    <definedName name="VV" localSheetId="0">Indice!VV</definedName>
    <definedName name="VV">[1]!VV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0">Indice!x</definedName>
    <definedName name="x">[1]!x</definedName>
    <definedName name="XX" localSheetId="0">Indice!XX</definedName>
    <definedName name="XX">[1]!XX</definedName>
    <definedName name="xxx" localSheetId="0">Indice!xxx</definedName>
    <definedName name="xxx">[1]!xxx</definedName>
    <definedName name="XXXX" localSheetId="0">Indice!XXXX</definedName>
    <definedName name="XXXX">[1]!XXXX</definedName>
    <definedName name="xxxxx" localSheetId="0">Indice!xxxxx</definedName>
    <definedName name="xxxxx">[1]!xxxxx</definedName>
    <definedName name="Z_22B26D9C_611A_11D3_B8AC_0008C7298EBA_.wvu.PrintArea" localSheetId="0" hidden="1">Indice!$A$1:$E$7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9" l="1"/>
  <c r="I109" i="9" l="1"/>
  <c r="A6" i="9" l="1"/>
  <c r="A114" i="9" l="1"/>
  <c r="A115" i="9"/>
  <c r="A116" i="9"/>
  <c r="A117" i="9"/>
  <c r="A118" i="9"/>
  <c r="A119" i="9"/>
  <c r="A120" i="9"/>
  <c r="A121" i="9"/>
  <c r="A122" i="9"/>
  <c r="A123" i="9"/>
  <c r="A124" i="9"/>
  <c r="A125" i="9"/>
  <c r="A113" i="9"/>
  <c r="H38" i="9" l="1"/>
  <c r="G38" i="9"/>
  <c r="F38" i="9"/>
  <c r="E38" i="9"/>
  <c r="D38" i="9"/>
  <c r="C38" i="9"/>
  <c r="D101" i="9" l="1"/>
  <c r="F101" i="9" s="1"/>
  <c r="C101" i="9"/>
  <c r="K8" i="1" l="1"/>
  <c r="I8" i="1"/>
  <c r="E13" i="8" l="1"/>
  <c r="E11" i="8"/>
  <c r="E10" i="8"/>
  <c r="E9" i="8"/>
  <c r="E12" i="8" l="1"/>
  <c r="E8" i="8"/>
</calcChain>
</file>

<file path=xl/sharedStrings.xml><?xml version="1.0" encoding="utf-8"?>
<sst xmlns="http://schemas.openxmlformats.org/spreadsheetml/2006/main" count="114" uniqueCount="63">
  <si>
    <t>Laboralidad</t>
  </si>
  <si>
    <t>Acumulado anual</t>
  </si>
  <si>
    <t>Año móvil</t>
  </si>
  <si>
    <t>GWh</t>
  </si>
  <si>
    <t>Variación mensual</t>
  </si>
  <si>
    <t>Demanda corregida</t>
  </si>
  <si>
    <t>Boletín mensual</t>
  </si>
  <si>
    <t>Demanda transporte (b.c.)</t>
  </si>
  <si>
    <t>Media</t>
  </si>
  <si>
    <t>Componentes de la variación de la demanda peninsular</t>
  </si>
  <si>
    <t>Fecha</t>
  </si>
  <si>
    <t>Máximo</t>
  </si>
  <si>
    <t>Demanda diaria (GWh)</t>
  </si>
  <si>
    <t>Demanda horaria máxima (MWh)</t>
  </si>
  <si>
    <t>Demanda diaria y demanda horaria máxima peninsulares</t>
  </si>
  <si>
    <t>Invierno (enero-mayo/octubre-diciembre)</t>
  </si>
  <si>
    <t>Verano (junio - septiembre)</t>
  </si>
  <si>
    <t>Invierno</t>
  </si>
  <si>
    <t>Verano</t>
  </si>
  <si>
    <t>(%)</t>
  </si>
  <si>
    <t xml:space="preserve">Evolución diaria de las temperaturas peninsulares </t>
  </si>
  <si>
    <t>(º C)</t>
  </si>
  <si>
    <t xml:space="preserve">Evolución de la demanda peninsular </t>
  </si>
  <si>
    <t>(GWh)</t>
  </si>
  <si>
    <t>(MW)</t>
  </si>
  <si>
    <t>Potencia instántanea máxima peninsular</t>
  </si>
  <si>
    <t>Temperatura</t>
  </si>
  <si>
    <t xml:space="preserve"> </t>
  </si>
  <si>
    <t xml:space="preserve">• 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</si>
  <si>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</si>
  <si>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</si>
  <si>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</si>
  <si>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</si>
  <si>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Evolución diaria de las temperaturas peninsulares (º C)</t>
  </si>
  <si>
    <t>Evolución de la demanda peninsular (GWh)</t>
  </si>
  <si>
    <t>Potencia instántanea máxima peninsular (MW)</t>
  </si>
  <si>
    <t>Componentes de la variación de la demanda peninsular (%)</t>
  </si>
  <si>
    <t>Evolución de los componentes de la variación de la demanda peninsular</t>
  </si>
  <si>
    <t>Demanda</t>
  </si>
  <si>
    <t>Enero 2018</t>
  </si>
  <si>
    <t>Máxima 2018</t>
  </si>
  <si>
    <t>Media 2018</t>
  </si>
  <si>
    <t>Minima 2018</t>
  </si>
  <si>
    <t>Banda minima 2008-2017</t>
  </si>
  <si>
    <t>Banda máxima 2008-2017</t>
  </si>
  <si>
    <t>Media 2017</t>
  </si>
  <si>
    <t>E</t>
  </si>
  <si>
    <t>F</t>
  </si>
  <si>
    <t>M</t>
  </si>
  <si>
    <t>A</t>
  </si>
  <si>
    <t>J</t>
  </si>
  <si>
    <t>S</t>
  </si>
  <si>
    <t>O</t>
  </si>
  <si>
    <t>N</t>
  </si>
  <si>
    <t>D</t>
  </si>
  <si>
    <t>%18/17</t>
  </si>
  <si>
    <t>Hístorico</t>
  </si>
  <si>
    <t>19 julio 2010 (13:26 h)</t>
  </si>
  <si>
    <t>17 diciembre 2007 (18:53 h)</t>
  </si>
  <si>
    <t>13 julio (13:36 h)</t>
  </si>
  <si>
    <t>18 enero (19:50 h)</t>
  </si>
  <si>
    <t>09 enero 2018 (20:24 h)</t>
  </si>
  <si>
    <t>ene-18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</si>
</sst>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_)"/>
    <numFmt numFmtId="165" formatCode="0.0\ \ \ \ _)"/>
    <numFmt numFmtId="166" formatCode="[$-C0A]mmm\-yy;@"/>
    <numFmt numFmtId="167" formatCode="[$-C0A]mmmmm;@"/>
    <numFmt numFmtId="168" formatCode="[$-C0A]d\-mmm\-yy;@"/>
    <numFmt numFmtId="169" formatCode="#,##0.0"/>
    <numFmt numFmtId="170" formatCode="0.0"/>
  </numFmts>
  <fonts count="23">
    <font>
      <sz val="10"/>
      <name val="Geneva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2"/>
      <name val="Helvetica"/>
      <family val="2"/>
    </font>
    <font>
      <sz val="10"/>
      <name val="Geneva"/>
    </font>
    <font>
      <sz val="10"/>
      <name val="Geneva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004563"/>
      <name val="Arial"/>
      <family val="2"/>
    </font>
    <font>
      <sz val="10"/>
      <color indexed="21"/>
      <name val="Symbol"/>
      <family val="1"/>
      <charset val="2"/>
    </font>
    <font>
      <b/>
      <sz val="9"/>
      <color rgb="FF004563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4563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</borders>
  <cellStyleXfs count="9">
    <xf numFmtId="164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9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80">
    <xf numFmtId="164" fontId="0" fillId="0" borderId="0" xfId="0"/>
    <xf numFmtId="0" fontId="3" fillId="0" borderId="0" xfId="1" applyFont="1" applyFill="1" applyAlignment="1" applyProtection="1">
      <alignment horizontal="right"/>
    </xf>
    <xf numFmtId="164" fontId="3" fillId="0" borderId="0" xfId="0" applyFont="1" applyFill="1" applyAlignment="1" applyProtection="1">
      <alignment horizontal="right"/>
    </xf>
    <xf numFmtId="164" fontId="3" fillId="0" borderId="0" xfId="0" applyFont="1" applyFill="1" applyBorder="1" applyAlignment="1" applyProtection="1"/>
    <xf numFmtId="0" fontId="5" fillId="2" borderId="0" xfId="2" applyFont="1" applyFill="1" applyBorder="1" applyAlignment="1" applyProtection="1">
      <alignment horizontal="left"/>
    </xf>
    <xf numFmtId="164" fontId="5" fillId="2" borderId="1" xfId="0" applyFont="1" applyFill="1" applyBorder="1" applyProtection="1"/>
    <xf numFmtId="3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4" fillId="0" borderId="0" xfId="3" applyFont="1" applyFill="1" applyBorder="1" applyAlignment="1" applyProtection="1">
      <alignment horizontal="left"/>
    </xf>
    <xf numFmtId="168" fontId="6" fillId="0" borderId="0" xfId="4" applyNumberFormat="1" applyFont="1"/>
    <xf numFmtId="168" fontId="7" fillId="0" borderId="0" xfId="4" applyNumberFormat="1" applyFont="1"/>
    <xf numFmtId="168" fontId="7" fillId="0" borderId="0" xfId="4" applyNumberFormat="1" applyFont="1" applyFill="1"/>
    <xf numFmtId="168" fontId="6" fillId="0" borderId="0" xfId="5" applyNumberFormat="1" applyFont="1" applyFill="1"/>
    <xf numFmtId="168" fontId="6" fillId="0" borderId="0" xfId="5" applyNumberFormat="1" applyFont="1"/>
    <xf numFmtId="0" fontId="4" fillId="0" borderId="0" xfId="2" applyFont="1" applyFill="1" applyBorder="1" applyAlignment="1" applyProtection="1">
      <alignment vertical="top" wrapText="1"/>
    </xf>
    <xf numFmtId="0" fontId="9" fillId="0" borderId="0" xfId="6" applyFill="1" applyProtection="1"/>
    <xf numFmtId="0" fontId="10" fillId="0" borderId="0" xfId="6" applyFont="1" applyFill="1" applyProtection="1"/>
    <xf numFmtId="0" fontId="11" fillId="0" borderId="0" xfId="1" applyFont="1" applyFill="1" applyAlignment="1" applyProtection="1">
      <alignment horizontal="right"/>
    </xf>
    <xf numFmtId="0" fontId="12" fillId="0" borderId="0" xfId="6" applyFont="1" applyFill="1" applyBorder="1" applyProtection="1"/>
    <xf numFmtId="0" fontId="13" fillId="0" borderId="0" xfId="6" applyFont="1" applyFill="1" applyBorder="1" applyProtection="1"/>
    <xf numFmtId="0" fontId="4" fillId="0" borderId="0" xfId="6" applyFont="1" applyFill="1" applyBorder="1" applyAlignment="1" applyProtection="1"/>
    <xf numFmtId="0" fontId="4" fillId="0" borderId="0" xfId="6" applyFont="1" applyFill="1" applyBorder="1" applyAlignment="1" applyProtection="1">
      <alignment horizontal="right" vertical="center"/>
    </xf>
    <xf numFmtId="0" fontId="13" fillId="3" borderId="0" xfId="6" applyFont="1" applyFill="1" applyBorder="1" applyAlignment="1" applyProtection="1">
      <alignment horizontal="left" indent="1"/>
    </xf>
    <xf numFmtId="0" fontId="14" fillId="3" borderId="0" xfId="6" applyFont="1" applyFill="1" applyBorder="1" applyAlignment="1" applyProtection="1">
      <alignment horizontal="right" vertical="center"/>
    </xf>
    <xf numFmtId="0" fontId="16" fillId="3" borderId="0" xfId="7" applyFont="1" applyFill="1" applyBorder="1" applyAlignment="1" applyProtection="1">
      <alignment horizontal="left"/>
    </xf>
    <xf numFmtId="0" fontId="17" fillId="0" borderId="0" xfId="6" applyFont="1" applyFill="1" applyBorder="1" applyAlignment="1" applyProtection="1">
      <alignment horizontal="right"/>
    </xf>
    <xf numFmtId="0" fontId="9" fillId="0" borderId="0" xfId="6"/>
    <xf numFmtId="164" fontId="11" fillId="0" borderId="0" xfId="0" quotePrefix="1" applyFont="1" applyFill="1" applyAlignment="1" applyProtection="1">
      <alignment horizontal="right"/>
    </xf>
    <xf numFmtId="164" fontId="11" fillId="0" borderId="0" xfId="0" applyFont="1" applyFill="1" applyBorder="1" applyAlignment="1" applyProtection="1"/>
    <xf numFmtId="164" fontId="18" fillId="3" borderId="0" xfId="0" applyFont="1" applyFill="1" applyBorder="1" applyAlignment="1" applyProtection="1">
      <alignment horizontal="left"/>
    </xf>
    <xf numFmtId="3" fontId="16" fillId="3" borderId="0" xfId="0" applyNumberFormat="1" applyFont="1" applyFill="1" applyBorder="1" applyAlignment="1" applyProtection="1">
      <alignment horizontal="right"/>
    </xf>
    <xf numFmtId="164" fontId="19" fillId="3" borderId="0" xfId="0" applyFont="1" applyFill="1" applyBorder="1" applyAlignment="1" applyProtection="1">
      <alignment horizontal="left"/>
    </xf>
    <xf numFmtId="165" fontId="19" fillId="3" borderId="0" xfId="0" applyNumberFormat="1" applyFont="1" applyFill="1" applyBorder="1" applyAlignment="1" applyProtection="1">
      <alignment horizontal="right"/>
    </xf>
    <xf numFmtId="164" fontId="19" fillId="3" borderId="0" xfId="0" applyFont="1" applyFill="1" applyBorder="1" applyAlignment="1" applyProtection="1">
      <alignment horizontal="left" indent="1"/>
    </xf>
    <xf numFmtId="164" fontId="19" fillId="3" borderId="1" xfId="0" applyFont="1" applyFill="1" applyBorder="1" applyAlignment="1" applyProtection="1">
      <alignment horizontal="left" indent="1"/>
    </xf>
    <xf numFmtId="165" fontId="19" fillId="3" borderId="1" xfId="0" applyNumberFormat="1" applyFont="1" applyFill="1" applyBorder="1" applyAlignment="1" applyProtection="1">
      <alignment horizontal="right"/>
    </xf>
    <xf numFmtId="0" fontId="16" fillId="0" borderId="0" xfId="2" applyFont="1" applyFill="1" applyBorder="1" applyAlignment="1" applyProtection="1">
      <alignment vertical="top" wrapText="1"/>
    </xf>
    <xf numFmtId="164" fontId="11" fillId="0" borderId="0" xfId="0" applyFont="1" applyFill="1" applyAlignment="1" applyProtection="1">
      <alignment horizontal="right"/>
    </xf>
    <xf numFmtId="164" fontId="16" fillId="0" borderId="0" xfId="0" applyFont="1"/>
    <xf numFmtId="3" fontId="6" fillId="0" borderId="0" xfId="6" applyNumberFormat="1" applyFont="1" applyFill="1"/>
    <xf numFmtId="3" fontId="6" fillId="0" borderId="0" xfId="6" applyNumberFormat="1" applyFont="1" applyFill="1" applyAlignment="1">
      <alignment horizontal="center"/>
    </xf>
    <xf numFmtId="0" fontId="16" fillId="0" borderId="0" xfId="8" applyFont="1" applyFill="1" applyBorder="1" applyAlignment="1" applyProtection="1"/>
    <xf numFmtId="0" fontId="1" fillId="0" borderId="0" xfId="8"/>
    <xf numFmtId="0" fontId="16" fillId="3" borderId="4" xfId="6" applyFont="1" applyFill="1" applyBorder="1" applyAlignment="1" applyProtection="1">
      <alignment horizontal="left"/>
    </xf>
    <xf numFmtId="169" fontId="19" fillId="3" borderId="0" xfId="6" applyNumberFormat="1" applyFont="1" applyFill="1" applyBorder="1" applyAlignment="1" applyProtection="1">
      <alignment horizontal="right" indent="1"/>
    </xf>
    <xf numFmtId="3" fontId="19" fillId="3" borderId="0" xfId="6" applyNumberFormat="1" applyFont="1" applyFill="1" applyBorder="1" applyAlignment="1" applyProtection="1">
      <alignment horizontal="right" indent="1"/>
    </xf>
    <xf numFmtId="3" fontId="16" fillId="3" borderId="5" xfId="6" applyNumberFormat="1" applyFont="1" applyFill="1" applyBorder="1" applyAlignment="1" applyProtection="1">
      <alignment horizontal="right" indent="1"/>
    </xf>
    <xf numFmtId="169" fontId="16" fillId="3" borderId="5" xfId="6" applyNumberFormat="1" applyFont="1" applyFill="1" applyBorder="1" applyAlignment="1" applyProtection="1">
      <alignment horizontal="right" indent="1"/>
    </xf>
    <xf numFmtId="14" fontId="19" fillId="3" borderId="0" xfId="6" applyNumberFormat="1" applyFont="1" applyFill="1" applyBorder="1" applyAlignment="1" applyProtection="1">
      <alignment horizontal="left" indent="1"/>
    </xf>
    <xf numFmtId="0" fontId="16" fillId="3" borderId="4" xfId="6" applyFont="1" applyFill="1" applyBorder="1" applyAlignment="1" applyProtection="1">
      <alignment horizontal="left" wrapText="1"/>
    </xf>
    <xf numFmtId="1" fontId="16" fillId="3" borderId="5" xfId="6" applyNumberFormat="1" applyFont="1" applyFill="1" applyBorder="1" applyAlignment="1" applyProtection="1">
      <alignment horizontal="left" indent="1"/>
    </xf>
    <xf numFmtId="14" fontId="19" fillId="3" borderId="1" xfId="6" applyNumberFormat="1" applyFont="1" applyFill="1" applyBorder="1" applyAlignment="1" applyProtection="1">
      <alignment horizontal="left" indent="1"/>
    </xf>
    <xf numFmtId="3" fontId="19" fillId="3" borderId="1" xfId="6" applyNumberFormat="1" applyFont="1" applyFill="1" applyBorder="1" applyAlignment="1" applyProtection="1">
      <alignment horizontal="right" indent="1"/>
    </xf>
    <xf numFmtId="14" fontId="21" fillId="0" borderId="0" xfId="6" applyNumberFormat="1" applyFont="1" applyFill="1" applyBorder="1" applyAlignment="1" applyProtection="1">
      <alignment horizontal="center"/>
    </xf>
    <xf numFmtId="0" fontId="19" fillId="3" borderId="0" xfId="5" applyNumberFormat="1" applyFont="1" applyFill="1" applyAlignment="1">
      <alignment horizontal="left"/>
    </xf>
    <xf numFmtId="3" fontId="19" fillId="3" borderId="0" xfId="5" applyNumberFormat="1" applyFont="1" applyFill="1"/>
    <xf numFmtId="1" fontId="19" fillId="3" borderId="0" xfId="5" applyNumberFormat="1" applyFont="1" applyFill="1"/>
    <xf numFmtId="3" fontId="19" fillId="3" borderId="3" xfId="5" applyNumberFormat="1" applyFont="1" applyFill="1" applyBorder="1"/>
    <xf numFmtId="1" fontId="19" fillId="3" borderId="3" xfId="5" applyNumberFormat="1" applyFont="1" applyFill="1" applyBorder="1"/>
    <xf numFmtId="0" fontId="16" fillId="3" borderId="4" xfId="6" applyFont="1" applyFill="1" applyBorder="1" applyAlignment="1" applyProtection="1">
      <alignment horizontal="right"/>
    </xf>
    <xf numFmtId="169" fontId="19" fillId="3" borderId="1" xfId="6" applyNumberFormat="1" applyFont="1" applyFill="1" applyBorder="1" applyAlignment="1" applyProtection="1">
      <alignment horizontal="right" indent="1"/>
    </xf>
    <xf numFmtId="0" fontId="16" fillId="3" borderId="4" xfId="6" applyFont="1" applyFill="1" applyBorder="1" applyAlignment="1" applyProtection="1">
      <alignment horizontal="right" wrapText="1"/>
    </xf>
    <xf numFmtId="165" fontId="5" fillId="2" borderId="1" xfId="0" applyNumberFormat="1" applyFont="1" applyFill="1" applyBorder="1" applyAlignment="1" applyProtection="1">
      <alignment horizontal="right"/>
    </xf>
    <xf numFmtId="169" fontId="1" fillId="0" borderId="0" xfId="8" applyNumberFormat="1"/>
    <xf numFmtId="170" fontId="19" fillId="3" borderId="0" xfId="0" applyNumberFormat="1" applyFont="1" applyFill="1" applyBorder="1" applyAlignment="1" applyProtection="1">
      <alignment horizontal="right"/>
    </xf>
    <xf numFmtId="170" fontId="19" fillId="3" borderId="1" xfId="0" applyNumberFormat="1" applyFont="1" applyFill="1" applyBorder="1" applyAlignment="1" applyProtection="1">
      <alignment horizontal="right"/>
    </xf>
    <xf numFmtId="49" fontId="19" fillId="3" borderId="3" xfId="5" quotePrefix="1" applyNumberFormat="1" applyFont="1" applyFill="1" applyBorder="1" applyAlignment="1">
      <alignment horizontal="left"/>
    </xf>
    <xf numFmtId="0" fontId="5" fillId="2" borderId="1" xfId="0" applyNumberFormat="1" applyFont="1" applyFill="1" applyBorder="1" applyAlignment="1" applyProtection="1">
      <alignment horizontal="right"/>
    </xf>
    <xf numFmtId="0" fontId="5" fillId="2" borderId="1" xfId="0" quotePrefix="1" applyNumberFormat="1" applyFont="1" applyFill="1" applyBorder="1" applyAlignment="1" applyProtection="1">
      <alignment horizontal="right"/>
    </xf>
    <xf numFmtId="0" fontId="22" fillId="0" borderId="0" xfId="8" applyFont="1"/>
    <xf numFmtId="1" fontId="22" fillId="0" borderId="0" xfId="8" applyNumberFormat="1" applyFont="1"/>
    <xf numFmtId="0" fontId="22" fillId="0" borderId="0" xfId="8" applyFont="1" applyFill="1"/>
    <xf numFmtId="170" fontId="22" fillId="0" borderId="0" xfId="8" applyNumberFormat="1" applyFont="1" applyFill="1"/>
    <xf numFmtId="0" fontId="16" fillId="0" borderId="0" xfId="2" applyFont="1" applyFill="1" applyBorder="1" applyAlignment="1" applyProtection="1">
      <alignment horizontal="left" vertical="top" wrapText="1"/>
    </xf>
    <xf numFmtId="164" fontId="19" fillId="0" borderId="0" xfId="0" applyFont="1" applyFill="1" applyBorder="1" applyAlignment="1" applyProtection="1">
      <alignment horizontal="justify" wrapText="1"/>
    </xf>
    <xf numFmtId="2" fontId="5" fillId="2" borderId="0" xfId="0" quotePrefix="1" applyNumberFormat="1" applyFont="1" applyFill="1" applyBorder="1" applyAlignment="1" applyProtection="1">
      <alignment horizontal="right" indent="1"/>
    </xf>
    <xf numFmtId="2" fontId="5" fillId="2" borderId="0" xfId="0" applyNumberFormat="1" applyFont="1" applyFill="1" applyBorder="1" applyAlignment="1" applyProtection="1">
      <alignment horizontal="right" indent="1"/>
    </xf>
    <xf numFmtId="164" fontId="19" fillId="0" borderId="2" xfId="0" applyFont="1" applyFill="1" applyBorder="1" applyAlignment="1" applyProtection="1">
      <alignment horizontal="left"/>
    </xf>
    <xf numFmtId="170" fontId="16" fillId="3" borderId="0" xfId="0" applyNumberFormat="1" applyFont="1" applyFill="1" applyBorder="1" applyAlignment="1" applyProtection="1">
      <alignment horizontal="right"/>
    </xf>
  </cellXfs>
  <cellStyles count="9">
    <cellStyle name="Hipervínculo 2" xfId="7"/>
    <cellStyle name="Normal" xfId="0" builtinId="0"/>
    <cellStyle name="Normal 2" xfId="4"/>
    <cellStyle name="Normal 2 2" xfId="6"/>
    <cellStyle name="Normal 3" xfId="3"/>
    <cellStyle name="Normal 4" xfId="8"/>
    <cellStyle name="Normal 7" xfId="2"/>
    <cellStyle name="Normal_A1 Comparacion Internacional" xfId="1"/>
    <cellStyle name="Normal_Plantilla CUADROS INF.OPE" xfId="5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0000"/>
      <color rgb="FF97B9E0"/>
      <color rgb="FF004563"/>
      <color rgb="FFE2AA00"/>
      <color rgb="FFD26E2A"/>
      <color rgb="FFF5F5F5"/>
      <color rgb="FF62993E"/>
      <color rgb="FFA6A6A6"/>
      <color rgb="FF5B9BD5"/>
      <color rgb="FF66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'Data 1'!$D$112</c:f>
              <c:strCache>
                <c:ptCount val="1"/>
                <c:pt idx="0">
                  <c:v>Laboralidad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'Data 1'!$A$113:$A$125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1'!$D$113:$D$125</c:f>
              <c:numCache>
                <c:formatCode>#,##0.0</c:formatCode>
                <c:ptCount val="13"/>
                <c:pt idx="0">
                  <c:v>1.1860905752074657</c:v>
                </c:pt>
                <c:pt idx="1">
                  <c:v>-3.3352575518752481E-2</c:v>
                </c:pt>
                <c:pt idx="2">
                  <c:v>2.6838871910830786</c:v>
                </c:pt>
                <c:pt idx="3">
                  <c:v>-3.6063180183587451</c:v>
                </c:pt>
                <c:pt idx="4">
                  <c:v>0.54704008132850923</c:v>
                </c:pt>
                <c:pt idx="5">
                  <c:v>0.24634804597263305</c:v>
                </c:pt>
                <c:pt idx="6">
                  <c:v>-0.18228686656738269</c:v>
                </c:pt>
                <c:pt idx="7">
                  <c:v>-0.15086761106648527</c:v>
                </c:pt>
                <c:pt idx="8">
                  <c:v>-0.49307245875254146</c:v>
                </c:pt>
                <c:pt idx="9">
                  <c:v>0.14307256678409708</c:v>
                </c:pt>
                <c:pt idx="10">
                  <c:v>0.32332409436075515</c:v>
                </c:pt>
                <c:pt idx="11">
                  <c:v>-1.4083232256073996</c:v>
                </c:pt>
                <c:pt idx="12">
                  <c:v>1.5616131366328556</c:v>
                </c:pt>
              </c:numCache>
            </c:numRef>
          </c:val>
        </c:ser>
        <c:ser>
          <c:idx val="2"/>
          <c:order val="2"/>
          <c:tx>
            <c:strRef>
              <c:f>'Data 1'!$E$112</c:f>
              <c:strCache>
                <c:ptCount val="1"/>
                <c:pt idx="0">
                  <c:v>Temperatura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'Data 1'!$A$113:$A$125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1'!$E$113:$E$125</c:f>
              <c:numCache>
                <c:formatCode>#,##0.0</c:formatCode>
                <c:ptCount val="13"/>
                <c:pt idx="0">
                  <c:v>1.1280632657347356</c:v>
                </c:pt>
                <c:pt idx="1">
                  <c:v>-5.8459292411926045</c:v>
                </c:pt>
                <c:pt idx="2">
                  <c:v>-2.716228787360242</c:v>
                </c:pt>
                <c:pt idx="3">
                  <c:v>-0.78689378306948665</c:v>
                </c:pt>
                <c:pt idx="4">
                  <c:v>1.5486772117304204</c:v>
                </c:pt>
                <c:pt idx="5">
                  <c:v>2.4698026813321006</c:v>
                </c:pt>
                <c:pt idx="6">
                  <c:v>-1.2566469678865211E-2</c:v>
                </c:pt>
                <c:pt idx="7">
                  <c:v>0.11691991816602521</c:v>
                </c:pt>
                <c:pt idx="8">
                  <c:v>-1.0531621020626325</c:v>
                </c:pt>
                <c:pt idx="9">
                  <c:v>1.1981734343170736</c:v>
                </c:pt>
                <c:pt idx="10">
                  <c:v>-2.0464451401549955</c:v>
                </c:pt>
                <c:pt idx="11">
                  <c:v>6.1879975583267743E-2</c:v>
                </c:pt>
                <c:pt idx="12">
                  <c:v>-1.5698684247069328</c:v>
                </c:pt>
              </c:numCache>
            </c:numRef>
          </c:val>
        </c:ser>
        <c:ser>
          <c:idx val="3"/>
          <c:order val="3"/>
          <c:tx>
            <c:strRef>
              <c:f>'Data 1'!$F$112</c:f>
              <c:strCache>
                <c:ptCount val="1"/>
                <c:pt idx="0">
                  <c:v>Demanda corregida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'Data 1'!$A$113:$A$125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1'!$F$113:$F$125</c:f>
              <c:numCache>
                <c:formatCode>#,##0.0</c:formatCode>
                <c:ptCount val="13"/>
                <c:pt idx="0">
                  <c:v>5.3229715086413831</c:v>
                </c:pt>
                <c:pt idx="1">
                  <c:v>1.3830974524149608</c:v>
                </c:pt>
                <c:pt idx="2">
                  <c:v>-1.5996625072574044</c:v>
                </c:pt>
                <c:pt idx="3">
                  <c:v>-1.1141659067879339</c:v>
                </c:pt>
                <c:pt idx="4">
                  <c:v>0.47917072747722944</c:v>
                </c:pt>
                <c:pt idx="5">
                  <c:v>4.4982321105597745</c:v>
                </c:pt>
                <c:pt idx="6">
                  <c:v>0.94107425735103778</c:v>
                </c:pt>
                <c:pt idx="7">
                  <c:v>1.6391842182775784</c:v>
                </c:pt>
                <c:pt idx="8">
                  <c:v>-1.4756988626292489</c:v>
                </c:pt>
                <c:pt idx="9">
                  <c:v>0.62507579018191706</c:v>
                </c:pt>
                <c:pt idx="10">
                  <c:v>3.0712880838833945</c:v>
                </c:pt>
                <c:pt idx="11">
                  <c:v>5.3222269501937092</c:v>
                </c:pt>
                <c:pt idx="12">
                  <c:v>-2.0186257608801217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026448"/>
        <c:axId val="246024880"/>
      </c:barChart>
      <c:lineChart>
        <c:grouping val="standard"/>
        <c:varyColors val="0"/>
        <c:ser>
          <c:idx val="0"/>
          <c:order val="0"/>
          <c:tx>
            <c:strRef>
              <c:f>'Data 1'!$C$112</c:f>
              <c:strCache>
                <c:ptCount val="1"/>
                <c:pt idx="0">
                  <c:v>Variación mensual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'Data 1'!$A$113:$A$125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1'!$C$113:$C$125</c:f>
              <c:numCache>
                <c:formatCode>#,##0.0</c:formatCode>
                <c:ptCount val="13"/>
                <c:pt idx="0">
                  <c:v>7.6371253495835845</c:v>
                </c:pt>
                <c:pt idx="1">
                  <c:v>-4.4961843642963961</c:v>
                </c:pt>
                <c:pt idx="2">
                  <c:v>-1.6320041035345678</c:v>
                </c:pt>
                <c:pt idx="3">
                  <c:v>-5.5073777082161657</c:v>
                </c:pt>
                <c:pt idx="4">
                  <c:v>2.5748880205361591</c:v>
                </c:pt>
                <c:pt idx="5">
                  <c:v>7.2143828378645081</c:v>
                </c:pt>
                <c:pt idx="6">
                  <c:v>0.74622092110478988</c:v>
                </c:pt>
                <c:pt idx="7">
                  <c:v>1.6052365253771184</c:v>
                </c:pt>
                <c:pt idx="8">
                  <c:v>-3.0219334234444228</c:v>
                </c:pt>
                <c:pt idx="9">
                  <c:v>1.9663217912830877</c:v>
                </c:pt>
                <c:pt idx="10">
                  <c:v>1.3481670380891542</c:v>
                </c:pt>
                <c:pt idx="11">
                  <c:v>3.9757837001695773</c:v>
                </c:pt>
                <c:pt idx="12">
                  <c:v>-2.0268810489541988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026448"/>
        <c:axId val="246024880"/>
      </c:lineChart>
      <c:catAx>
        <c:axId val="246026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46024880"/>
        <c:crosses val="autoZero"/>
        <c:auto val="1"/>
        <c:lblAlgn val="ctr"/>
        <c:lblOffset val="100"/>
        <c:noMultiLvlLbl val="0"/>
      </c:catAx>
      <c:valAx>
        <c:axId val="246024880"/>
        <c:scaling>
          <c:orientation val="minMax"/>
          <c:min val="-1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46026448"/>
        <c:crosses val="autoZero"/>
        <c:crossBetween val="between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627136395067009"/>
          <c:y val="2.6184865147944488E-2"/>
          <c:w val="0.66372863604932986"/>
          <c:h val="6.48987565078955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38071930197909E-2"/>
          <c:y val="0.15133890165523387"/>
          <c:w val="0.87995211640211801"/>
          <c:h val="0.71677642149266785"/>
        </c:manualLayout>
      </c:layout>
      <c:areaChart>
        <c:grouping val="standard"/>
        <c:varyColors val="0"/>
        <c:ser>
          <c:idx val="1"/>
          <c:order val="0"/>
          <c:tx>
            <c:strRef>
              <c:f>'Data 1'!$G$6</c:f>
              <c:strCache>
                <c:ptCount val="1"/>
                <c:pt idx="0">
                  <c:v>Banda máxima 2008-2017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val>
            <c:numRef>
              <c:f>'Data 1'!$G$7:$G$37</c:f>
              <c:numCache>
                <c:formatCode>#,##0.0</c:formatCode>
                <c:ptCount val="31"/>
                <c:pt idx="0">
                  <c:v>13.357618271720265</c:v>
                </c:pt>
                <c:pt idx="1">
                  <c:v>13.500948540835115</c:v>
                </c:pt>
                <c:pt idx="2">
                  <c:v>13.553554881669129</c:v>
                </c:pt>
                <c:pt idx="3">
                  <c:v>14.112199786341446</c:v>
                </c:pt>
                <c:pt idx="4">
                  <c:v>13.683976640870373</c:v>
                </c:pt>
                <c:pt idx="5">
                  <c:v>13.888086229444397</c:v>
                </c:pt>
                <c:pt idx="6">
                  <c:v>13.313120219107123</c:v>
                </c:pt>
                <c:pt idx="7">
                  <c:v>12.985232103464934</c:v>
                </c:pt>
                <c:pt idx="8">
                  <c:v>12.853532345587876</c:v>
                </c:pt>
                <c:pt idx="9">
                  <c:v>12.78724436935792</c:v>
                </c:pt>
                <c:pt idx="10">
                  <c:v>13.857363942840394</c:v>
                </c:pt>
                <c:pt idx="11">
                  <c:v>13.737281432822737</c:v>
                </c:pt>
                <c:pt idx="12">
                  <c:v>13.163091824145571</c:v>
                </c:pt>
                <c:pt idx="13">
                  <c:v>13.048322224344318</c:v>
                </c:pt>
                <c:pt idx="14">
                  <c:v>12.940032680803728</c:v>
                </c:pt>
                <c:pt idx="15">
                  <c:v>12.695829622598646</c:v>
                </c:pt>
                <c:pt idx="16">
                  <c:v>13.073538770033096</c:v>
                </c:pt>
                <c:pt idx="17">
                  <c:v>12.885301006399024</c:v>
                </c:pt>
                <c:pt idx="18">
                  <c:v>12.891714816177608</c:v>
                </c:pt>
                <c:pt idx="19">
                  <c:v>12.456266042179397</c:v>
                </c:pt>
                <c:pt idx="20">
                  <c:v>12.554616271291284</c:v>
                </c:pt>
                <c:pt idx="21">
                  <c:v>12.822598589591777</c:v>
                </c:pt>
                <c:pt idx="22">
                  <c:v>13.65426909970752</c:v>
                </c:pt>
                <c:pt idx="23">
                  <c:v>13.81244969788421</c:v>
                </c:pt>
                <c:pt idx="24">
                  <c:v>13.496480680858891</c:v>
                </c:pt>
                <c:pt idx="25">
                  <c:v>13.240191779919968</c:v>
                </c:pt>
                <c:pt idx="26">
                  <c:v>12.885667222411822</c:v>
                </c:pt>
                <c:pt idx="27">
                  <c:v>13.372960606139515</c:v>
                </c:pt>
                <c:pt idx="28">
                  <c:v>13.689083664984427</c:v>
                </c:pt>
                <c:pt idx="29">
                  <c:v>14.059301679000948</c:v>
                </c:pt>
                <c:pt idx="30">
                  <c:v>13.743939550493673</c:v>
                </c:pt>
              </c:numCache>
            </c:numRef>
          </c:val>
        </c:ser>
        <c:ser>
          <c:idx val="3"/>
          <c:order val="1"/>
          <c:tx>
            <c:strRef>
              <c:f>'Data 1'!$F$6</c:f>
              <c:strCache>
                <c:ptCount val="1"/>
                <c:pt idx="0">
                  <c:v>Banda minima 2008-2017</c:v>
                </c:pt>
              </c:strCache>
            </c:strRef>
          </c:tx>
          <c:spPr>
            <a:solidFill>
              <a:srgbClr val="F5F5F5"/>
            </a:solidFill>
            <a:ln w="25400">
              <a:noFill/>
            </a:ln>
          </c:spPr>
          <c:val>
            <c:numRef>
              <c:f>'Data 1'!$F$7:$F$37</c:f>
              <c:numCache>
                <c:formatCode>#,##0.0</c:formatCode>
                <c:ptCount val="31"/>
                <c:pt idx="0">
                  <c:v>5.0906852411152546</c:v>
                </c:pt>
                <c:pt idx="1">
                  <c:v>5.8040754606107052</c:v>
                </c:pt>
                <c:pt idx="2">
                  <c:v>5.6075503712772541</c:v>
                </c:pt>
                <c:pt idx="3">
                  <c:v>5.853906265392431</c:v>
                </c:pt>
                <c:pt idx="4">
                  <c:v>5.2209575511154442</c:v>
                </c:pt>
                <c:pt idx="5">
                  <c:v>5.9822602629664949</c:v>
                </c:pt>
                <c:pt idx="6">
                  <c:v>5.4774276763573599</c:v>
                </c:pt>
                <c:pt idx="7">
                  <c:v>4.4855241138616524</c:v>
                </c:pt>
                <c:pt idx="8">
                  <c:v>4.5110038195020525</c:v>
                </c:pt>
                <c:pt idx="9">
                  <c:v>4.4189470762345433</c:v>
                </c:pt>
                <c:pt idx="10">
                  <c:v>4.9286774940722236</c:v>
                </c:pt>
                <c:pt idx="11">
                  <c:v>4.4206287937427771</c:v>
                </c:pt>
                <c:pt idx="12">
                  <c:v>4.7965027330630958</c:v>
                </c:pt>
                <c:pt idx="13">
                  <c:v>4.8943322878422713</c:v>
                </c:pt>
                <c:pt idx="14">
                  <c:v>4.7978179300821377</c:v>
                </c:pt>
                <c:pt idx="15">
                  <c:v>5.5139477478586763</c:v>
                </c:pt>
                <c:pt idx="16">
                  <c:v>4.9042309059358091</c:v>
                </c:pt>
                <c:pt idx="17">
                  <c:v>5.1739662697697568</c:v>
                </c:pt>
                <c:pt idx="18">
                  <c:v>6.0723892883550201</c:v>
                </c:pt>
                <c:pt idx="19">
                  <c:v>5.0147508810078749</c:v>
                </c:pt>
                <c:pt idx="20">
                  <c:v>4.1099119422172752</c:v>
                </c:pt>
                <c:pt idx="21">
                  <c:v>4.3301373148141504</c:v>
                </c:pt>
                <c:pt idx="22">
                  <c:v>5.2987888241256753</c:v>
                </c:pt>
                <c:pt idx="23">
                  <c:v>5.1897529318739783</c:v>
                </c:pt>
                <c:pt idx="24">
                  <c:v>4.9490775376920499</c:v>
                </c:pt>
                <c:pt idx="25">
                  <c:v>4.3705472119244364</c:v>
                </c:pt>
                <c:pt idx="26">
                  <c:v>5.3949274221863579</c:v>
                </c:pt>
                <c:pt idx="27">
                  <c:v>5.0263318639901353</c:v>
                </c:pt>
                <c:pt idx="28">
                  <c:v>5.1413185789485958</c:v>
                </c:pt>
                <c:pt idx="29">
                  <c:v>5.2897034809559411</c:v>
                </c:pt>
                <c:pt idx="30">
                  <c:v>5.4100490036587905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4980688"/>
        <c:axId val="304981080"/>
      </c:areaChart>
      <c:lineChart>
        <c:grouping val="standard"/>
        <c:varyColors val="0"/>
        <c:ser>
          <c:idx val="5"/>
          <c:order val="2"/>
          <c:tx>
            <c:strRef>
              <c:f>'Data 1'!$C$6</c:f>
              <c:strCache>
                <c:ptCount val="1"/>
                <c:pt idx="0">
                  <c:v>Máxima 2018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val>
            <c:numRef>
              <c:f>'Data 1'!$C$7:$C$37</c:f>
              <c:numCache>
                <c:formatCode>#,##0.0</c:formatCode>
                <c:ptCount val="31"/>
                <c:pt idx="0">
                  <c:v>15.213971345944556</c:v>
                </c:pt>
                <c:pt idx="1">
                  <c:v>16.45183380181879</c:v>
                </c:pt>
                <c:pt idx="2">
                  <c:v>18.366938868021297</c:v>
                </c:pt>
                <c:pt idx="3">
                  <c:v>18.242377216218046</c:v>
                </c:pt>
                <c:pt idx="4">
                  <c:v>16.14781589260965</c:v>
                </c:pt>
                <c:pt idx="5">
                  <c:v>10.981688749359622</c:v>
                </c:pt>
                <c:pt idx="6">
                  <c:v>9.7749167210362575</c:v>
                </c:pt>
                <c:pt idx="7">
                  <c:v>10.939663939633121</c:v>
                </c:pt>
                <c:pt idx="8">
                  <c:v>10.698065366487706</c:v>
                </c:pt>
                <c:pt idx="9">
                  <c:v>13.005667761996436</c:v>
                </c:pt>
                <c:pt idx="10">
                  <c:v>11.853364541577323</c:v>
                </c:pt>
                <c:pt idx="11">
                  <c:v>12.233789731674584</c:v>
                </c:pt>
                <c:pt idx="12">
                  <c:v>10.703749808821659</c:v>
                </c:pt>
                <c:pt idx="13">
                  <c:v>10.434878576711498</c:v>
                </c:pt>
                <c:pt idx="14">
                  <c:v>12.109561396468946</c:v>
                </c:pt>
                <c:pt idx="15">
                  <c:v>15.763699238656686</c:v>
                </c:pt>
                <c:pt idx="16">
                  <c:v>15.711552209763756</c:v>
                </c:pt>
                <c:pt idx="17">
                  <c:v>14.620294457207816</c:v>
                </c:pt>
                <c:pt idx="18">
                  <c:v>14.87956264004163</c:v>
                </c:pt>
                <c:pt idx="19">
                  <c:v>15.856737628472057</c:v>
                </c:pt>
                <c:pt idx="20">
                  <c:v>18.399491340083035</c:v>
                </c:pt>
                <c:pt idx="21">
                  <c:v>17.920256679120165</c:v>
                </c:pt>
                <c:pt idx="22">
                  <c:v>16.90546535732318</c:v>
                </c:pt>
                <c:pt idx="23">
                  <c:v>15.747664787566578</c:v>
                </c:pt>
                <c:pt idx="24">
                  <c:v>12.562165535902457</c:v>
                </c:pt>
                <c:pt idx="25">
                  <c:v>11.34905498792148</c:v>
                </c:pt>
                <c:pt idx="26">
                  <c:v>12.101212220730243</c:v>
                </c:pt>
                <c:pt idx="27">
                  <c:v>13.951038192554568</c:v>
                </c:pt>
                <c:pt idx="28">
                  <c:v>15.326508624324905</c:v>
                </c:pt>
                <c:pt idx="29">
                  <c:v>14.280709229106149</c:v>
                </c:pt>
                <c:pt idx="30">
                  <c:v>14.378637577998397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'Data 1'!$D$6</c:f>
              <c:strCache>
                <c:ptCount val="1"/>
                <c:pt idx="0">
                  <c:v>Media 2018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'Data 1'!$D$7:$D$37</c:f>
              <c:numCache>
                <c:formatCode>#,##0.0</c:formatCode>
                <c:ptCount val="31"/>
                <c:pt idx="0">
                  <c:v>10.841621700781882</c:v>
                </c:pt>
                <c:pt idx="1">
                  <c:v>12.616287026484876</c:v>
                </c:pt>
                <c:pt idx="2">
                  <c:v>14.707472269575607</c:v>
                </c:pt>
                <c:pt idx="3">
                  <c:v>14.756083564688865</c:v>
                </c:pt>
                <c:pt idx="4">
                  <c:v>12.261116720860013</c:v>
                </c:pt>
                <c:pt idx="5">
                  <c:v>7.8284059778448896</c:v>
                </c:pt>
                <c:pt idx="6">
                  <c:v>6.769137576644356</c:v>
                </c:pt>
                <c:pt idx="7">
                  <c:v>7.0469040601294264</c:v>
                </c:pt>
                <c:pt idx="8">
                  <c:v>6.4975098791598107</c:v>
                </c:pt>
                <c:pt idx="9">
                  <c:v>9.3811324319802729</c:v>
                </c:pt>
                <c:pt idx="10">
                  <c:v>8.6760756930628755</c:v>
                </c:pt>
                <c:pt idx="11">
                  <c:v>7.7301092120537742</c:v>
                </c:pt>
                <c:pt idx="12">
                  <c:v>7.1746869881761324</c:v>
                </c:pt>
                <c:pt idx="13">
                  <c:v>7.3533089309238138</c:v>
                </c:pt>
                <c:pt idx="14">
                  <c:v>7.5663142520436866</c:v>
                </c:pt>
                <c:pt idx="15">
                  <c:v>10.916948663574169</c:v>
                </c:pt>
                <c:pt idx="16">
                  <c:v>11.065480847175188</c:v>
                </c:pt>
                <c:pt idx="17">
                  <c:v>9.6178473251667036</c:v>
                </c:pt>
                <c:pt idx="18">
                  <c:v>10.220374869463555</c:v>
                </c:pt>
                <c:pt idx="19">
                  <c:v>10.745523507564469</c:v>
                </c:pt>
                <c:pt idx="20">
                  <c:v>13.870037713501826</c:v>
                </c:pt>
                <c:pt idx="21">
                  <c:v>13.147474191353213</c:v>
                </c:pt>
                <c:pt idx="22">
                  <c:v>11.941155431197329</c:v>
                </c:pt>
                <c:pt idx="23">
                  <c:v>10.662220342725711</c:v>
                </c:pt>
                <c:pt idx="24">
                  <c:v>9.5507550770907592</c:v>
                </c:pt>
                <c:pt idx="25">
                  <c:v>8.3592567220197633</c:v>
                </c:pt>
                <c:pt idx="26">
                  <c:v>8.378870691566549</c:v>
                </c:pt>
                <c:pt idx="27">
                  <c:v>9.4758598195044286</c:v>
                </c:pt>
                <c:pt idx="28">
                  <c:v>10.164984227947693</c:v>
                </c:pt>
                <c:pt idx="29">
                  <c:v>9.5383088186239977</c:v>
                </c:pt>
                <c:pt idx="30">
                  <c:v>9.397860089303391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'Data 1'!$E$6</c:f>
              <c:strCache>
                <c:ptCount val="1"/>
                <c:pt idx="0">
                  <c:v>Minima 2018</c:v>
                </c:pt>
              </c:strCache>
            </c:strRef>
          </c:tx>
          <c:spPr>
            <a:ln w="25400"/>
          </c:spPr>
          <c:marker>
            <c:symbol val="none"/>
          </c:marker>
          <c:val>
            <c:numRef>
              <c:f>'Data 1'!$E$7:$E$37</c:f>
              <c:numCache>
                <c:formatCode>#,##0.0</c:formatCode>
                <c:ptCount val="31"/>
                <c:pt idx="0">
                  <c:v>6.4692720556192072</c:v>
                </c:pt>
                <c:pt idx="1">
                  <c:v>8.7807402511509611</c:v>
                </c:pt>
                <c:pt idx="2">
                  <c:v>11.048005671129916</c:v>
                </c:pt>
                <c:pt idx="3">
                  <c:v>11.269789913159684</c:v>
                </c:pt>
                <c:pt idx="4">
                  <c:v>8.3744175491103743</c:v>
                </c:pt>
                <c:pt idx="5">
                  <c:v>4.6751232063301584</c:v>
                </c:pt>
                <c:pt idx="6">
                  <c:v>3.7633584322524554</c:v>
                </c:pt>
                <c:pt idx="7">
                  <c:v>3.1541441806257309</c:v>
                </c:pt>
                <c:pt idx="8">
                  <c:v>2.2969543918319162</c:v>
                </c:pt>
                <c:pt idx="9">
                  <c:v>5.7565971019641085</c:v>
                </c:pt>
                <c:pt idx="10">
                  <c:v>5.4987868445484276</c:v>
                </c:pt>
                <c:pt idx="11">
                  <c:v>3.2264286924329646</c:v>
                </c:pt>
                <c:pt idx="12">
                  <c:v>3.6456241675306051</c:v>
                </c:pt>
                <c:pt idx="13">
                  <c:v>4.27173928513613</c:v>
                </c:pt>
                <c:pt idx="14">
                  <c:v>3.0230671076184277</c:v>
                </c:pt>
                <c:pt idx="15">
                  <c:v>6.0701980884916518</c:v>
                </c:pt>
                <c:pt idx="16">
                  <c:v>6.4194094845866205</c:v>
                </c:pt>
                <c:pt idx="17">
                  <c:v>4.615400193125593</c:v>
                </c:pt>
                <c:pt idx="18">
                  <c:v>5.5611870988854806</c:v>
                </c:pt>
                <c:pt idx="19">
                  <c:v>5.6343093866568816</c:v>
                </c:pt>
                <c:pt idx="20">
                  <c:v>9.3405840869206163</c:v>
                </c:pt>
                <c:pt idx="21">
                  <c:v>8.3746917035862616</c:v>
                </c:pt>
                <c:pt idx="22">
                  <c:v>6.976845505071477</c:v>
                </c:pt>
                <c:pt idx="23">
                  <c:v>5.5767758978848425</c:v>
                </c:pt>
                <c:pt idx="24">
                  <c:v>6.5393446182790615</c:v>
                </c:pt>
                <c:pt idx="25">
                  <c:v>5.3694584561180463</c:v>
                </c:pt>
                <c:pt idx="26">
                  <c:v>4.6565291624028555</c:v>
                </c:pt>
                <c:pt idx="27">
                  <c:v>5.0006814464542879</c:v>
                </c:pt>
                <c:pt idx="28">
                  <c:v>5.0034598315704804</c:v>
                </c:pt>
                <c:pt idx="29">
                  <c:v>4.7959084081418455</c:v>
                </c:pt>
                <c:pt idx="30">
                  <c:v>4.417082600608385</c:v>
                </c:pt>
              </c:numCache>
            </c:numRef>
          </c:val>
          <c:smooth val="0"/>
        </c:ser>
        <c:ser>
          <c:idx val="2"/>
          <c:order val="5"/>
          <c:tx>
            <c:strRef>
              <c:f>'Data 1'!$H$6</c:f>
              <c:strCache>
                <c:ptCount val="1"/>
                <c:pt idx="0">
                  <c:v>Media 2017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'Data 1'!$A$7:$A$37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'Data 1'!$H$7:$H$37</c:f>
              <c:numCache>
                <c:formatCode>#,##0.0</c:formatCode>
                <c:ptCount val="31"/>
                <c:pt idx="0">
                  <c:v>6.4064159961060207</c:v>
                </c:pt>
                <c:pt idx="1">
                  <c:v>7.5042497452459891</c:v>
                </c:pt>
                <c:pt idx="2">
                  <c:v>8.775839456915083</c:v>
                </c:pt>
                <c:pt idx="3">
                  <c:v>10.036554921078913</c:v>
                </c:pt>
                <c:pt idx="4">
                  <c:v>9.169270968084156</c:v>
                </c:pt>
                <c:pt idx="5">
                  <c:v>7.4526185227293542</c:v>
                </c:pt>
                <c:pt idx="6">
                  <c:v>7.1119195852296064</c:v>
                </c:pt>
                <c:pt idx="7">
                  <c:v>7.7216878315101285</c:v>
                </c:pt>
                <c:pt idx="8">
                  <c:v>8.1427899309342155</c:v>
                </c:pt>
                <c:pt idx="9">
                  <c:v>8.9940117835497446</c:v>
                </c:pt>
                <c:pt idx="10">
                  <c:v>11.149942033951897</c:v>
                </c:pt>
                <c:pt idx="11">
                  <c:v>11.325524355992263</c:v>
                </c:pt>
                <c:pt idx="12">
                  <c:v>8.949029122426273</c:v>
                </c:pt>
                <c:pt idx="13">
                  <c:v>7.128526121667746</c:v>
                </c:pt>
                <c:pt idx="14">
                  <c:v>8.037708909357951</c:v>
                </c:pt>
                <c:pt idx="15">
                  <c:v>9.4297783110305531</c:v>
                </c:pt>
                <c:pt idx="16">
                  <c:v>7.1365112496689029</c:v>
                </c:pt>
                <c:pt idx="17">
                  <c:v>3.1984587523101533</c:v>
                </c:pt>
                <c:pt idx="18">
                  <c:v>4.2922243507007387</c:v>
                </c:pt>
                <c:pt idx="19">
                  <c:v>6.4589308197890807</c:v>
                </c:pt>
                <c:pt idx="20">
                  <c:v>7.528981878592572</c:v>
                </c:pt>
                <c:pt idx="21">
                  <c:v>7.5962892678602261</c:v>
                </c:pt>
                <c:pt idx="22">
                  <c:v>8.1116317673588014</c:v>
                </c:pt>
                <c:pt idx="23">
                  <c:v>8.0046127566013148</c:v>
                </c:pt>
                <c:pt idx="24">
                  <c:v>6.8094802143415514</c:v>
                </c:pt>
                <c:pt idx="25">
                  <c:v>6.6745838697574884</c:v>
                </c:pt>
                <c:pt idx="26">
                  <c:v>8.8195655950849954</c:v>
                </c:pt>
                <c:pt idx="27">
                  <c:v>9.532055280696234</c:v>
                </c:pt>
                <c:pt idx="28">
                  <c:v>10.334911086057209</c:v>
                </c:pt>
                <c:pt idx="29">
                  <c:v>11.947267989441713</c:v>
                </c:pt>
                <c:pt idx="30">
                  <c:v>11.803463228075699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980688"/>
        <c:axId val="304981080"/>
      </c:lineChart>
      <c:catAx>
        <c:axId val="304980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304981080"/>
        <c:crosses val="autoZero"/>
        <c:auto val="1"/>
        <c:lblAlgn val="ctr"/>
        <c:lblOffset val="50"/>
        <c:tickLblSkip val="1"/>
        <c:tickMarkSkip val="1"/>
        <c:noMultiLvlLbl val="0"/>
      </c:catAx>
      <c:valAx>
        <c:axId val="304981080"/>
        <c:scaling>
          <c:orientation val="minMax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304980688"/>
        <c:crosses val="autoZero"/>
        <c:crossBetween val="midCat"/>
      </c:valAx>
      <c:spPr>
        <a:solidFill>
          <a:srgbClr val="F5F5F5"/>
        </a:solidFill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8486344612328835E-2"/>
          <c:y val="3.8190177208241124E-2"/>
          <c:w val="0.91151365538767115"/>
          <c:h val="6.46866690683272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areaChart>
        <c:grouping val="stacked"/>
        <c:varyColors val="0"/>
        <c:ser>
          <c:idx val="0"/>
          <c:order val="0"/>
          <c:tx>
            <c:v>Periodo anterior</c:v>
          </c:tx>
          <c:spPr>
            <a:solidFill>
              <a:schemeClr val="accent1">
                <a:alpha val="80000"/>
              </a:schemeClr>
            </a:solidFill>
            <a:ln w="25400">
              <a:noFill/>
            </a:ln>
            <a:effectLst/>
          </c:spPr>
          <c:cat>
            <c:strRef>
              <c:f>'Data 1'!$A$54:$A$66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1'!$C$42:$C$54</c:f>
              <c:numCache>
                <c:formatCode>#,##0</c:formatCode>
                <c:ptCount val="13"/>
                <c:pt idx="0">
                  <c:v>21470</c:v>
                </c:pt>
                <c:pt idx="1">
                  <c:v>20848</c:v>
                </c:pt>
                <c:pt idx="2">
                  <c:v>21477</c:v>
                </c:pt>
                <c:pt idx="3">
                  <c:v>19931</c:v>
                </c:pt>
                <c:pt idx="4">
                  <c:v>19732</c:v>
                </c:pt>
                <c:pt idx="5">
                  <c:v>20247</c:v>
                </c:pt>
                <c:pt idx="6">
                  <c:v>22235</c:v>
                </c:pt>
                <c:pt idx="7">
                  <c:v>21464</c:v>
                </c:pt>
                <c:pt idx="8">
                  <c:v>20845</c:v>
                </c:pt>
                <c:pt idx="9">
                  <c:v>19852</c:v>
                </c:pt>
                <c:pt idx="10">
                  <c:v>20663</c:v>
                </c:pt>
                <c:pt idx="11">
                  <c:v>21336</c:v>
                </c:pt>
                <c:pt idx="12">
                  <c:v>23109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4981864"/>
        <c:axId val="304982256"/>
      </c:areaChart>
      <c:lineChart>
        <c:grouping val="standard"/>
        <c:varyColors val="0"/>
        <c:ser>
          <c:idx val="1"/>
          <c:order val="1"/>
          <c:tx>
            <c:v>Periodo actual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'Data 1'!$C$54:$C$66</c:f>
              <c:numCache>
                <c:formatCode>#,##0</c:formatCode>
                <c:ptCount val="13"/>
                <c:pt idx="0">
                  <c:v>23109</c:v>
                </c:pt>
                <c:pt idx="1">
                  <c:v>19911</c:v>
                </c:pt>
                <c:pt idx="2">
                  <c:v>21126</c:v>
                </c:pt>
                <c:pt idx="3">
                  <c:v>18833</c:v>
                </c:pt>
                <c:pt idx="4">
                  <c:v>20241</c:v>
                </c:pt>
                <c:pt idx="5">
                  <c:v>21708</c:v>
                </c:pt>
                <c:pt idx="6">
                  <c:v>22401</c:v>
                </c:pt>
                <c:pt idx="7">
                  <c:v>21809</c:v>
                </c:pt>
                <c:pt idx="8">
                  <c:v>20215</c:v>
                </c:pt>
                <c:pt idx="9">
                  <c:v>20243</c:v>
                </c:pt>
                <c:pt idx="10">
                  <c:v>20941</c:v>
                </c:pt>
                <c:pt idx="11">
                  <c:v>22184</c:v>
                </c:pt>
                <c:pt idx="12">
                  <c:v>22641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981864"/>
        <c:axId val="304982256"/>
      </c:lineChart>
      <c:catAx>
        <c:axId val="304981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04982256"/>
        <c:crosses val="autoZero"/>
        <c:auto val="1"/>
        <c:lblAlgn val="ctr"/>
        <c:lblOffset val="100"/>
        <c:noMultiLvlLbl val="0"/>
      </c:catAx>
      <c:valAx>
        <c:axId val="304982256"/>
        <c:scaling>
          <c:orientation val="minMax"/>
          <c:max val="250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04981864"/>
        <c:crosses val="autoZero"/>
        <c:crossBetween val="between"/>
        <c:majorUnit val="5000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63971220905674786"/>
          <c:y val="2.6184865147944488E-2"/>
          <c:w val="0.33829430291804397"/>
          <c:h val="7.7745957324855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24838199572879"/>
          <c:y val="0.16855999194790916"/>
          <c:w val="0.74023410117213595"/>
          <c:h val="0.7314943596652188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'Data 1'!$F$104</c:f>
              <c:strCache>
                <c:ptCount val="1"/>
                <c:pt idx="0">
                  <c:v>Verano (junio - septiembre)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0.1300813008130081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040650406504065"/>
                  <c:y val="-7.962267773093937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1'!$B$105:$B$109</c:f>
              <c:strCache>
                <c:ptCount val="5"/>
                <c:pt idx="0">
                  <c:v>Hístorico</c:v>
                </c:pt>
                <c:pt idx="2">
                  <c:v>2017</c:v>
                </c:pt>
                <c:pt idx="3">
                  <c:v>2018</c:v>
                </c:pt>
                <c:pt idx="4">
                  <c:v>ene-18</c:v>
                </c:pt>
              </c:strCache>
            </c:strRef>
          </c:cat>
          <c:val>
            <c:numRef>
              <c:f>'Data 1'!$C$105:$C$109</c:f>
              <c:numCache>
                <c:formatCode>#,##0</c:formatCode>
                <c:ptCount val="5"/>
                <c:pt idx="0">
                  <c:v>41318</c:v>
                </c:pt>
                <c:pt idx="2">
                  <c:v>39536</c:v>
                </c:pt>
              </c:numCache>
            </c:numRef>
          </c:val>
        </c:ser>
        <c:ser>
          <c:idx val="0"/>
          <c:order val="1"/>
          <c:tx>
            <c:strRef>
              <c:f>'Data 1'!$G$104</c:f>
              <c:strCache>
                <c:ptCount val="1"/>
                <c:pt idx="0">
                  <c:v>Invierno (enero-mayo/octubre-diciembre)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0.1918699186991871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3008130081300825"/>
                  <c:y val="-4.34310532030401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0731707317073171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0731707317073171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1'!$B$105:$B$109</c:f>
              <c:strCache>
                <c:ptCount val="5"/>
                <c:pt idx="0">
                  <c:v>Hístorico</c:v>
                </c:pt>
                <c:pt idx="2">
                  <c:v>2017</c:v>
                </c:pt>
                <c:pt idx="3">
                  <c:v>2018</c:v>
                </c:pt>
                <c:pt idx="4">
                  <c:v>ene-18</c:v>
                </c:pt>
              </c:strCache>
            </c:strRef>
          </c:cat>
          <c:val>
            <c:numRef>
              <c:f>'Data 1'!$D$105:$D$109</c:f>
              <c:numCache>
                <c:formatCode>#,##0</c:formatCode>
                <c:ptCount val="5"/>
                <c:pt idx="0">
                  <c:v>45450</c:v>
                </c:pt>
                <c:pt idx="2">
                  <c:v>41381</c:v>
                </c:pt>
                <c:pt idx="3">
                  <c:v>39770</c:v>
                </c:pt>
                <c:pt idx="4">
                  <c:v>39770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305133360"/>
        <c:axId val="305133752"/>
      </c:barChart>
      <c:catAx>
        <c:axId val="3051333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305133752"/>
        <c:crosses val="autoZero"/>
        <c:auto val="1"/>
        <c:lblAlgn val="ctr"/>
        <c:lblOffset val="100"/>
        <c:tickMarkSkip val="1"/>
        <c:noMultiLvlLbl val="0"/>
      </c:catAx>
      <c:valAx>
        <c:axId val="305133752"/>
        <c:scaling>
          <c:orientation val="minMax"/>
          <c:min val="0"/>
        </c:scaling>
        <c:delete val="0"/>
        <c:axPos val="b"/>
        <c:majorGridlines>
          <c:spPr>
            <a:ln w="3175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05133360"/>
        <c:crosses val="autoZero"/>
        <c:crossBetween val="between"/>
      </c:valAx>
      <c:spPr>
        <a:solidFill>
          <a:srgbClr val="F5F5F5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20803899512560931"/>
          <c:y val="2.359882005899705E-2"/>
          <c:w val="0.77025741347548937"/>
          <c:h val="0.1108797683475406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000000000000178" l="0.70000000000000062" r="0.70000000000000062" t="0.75000000000000178" header="0.30000000000000032" footer="0.30000000000000032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1'!$D$69</c:f>
              <c:strCache>
                <c:ptCount val="1"/>
                <c:pt idx="0">
                  <c:v>Demanda diaria (GWh)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'Data 1'!$D$70:$D$100</c:f>
              <c:numCache>
                <c:formatCode>#,##0</c:formatCode>
                <c:ptCount val="31"/>
                <c:pt idx="0">
                  <c:v>535</c:v>
                </c:pt>
                <c:pt idx="1">
                  <c:v>680</c:v>
                </c:pt>
                <c:pt idx="2">
                  <c:v>712</c:v>
                </c:pt>
                <c:pt idx="3">
                  <c:v>713</c:v>
                </c:pt>
                <c:pt idx="4">
                  <c:v>688</c:v>
                </c:pt>
                <c:pt idx="5">
                  <c:v>605</c:v>
                </c:pt>
                <c:pt idx="6">
                  <c:v>640</c:v>
                </c:pt>
                <c:pt idx="7">
                  <c:v>782</c:v>
                </c:pt>
                <c:pt idx="8">
                  <c:v>815</c:v>
                </c:pt>
                <c:pt idx="9">
                  <c:v>798</c:v>
                </c:pt>
                <c:pt idx="10">
                  <c:v>796</c:v>
                </c:pt>
                <c:pt idx="11">
                  <c:v>800</c:v>
                </c:pt>
                <c:pt idx="12">
                  <c:v>725</c:v>
                </c:pt>
                <c:pt idx="13">
                  <c:v>674</c:v>
                </c:pt>
                <c:pt idx="14">
                  <c:v>795</c:v>
                </c:pt>
                <c:pt idx="15">
                  <c:v>794</c:v>
                </c:pt>
                <c:pt idx="16">
                  <c:v>783</c:v>
                </c:pt>
                <c:pt idx="17">
                  <c:v>780</c:v>
                </c:pt>
                <c:pt idx="18">
                  <c:v>771</c:v>
                </c:pt>
                <c:pt idx="19">
                  <c:v>682</c:v>
                </c:pt>
                <c:pt idx="20">
                  <c:v>624</c:v>
                </c:pt>
                <c:pt idx="21">
                  <c:v>737</c:v>
                </c:pt>
                <c:pt idx="22">
                  <c:v>753</c:v>
                </c:pt>
                <c:pt idx="23">
                  <c:v>758</c:v>
                </c:pt>
                <c:pt idx="24">
                  <c:v>771</c:v>
                </c:pt>
                <c:pt idx="25">
                  <c:v>779</c:v>
                </c:pt>
                <c:pt idx="26">
                  <c:v>701</c:v>
                </c:pt>
                <c:pt idx="27">
                  <c:v>651</c:v>
                </c:pt>
                <c:pt idx="28">
                  <c:v>757</c:v>
                </c:pt>
                <c:pt idx="29">
                  <c:v>772</c:v>
                </c:pt>
                <c:pt idx="30">
                  <c:v>770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5134536"/>
        <c:axId val="305134928"/>
      </c:barChart>
      <c:lineChart>
        <c:grouping val="standard"/>
        <c:varyColors val="0"/>
        <c:ser>
          <c:idx val="1"/>
          <c:order val="1"/>
          <c:tx>
            <c:strRef>
              <c:f>'Data 1'!$C$69</c:f>
              <c:strCache>
                <c:ptCount val="1"/>
                <c:pt idx="0">
                  <c:v>Demanda horaria máxima (MWh)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19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round/>
              </a:ln>
              <a:effectLst/>
            </c:spPr>
          </c:dPt>
          <c:cat>
            <c:numRef>
              <c:f>'Data 1'!$A$70:$A$100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'Data 1'!$C$70:$C$100</c:f>
              <c:numCache>
                <c:formatCode>#,##0</c:formatCode>
                <c:ptCount val="31"/>
                <c:pt idx="0">
                  <c:v>27502</c:v>
                </c:pt>
                <c:pt idx="1">
                  <c:v>33771</c:v>
                </c:pt>
                <c:pt idx="2">
                  <c:v>33967</c:v>
                </c:pt>
                <c:pt idx="3">
                  <c:v>33549</c:v>
                </c:pt>
                <c:pt idx="4">
                  <c:v>32741</c:v>
                </c:pt>
                <c:pt idx="5">
                  <c:v>29518</c:v>
                </c:pt>
                <c:pt idx="6">
                  <c:v>33151</c:v>
                </c:pt>
                <c:pt idx="7">
                  <c:v>38444</c:v>
                </c:pt>
                <c:pt idx="8">
                  <c:v>39606</c:v>
                </c:pt>
                <c:pt idx="9">
                  <c:v>38417</c:v>
                </c:pt>
                <c:pt idx="10">
                  <c:v>38780</c:v>
                </c:pt>
                <c:pt idx="11">
                  <c:v>38472</c:v>
                </c:pt>
                <c:pt idx="12">
                  <c:v>34153</c:v>
                </c:pt>
                <c:pt idx="13">
                  <c:v>34161</c:v>
                </c:pt>
                <c:pt idx="14">
                  <c:v>38926</c:v>
                </c:pt>
                <c:pt idx="15">
                  <c:v>38457</c:v>
                </c:pt>
                <c:pt idx="16">
                  <c:v>37615</c:v>
                </c:pt>
                <c:pt idx="17">
                  <c:v>37665</c:v>
                </c:pt>
                <c:pt idx="18">
                  <c:v>37133</c:v>
                </c:pt>
                <c:pt idx="19">
                  <c:v>32492</c:v>
                </c:pt>
                <c:pt idx="20">
                  <c:v>31583</c:v>
                </c:pt>
                <c:pt idx="21">
                  <c:v>35966</c:v>
                </c:pt>
                <c:pt idx="22">
                  <c:v>36210</c:v>
                </c:pt>
                <c:pt idx="23">
                  <c:v>36745</c:v>
                </c:pt>
                <c:pt idx="24">
                  <c:v>37383</c:v>
                </c:pt>
                <c:pt idx="25">
                  <c:v>37265</c:v>
                </c:pt>
                <c:pt idx="26">
                  <c:v>32944</c:v>
                </c:pt>
                <c:pt idx="27">
                  <c:v>32590</c:v>
                </c:pt>
                <c:pt idx="28">
                  <c:v>36993</c:v>
                </c:pt>
                <c:pt idx="29">
                  <c:v>37394</c:v>
                </c:pt>
                <c:pt idx="30">
                  <c:v>37042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5135712"/>
        <c:axId val="305135320"/>
      </c:lineChart>
      <c:catAx>
        <c:axId val="3051345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05134928"/>
        <c:crosses val="autoZero"/>
        <c:auto val="0"/>
        <c:lblAlgn val="ctr"/>
        <c:lblOffset val="100"/>
        <c:noMultiLvlLbl val="0"/>
      </c:catAx>
      <c:valAx>
        <c:axId val="30513492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05134536"/>
        <c:crosses val="autoZero"/>
        <c:crossBetween val="between"/>
      </c:valAx>
      <c:valAx>
        <c:axId val="305135320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MWh</a:t>
                </a:r>
              </a:p>
            </c:rich>
          </c:tx>
          <c:layout>
            <c:manualLayout>
              <c:xMode val="edge"/>
              <c:yMode val="edge"/>
              <c:x val="0.92809535688289913"/>
              <c:y val="7.15175704809715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05135712"/>
        <c:crosses val="max"/>
        <c:crossBetween val="between"/>
      </c:valAx>
      <c:catAx>
        <c:axId val="305135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05135320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8599549958656609"/>
          <c:y val="3.167062549485352E-2"/>
          <c:w val="0.53867448573916199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1</xdr:rowOff>
    </xdr:from>
    <xdr:to>
      <xdr:col>5</xdr:col>
      <xdr:colOff>9525</xdr:colOff>
      <xdr:row>24</xdr:row>
      <xdr:rowOff>1</xdr:rowOff>
    </xdr:to>
    <xdr:graphicFrame macro="">
      <xdr:nvGraphicFramePr>
        <xdr:cNvPr id="5" name="EvoMesTemp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0.3309</cdr:x>
      <cdr:y>0.29984</cdr:y>
    </cdr:from>
    <cdr:to>
      <cdr:x>0.5554</cdr:x>
      <cdr:y>0.38169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32370" y="873943"/>
          <a:ext cx="1582388" cy="2385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Máx.</a:t>
          </a:r>
          <a:r>
            <a:rPr lang="es-ES" sz="800" b="0" i="0" strike="noStrike" baseline="0">
              <a:solidFill>
                <a:srgbClr val="004563"/>
              </a:solidFill>
              <a:latin typeface="Arial"/>
              <a:cs typeface="Arial"/>
            </a:rPr>
            <a:t> estadístico</a:t>
          </a:r>
          <a:endParaRPr lang="es-ES" sz="800" b="0" i="0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0.65523</cdr:x>
      <cdr:y>0.72989</cdr:y>
    </cdr:from>
    <cdr:to>
      <cdr:x>0.87703</cdr:x>
      <cdr:y>0.8207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18364" y="2127388"/>
          <a:ext cx="1563357" cy="2646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Mín. estadístico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38100</xdr:colOff>
      <xdr:row>1</xdr:row>
      <xdr:rowOff>142875</xdr:rowOff>
    </xdr:from>
    <xdr:to>
      <xdr:col>1</xdr:col>
      <xdr:colOff>923925</xdr:colOff>
      <xdr:row>2</xdr:row>
      <xdr:rowOff>152400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3</xdr:row>
      <xdr:rowOff>9525</xdr:rowOff>
    </xdr:from>
    <xdr:to>
      <xdr:col>3</xdr:col>
      <xdr:colOff>3913125</xdr:colOff>
      <xdr:row>3</xdr:row>
      <xdr:rowOff>9525</xdr:rowOff>
    </xdr:to>
    <xdr:sp macro="" textlink="">
      <xdr:nvSpPr>
        <xdr:cNvPr id="5" name="Line 3"/>
        <xdr:cNvSpPr>
          <a:spLocks noChangeShapeType="1"/>
        </xdr:cNvSpPr>
      </xdr:nvSpPr>
      <xdr:spPr bwMode="auto">
        <a:xfrm flipH="1">
          <a:off x="180975" y="47625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161924</xdr:rowOff>
    </xdr:from>
    <xdr:to>
      <xdr:col>3</xdr:col>
      <xdr:colOff>3914775</xdr:colOff>
      <xdr:row>24</xdr:row>
      <xdr:rowOff>9524</xdr:rowOff>
    </xdr:to>
    <xdr:graphicFrame macro="">
      <xdr:nvGraphicFramePr>
        <xdr:cNvPr id="6" name="Chart 279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0.19281</cdr:x>
      <cdr:y>0.77876</cdr:y>
    </cdr:from>
    <cdr:to>
      <cdr:x>0.57454</cdr:x>
      <cdr:y>0.82752</cdr:y>
    </cdr:to>
    <cdr:sp macro="" textlink="'Data 1'!$G$105">
      <cdr:nvSpPr>
        <cdr:cNvPr id="7173" name="Text Box 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2971" y="2277231"/>
          <a:ext cx="1490751" cy="1425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8DB52B6D-E30E-42D6-9FB8-662B99DF7485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17 diciembre 2007 (18:53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0.19246</cdr:x>
      <cdr:y>0.83153</cdr:y>
    </cdr:from>
    <cdr:to>
      <cdr:x>0.61491</cdr:x>
      <cdr:y>0.88201</cdr:y>
    </cdr:to>
    <cdr:sp macro="" textlink="'Data 1'!$F$105">
      <cdr:nvSpPr>
        <cdr:cNvPr id="7174" name="Text Box 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1604" y="2431539"/>
          <a:ext cx="1649773" cy="147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BEE4C331-E1A2-4349-82C2-A13E0B801738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19 julio 2010 (13:26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0.18006</cdr:x>
      <cdr:y>0.53392</cdr:y>
    </cdr:from>
    <cdr:to>
      <cdr:x>0.53727</cdr:x>
      <cdr:y>0.58447</cdr:y>
    </cdr:to>
    <cdr:sp macro="" textlink="'Data 1'!$F$107">
      <cdr:nvSpPr>
        <cdr:cNvPr id="7177" name="Text Box 9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52253" y="1724025"/>
          <a:ext cx="1095571" cy="1632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6030DB87-0B4C-4698-8FCD-FCED97F1FFCB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13 julio (13:36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0.19109</cdr:x>
      <cdr:y>0.48042</cdr:y>
    </cdr:from>
    <cdr:to>
      <cdr:x>0.55279</cdr:x>
      <cdr:y>0.53392</cdr:y>
    </cdr:to>
    <cdr:sp macro="" textlink="'Data 1'!$G$107">
      <cdr:nvSpPr>
        <cdr:cNvPr id="7178" name="Text Box 10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86076" y="1551273"/>
          <a:ext cx="1109373" cy="1727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B359BAEC-6584-411F-8EE2-ED4D54DEAE16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18 enero (19:50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0.18076</cdr:x>
      <cdr:y>0.33924</cdr:y>
    </cdr:from>
    <cdr:to>
      <cdr:x>0.59627</cdr:x>
      <cdr:y>0.38348</cdr:y>
    </cdr:to>
    <cdr:sp macro="" textlink="'Data 1'!$F$108">
      <cdr:nvSpPr>
        <cdr:cNvPr id="718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54390" y="1095382"/>
          <a:ext cx="1274409" cy="1428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7DB655C5-161F-477D-A2E2-B93379E86804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0.04438</cdr:x>
      <cdr:y>0.12791</cdr:y>
    </cdr:from>
    <cdr:to>
      <cdr:x>0.26214</cdr:x>
      <cdr:y>0.17249</cdr:y>
    </cdr:to>
    <cdr:sp macro="" textlink="'D5'!$I$36">
      <cdr:nvSpPr>
        <cdr:cNvPr id="1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36119" y="413013"/>
          <a:ext cx="667881" cy="1439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07D7068A-7607-4C2C-9C29-09829E630F7C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0.18434</cdr:x>
      <cdr:y>0.33696</cdr:y>
    </cdr:from>
    <cdr:to>
      <cdr:x>0.54459</cdr:x>
      <cdr:y>0.38121</cdr:y>
    </cdr:to>
    <cdr:sp macro="" textlink="'Data 1'!$G$108">
      <cdr:nvSpPr>
        <cdr:cNvPr id="10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19882" y="985317"/>
          <a:ext cx="1406867" cy="129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327FEAA2-4E42-4461-B928-17DF0F9B68A2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09 enero 2018 (20:24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0.18323</cdr:x>
      <cdr:y>0.19272</cdr:y>
    </cdr:from>
    <cdr:to>
      <cdr:x>0.60248</cdr:x>
      <cdr:y>0.23992</cdr:y>
    </cdr:to>
    <cdr:sp macro="" textlink="'Data 1'!$G$109">
      <cdr:nvSpPr>
        <cdr:cNvPr id="11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15559" y="563555"/>
          <a:ext cx="1637276" cy="1380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A943D7E8-AC1D-4687-8D01-6026F1EF0143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09 enero 2018 (20:24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13335</xdr:rowOff>
    </xdr:from>
    <xdr:to>
      <xdr:col>4</xdr:col>
      <xdr:colOff>7038975</xdr:colOff>
      <xdr:row>24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150495</xdr:rowOff>
    </xdr:from>
    <xdr:to>
      <xdr:col>2</xdr:col>
      <xdr:colOff>893445</xdr:colOff>
      <xdr:row>2</xdr:row>
      <xdr:rowOff>160020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17145</xdr:rowOff>
    </xdr:from>
    <xdr:to>
      <xdr:col>5</xdr:col>
      <xdr:colOff>2880</xdr:colOff>
      <xdr:row>3</xdr:row>
      <xdr:rowOff>17145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171450</xdr:colOff>
      <xdr:row>2</xdr:row>
      <xdr:rowOff>9525</xdr:rowOff>
    </xdr:from>
    <xdr:to>
      <xdr:col>7</xdr:col>
      <xdr:colOff>14625</xdr:colOff>
      <xdr:row>2</xdr:row>
      <xdr:rowOff>9525</xdr:rowOff>
    </xdr:to>
    <xdr:sp macro="" textlink="">
      <xdr:nvSpPr>
        <xdr:cNvPr id="2" name="Line 30"/>
        <xdr:cNvSpPr>
          <a:spLocks noChangeShapeType="1"/>
        </xdr:cNvSpPr>
      </xdr:nvSpPr>
      <xdr:spPr bwMode="auto">
        <a:xfrm flipH="1">
          <a:off x="171450" y="466725"/>
          <a:ext cx="644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9525</xdr:colOff>
      <xdr:row>0</xdr:row>
      <xdr:rowOff>161925</xdr:rowOff>
    </xdr:from>
    <xdr:to>
      <xdr:col>1</xdr:col>
      <xdr:colOff>895350</xdr:colOff>
      <xdr:row>1</xdr:row>
      <xdr:rowOff>171450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COMUN/OBJETIVO%20INFORME%20RENOVABLES/ENTSOE/Potencia%20renovable%20y%20Potencia%20renovable%20sobre%20potencia%20total%20en%20los%20pa&#237;ses%20miembros%20de%20ENTSO-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4"/>
      <sheetName val="Potencia renovable y Potencia r"/>
    </sheetNames>
    <definedNames>
      <definedName name="ccc" refersTo="#¡REF!"/>
      <definedName name="CUADRO_ANTERIOR" refersTo="#¡REF!"/>
      <definedName name="CUADRO_PROXIMO" refersTo="#¡REF!"/>
      <definedName name="FINALIZAR" refersTo="#¡REF!"/>
      <definedName name="IMPRESION" refersTo="#¡REF!"/>
      <definedName name="nnn" refersTo="#¡REF!"/>
      <definedName name="nnnn" refersTo="#¡REF!"/>
      <definedName name="nu" refersTo="#¡REF!"/>
      <definedName name="PRINCIPAL" refersTo="#¡REF!"/>
      <definedName name="rosa" refersTo="#¡REF!"/>
      <definedName name="rosa2" refersTo="#¡REF!"/>
      <definedName name="VV" refersTo="#¡REF!"/>
      <definedName name="x" refersTo="#¡REF!"/>
      <definedName name="XX" refersTo="#¡REF!"/>
      <definedName name="xxx" refersTo="#¡REF!"/>
      <definedName name="XXXX" refersTo="#¡REF!"/>
      <definedName name="xxxxx" refersTo="#¡REF!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 fitToPage="1"/>
  </sheetPr>
  <dimension ref="A1:O14"/>
  <sheetViews>
    <sheetView showGridLines="0" showRowColHeaders="0" tabSelected="1" showOutlineSymbols="0" zoomScaleNormal="100" workbookViewId="0">
      <selection activeCell="E3" sqref="E3"/>
    </sheetView>
  </sheetViews>
  <sheetFormatPr baseColWidth="10" defaultColWidth="11.42578125" defaultRowHeight="12.75"/>
  <cols>
    <col min="1" max="1" width="0.140625" style="16" customWidth="1"/>
    <col min="2" max="2" width="2.7109375" style="16" customWidth="1"/>
    <col min="3" max="3" width="16.42578125" style="16" customWidth="1"/>
    <col min="4" max="4" width="4.7109375" style="16" customWidth="1"/>
    <col min="5" max="5" width="95.7109375" style="16" customWidth="1"/>
    <col min="6" max="16384" width="11.42578125" style="16"/>
  </cols>
  <sheetData>
    <row r="1" spans="1:15" ht="0.75" customHeight="1">
      <c r="A1" s="29" t="s">
        <v>38</v>
      </c>
    </row>
    <row r="2" spans="1:15" ht="21" customHeight="1">
      <c r="B2" s="16" t="s">
        <v>27</v>
      </c>
      <c r="C2" s="17"/>
      <c r="D2" s="17"/>
      <c r="E2" s="18" t="s">
        <v>6</v>
      </c>
    </row>
    <row r="3" spans="1:15" ht="15" customHeight="1">
      <c r="C3" s="17"/>
      <c r="D3" s="17"/>
      <c r="E3" s="28" t="s">
        <v>39</v>
      </c>
    </row>
    <row r="4" spans="1:15" s="20" customFormat="1" ht="20.25" customHeight="1">
      <c r="B4" s="19"/>
      <c r="C4" s="29" t="s">
        <v>38</v>
      </c>
    </row>
    <row r="5" spans="1:15" s="20" customFormat="1" ht="8.25" customHeight="1">
      <c r="B5" s="19"/>
      <c r="C5" s="21"/>
    </row>
    <row r="6" spans="1:15" s="20" customFormat="1" ht="3" customHeight="1">
      <c r="B6" s="19"/>
      <c r="C6" s="21"/>
    </row>
    <row r="7" spans="1:15" s="20" customFormat="1" ht="7.5" customHeight="1">
      <c r="B7" s="19"/>
      <c r="C7" s="22"/>
      <c r="D7" s="23"/>
      <c r="E7" s="23"/>
    </row>
    <row r="8" spans="1:15" ht="12.6" customHeight="1">
      <c r="D8" s="24" t="s">
        <v>28</v>
      </c>
      <c r="E8" s="25" t="str">
        <f>'D1'!C7</f>
        <v>Componentes de la variación de la demanda peninsular</v>
      </c>
    </row>
    <row r="9" spans="1:15" s="20" customFormat="1" ht="12.6" customHeight="1">
      <c r="B9" s="19"/>
      <c r="C9" s="26"/>
      <c r="D9" s="24" t="s">
        <v>28</v>
      </c>
      <c r="E9" s="25" t="str">
        <f>'D2'!C7</f>
        <v>Evolución de los componentes de la variación de la demanda peninsular</v>
      </c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s="20" customFormat="1" ht="12.6" customHeight="1">
      <c r="B10" s="19"/>
      <c r="C10" s="26"/>
      <c r="D10" s="24" t="s">
        <v>28</v>
      </c>
      <c r="E10" s="25" t="str">
        <f>'D3'!$C$7</f>
        <v xml:space="preserve">Evolución diaria de las temperaturas peninsulares </v>
      </c>
      <c r="F10" s="16"/>
      <c r="G10" s="27"/>
      <c r="H10" s="27"/>
      <c r="I10" s="27"/>
      <c r="J10" s="27"/>
      <c r="K10" s="27"/>
      <c r="L10" s="27"/>
      <c r="M10" s="27"/>
      <c r="N10" s="27"/>
      <c r="O10" s="27"/>
    </row>
    <row r="11" spans="1:15" ht="12.6" customHeight="1">
      <c r="D11" s="24" t="s">
        <v>28</v>
      </c>
      <c r="E11" s="25" t="str">
        <f>'D4'!C7</f>
        <v xml:space="preserve">Evolución de la demanda peninsular </v>
      </c>
      <c r="F11" s="27"/>
    </row>
    <row r="12" spans="1:15" ht="12.6" customHeight="1">
      <c r="D12" s="24" t="s">
        <v>28</v>
      </c>
      <c r="E12" s="25" t="str">
        <f>'D5'!B7</f>
        <v>Potencia instántanea máxima peninsular</v>
      </c>
    </row>
    <row r="13" spans="1:15" ht="12.6" customHeight="1">
      <c r="D13" s="24" t="s">
        <v>28</v>
      </c>
      <c r="E13" s="25" t="str">
        <f>'D6'!C7</f>
        <v>Demanda diaria y demanda horaria máxima peninsulares</v>
      </c>
      <c r="F13" s="27"/>
    </row>
    <row r="14" spans="1:15" s="20" customFormat="1" ht="7.5" customHeight="1">
      <c r="B14" s="19"/>
      <c r="C14" s="22"/>
      <c r="D14" s="23"/>
      <c r="E14" s="23"/>
    </row>
  </sheetData>
  <hyperlinks>
    <hyperlink ref="E10" location="'C3'!A1" display="'C3'!A1"/>
    <hyperlink ref="E12" location="'C5'!A1" display="'C5'!A1"/>
    <hyperlink ref="E11" location="'C4'!A1" display="'C4'!A1"/>
    <hyperlink ref="E9" location="'C2'!A1" display="'C2'!A1"/>
    <hyperlink ref="E8" location="'C1'!A1" display="'C1'!A1"/>
    <hyperlink ref="E13" location="'C6'!A1" display="'C6'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C1:L16"/>
  <sheetViews>
    <sheetView showGridLines="0" showRowColHeaders="0" topLeftCell="A2" workbookViewId="0">
      <selection activeCell="F42" sqref="F41:F4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6.28515625" bestFit="1" customWidth="1"/>
  </cols>
  <sheetData>
    <row r="1" spans="3:12" ht="0.6" customHeight="1"/>
    <row r="2" spans="3:12" ht="21" customHeight="1">
      <c r="K2" s="18" t="s">
        <v>6</v>
      </c>
      <c r="L2" s="1"/>
    </row>
    <row r="3" spans="3:12" ht="15" customHeight="1">
      <c r="K3" s="28" t="s">
        <v>39</v>
      </c>
      <c r="L3" s="2"/>
    </row>
    <row r="4" spans="3:12" ht="19.899999999999999" customHeight="1">
      <c r="C4" s="29" t="s">
        <v>38</v>
      </c>
    </row>
    <row r="5" spans="3:12" ht="12.6" customHeight="1"/>
    <row r="7" spans="3:12" ht="12.75" customHeight="1">
      <c r="C7" s="74" t="s">
        <v>9</v>
      </c>
      <c r="E7" s="4"/>
      <c r="F7" s="76" t="s">
        <v>39</v>
      </c>
      <c r="G7" s="77"/>
      <c r="H7" s="77" t="s">
        <v>1</v>
      </c>
      <c r="I7" s="77"/>
      <c r="J7" s="77" t="s">
        <v>2</v>
      </c>
      <c r="K7" s="77"/>
    </row>
    <row r="8" spans="3:12">
      <c r="C8" s="74"/>
      <c r="E8" s="5"/>
      <c r="F8" s="63" t="s">
        <v>3</v>
      </c>
      <c r="G8" s="69" t="s">
        <v>55</v>
      </c>
      <c r="H8" s="63" t="s">
        <v>3</v>
      </c>
      <c r="I8" s="68" t="str">
        <f>G8</f>
        <v>%18/17</v>
      </c>
      <c r="J8" s="63" t="s">
        <v>3</v>
      </c>
      <c r="K8" s="68" t="str">
        <f>G8</f>
        <v>%18/17</v>
      </c>
    </row>
    <row r="9" spans="3:12">
      <c r="C9" s="37"/>
      <c r="E9" s="30" t="s">
        <v>4</v>
      </c>
      <c r="F9" s="31">
        <v>22641</v>
      </c>
      <c r="G9" s="79">
        <v>-2</v>
      </c>
      <c r="H9" s="31">
        <v>22641</v>
      </c>
      <c r="I9" s="79">
        <v>-2</v>
      </c>
      <c r="J9" s="31">
        <v>252251</v>
      </c>
      <c r="K9" s="79">
        <v>0.2</v>
      </c>
    </row>
    <row r="10" spans="3:12">
      <c r="E10" s="32"/>
      <c r="F10" s="33"/>
      <c r="G10" s="33"/>
      <c r="H10" s="33"/>
      <c r="I10" s="33"/>
      <c r="J10" s="33"/>
      <c r="K10" s="33"/>
    </row>
    <row r="11" spans="3:12">
      <c r="E11" s="32" t="s">
        <v>29</v>
      </c>
      <c r="F11" s="33"/>
      <c r="G11" s="33"/>
      <c r="H11" s="33"/>
      <c r="I11" s="33"/>
      <c r="J11" s="33"/>
      <c r="K11" s="33"/>
    </row>
    <row r="12" spans="3:12">
      <c r="E12" s="34" t="s">
        <v>0</v>
      </c>
      <c r="F12" s="33"/>
      <c r="G12" s="65">
        <v>1.5616131366328556</v>
      </c>
      <c r="H12" s="65"/>
      <c r="I12" s="65">
        <v>1.5616131366328556</v>
      </c>
      <c r="J12" s="65"/>
      <c r="K12" s="65">
        <v>-1.6980051812764962E-2</v>
      </c>
    </row>
    <row r="13" spans="3:12">
      <c r="E13" s="34" t="s">
        <v>30</v>
      </c>
      <c r="F13" s="33"/>
      <c r="G13" s="65">
        <v>-1.5698684247069328</v>
      </c>
      <c r="H13" s="65"/>
      <c r="I13" s="65">
        <v>-1.5698684247069328</v>
      </c>
      <c r="J13" s="65"/>
      <c r="K13" s="65">
        <v>-0.41605353339049245</v>
      </c>
    </row>
    <row r="14" spans="3:12">
      <c r="E14" s="35" t="s">
        <v>5</v>
      </c>
      <c r="F14" s="36"/>
      <c r="G14" s="66">
        <v>-2.0186257608801217</v>
      </c>
      <c r="H14" s="66"/>
      <c r="I14" s="66">
        <v>-2.0186257608801217</v>
      </c>
      <c r="J14" s="66"/>
      <c r="K14" s="66">
        <v>0.63667240400120395</v>
      </c>
    </row>
    <row r="15" spans="3:12">
      <c r="E15" s="78" t="s">
        <v>31</v>
      </c>
      <c r="F15" s="78"/>
      <c r="G15" s="78"/>
      <c r="H15" s="78"/>
      <c r="I15" s="78"/>
      <c r="J15" s="78"/>
      <c r="K15" s="78"/>
    </row>
    <row r="16" spans="3:12" ht="21.75" customHeight="1">
      <c r="E16" s="75" t="s">
        <v>32</v>
      </c>
      <c r="F16" s="75"/>
      <c r="G16" s="75"/>
      <c r="H16" s="75"/>
      <c r="I16" s="75"/>
      <c r="J16" s="75"/>
      <c r="K16" s="75"/>
    </row>
  </sheetData>
  <mergeCells count="6">
    <mergeCell ref="C7:C8"/>
    <mergeCell ref="E16:K16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C1:K21"/>
  <sheetViews>
    <sheetView showGridLines="0" showRowColHeaders="0" topLeftCell="A2" workbookViewId="0">
      <selection activeCell="I18" sqref="I18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">
        <v>39</v>
      </c>
    </row>
    <row r="4" spans="3:11" ht="19.899999999999999" customHeight="1">
      <c r="C4" s="29" t="s">
        <v>38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74" t="s">
        <v>37</v>
      </c>
      <c r="E7" s="9"/>
    </row>
    <row r="8" spans="3:11">
      <c r="C8" s="74"/>
      <c r="E8" s="9"/>
    </row>
    <row r="9" spans="3:11">
      <c r="C9" s="74"/>
      <c r="E9" s="9"/>
    </row>
    <row r="10" spans="3:11">
      <c r="C10" s="37" t="s">
        <v>19</v>
      </c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C1:E23"/>
  <sheetViews>
    <sheetView showGridLines="0" showRowColHeaders="0" topLeftCell="A2" workbookViewId="0">
      <selection activeCell="H32" sqref="H31:H3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5" ht="0.6" customHeight="1"/>
    <row r="2" spans="3:5" ht="21" customHeight="1">
      <c r="E2" s="18" t="s">
        <v>6</v>
      </c>
    </row>
    <row r="3" spans="3:5" ht="15" customHeight="1">
      <c r="E3" s="38" t="s">
        <v>39</v>
      </c>
    </row>
    <row r="4" spans="3:5" ht="19.899999999999999" customHeight="1">
      <c r="C4" s="29" t="s">
        <v>38</v>
      </c>
    </row>
    <row r="5" spans="3:5" ht="12.6" customHeight="1"/>
    <row r="6" spans="3:5" ht="12.75" customHeight="1"/>
    <row r="7" spans="3:5" ht="12.75" customHeight="1">
      <c r="C7" s="74" t="s">
        <v>20</v>
      </c>
      <c r="E7" s="9"/>
    </row>
    <row r="8" spans="3:5">
      <c r="C8" s="74"/>
      <c r="E8" s="9"/>
    </row>
    <row r="9" spans="3:5">
      <c r="C9" s="39" t="s">
        <v>21</v>
      </c>
      <c r="E9" s="9"/>
    </row>
    <row r="10" spans="3:5">
      <c r="C10" s="15"/>
      <c r="E10" s="9"/>
    </row>
    <row r="11" spans="3:5">
      <c r="C11" s="15"/>
      <c r="E11" s="9"/>
    </row>
    <row r="12" spans="3:5">
      <c r="E12" s="9"/>
    </row>
    <row r="13" spans="3:5">
      <c r="E13" s="9"/>
    </row>
    <row r="14" spans="3:5">
      <c r="E14" s="9"/>
    </row>
    <row r="15" spans="3:5">
      <c r="E15" s="9"/>
    </row>
    <row r="16" spans="3:5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  <row r="22" spans="5:5">
      <c r="E22" s="9"/>
    </row>
    <row r="23" spans="5:5">
      <c r="E23" s="9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C1:K21"/>
  <sheetViews>
    <sheetView showGridLines="0" showRowColHeaders="0" topLeftCell="A2" zoomScaleNormal="100" workbookViewId="0">
      <selection activeCell="F36" sqref="F36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">
        <v>39</v>
      </c>
    </row>
    <row r="4" spans="3:11" ht="19.899999999999999" customHeight="1">
      <c r="C4" s="29" t="s">
        <v>38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74" t="s">
        <v>22</v>
      </c>
      <c r="E7" s="9"/>
    </row>
    <row r="8" spans="3:11">
      <c r="C8" s="74"/>
      <c r="E8" s="9"/>
    </row>
    <row r="9" spans="3:11">
      <c r="C9" s="39" t="s">
        <v>23</v>
      </c>
      <c r="E9" s="9"/>
    </row>
    <row r="10" spans="3:11"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37"/>
  <sheetViews>
    <sheetView showGridLines="0" showRowColHeaders="0" workbookViewId="0">
      <selection activeCell="H20" sqref="H20"/>
    </sheetView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58.85546875" style="11" customWidth="1"/>
    <col min="5" max="16384" width="11.42578125" style="11"/>
  </cols>
  <sheetData>
    <row r="1" spans="2:5" ht="0.95" customHeight="1"/>
    <row r="2" spans="2:5" customFormat="1" ht="21" customHeight="1">
      <c r="D2" s="18" t="s">
        <v>6</v>
      </c>
      <c r="E2" s="11"/>
    </row>
    <row r="3" spans="2:5" customFormat="1" ht="15" customHeight="1">
      <c r="D3" s="38" t="s">
        <v>39</v>
      </c>
      <c r="E3" s="11"/>
    </row>
    <row r="4" spans="2:5" customFormat="1" ht="19.5" customHeight="1">
      <c r="B4" s="29" t="s">
        <v>38</v>
      </c>
      <c r="C4" s="3"/>
    </row>
    <row r="5" spans="2:5">
      <c r="B5" s="3"/>
    </row>
    <row r="7" spans="2:5" ht="12.75" customHeight="1">
      <c r="B7" s="74" t="s">
        <v>25</v>
      </c>
      <c r="D7" s="12"/>
      <c r="E7" s="12"/>
    </row>
    <row r="8" spans="2:5">
      <c r="B8" s="74"/>
      <c r="D8" s="12"/>
      <c r="E8" s="12"/>
    </row>
    <row r="9" spans="2:5">
      <c r="B9" s="37" t="s">
        <v>24</v>
      </c>
      <c r="D9" s="12"/>
      <c r="E9" s="12"/>
    </row>
    <row r="10" spans="2:5">
      <c r="D10" s="12"/>
      <c r="E10" s="12"/>
    </row>
    <row r="11" spans="2:5">
      <c r="D11" s="12"/>
      <c r="E11" s="12"/>
    </row>
    <row r="12" spans="2:5">
      <c r="D12" s="12"/>
      <c r="E12" s="12"/>
    </row>
    <row r="13" spans="2:5">
      <c r="D13" s="12"/>
      <c r="E13" s="12"/>
    </row>
    <row r="14" spans="2:5">
      <c r="D14" s="12"/>
      <c r="E14" s="12"/>
    </row>
    <row r="15" spans="2:5" ht="12.75" customHeight="1">
      <c r="D15" s="13"/>
      <c r="E15" s="13"/>
    </row>
    <row r="16" spans="2:5">
      <c r="D16" s="13"/>
      <c r="E16" s="12"/>
    </row>
    <row r="17" spans="4:4">
      <c r="D17" s="14"/>
    </row>
    <row r="37" spans="4:5">
      <c r="D37" s="10"/>
      <c r="E37" s="10"/>
    </row>
  </sheetData>
  <mergeCells count="1">
    <mergeCell ref="B7:B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C1:AA22"/>
  <sheetViews>
    <sheetView showGridLines="0" showRowColHeaders="0" workbookViewId="0">
      <selection activeCell="K28" sqref="K28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27" ht="0.95" customHeight="1"/>
    <row r="2" spans="3:27" ht="21" customHeight="1">
      <c r="E2" s="18" t="s">
        <v>6</v>
      </c>
    </row>
    <row r="3" spans="3:27" ht="15" customHeight="1">
      <c r="E3" s="38" t="s">
        <v>39</v>
      </c>
    </row>
    <row r="4" spans="3:27" ht="19.899999999999999" customHeight="1">
      <c r="C4" s="29" t="s">
        <v>38</v>
      </c>
    </row>
    <row r="5" spans="3:27" ht="12.6" customHeight="1">
      <c r="G5" s="8"/>
      <c r="H5" s="8"/>
      <c r="I5" s="8"/>
      <c r="J5" s="8"/>
      <c r="K5" s="8"/>
      <c r="L5" s="8"/>
      <c r="M5" s="8"/>
    </row>
    <row r="6" spans="3:27"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3:27" ht="12.75" customHeight="1">
      <c r="C7" s="74" t="s">
        <v>14</v>
      </c>
      <c r="E7" s="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3:27">
      <c r="C8" s="74"/>
      <c r="E8" s="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3:27">
      <c r="C9" s="15"/>
      <c r="E9" s="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3:27">
      <c r="E10" s="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3:27">
      <c r="E11" s="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3:27">
      <c r="E12" s="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3:27">
      <c r="E13" s="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3:27">
      <c r="E14" s="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3:27">
      <c r="E15" s="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3:27">
      <c r="E16" s="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U16" s="6"/>
      <c r="V16" s="6"/>
      <c r="W16" s="6"/>
      <c r="X16" s="6"/>
      <c r="Y16" s="6"/>
      <c r="Z16" s="6"/>
    </row>
    <row r="17" spans="5:27">
      <c r="E17" s="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5:27">
      <c r="E18" s="9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5:27">
      <c r="E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5:27">
      <c r="E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5:27">
      <c r="E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5:27"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</sheetData>
  <mergeCells count="1">
    <mergeCell ref="C7:C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I125"/>
  <sheetViews>
    <sheetView showGridLines="0" showRowColHeaders="0" workbookViewId="0">
      <selection activeCell="L96" sqref="L96"/>
    </sheetView>
  </sheetViews>
  <sheetFormatPr baseColWidth="10" defaultRowHeight="11.25" customHeight="1"/>
  <cols>
    <col min="1" max="1" width="2.7109375" style="43" customWidth="1"/>
    <col min="2" max="2" width="16.5703125" style="43" customWidth="1"/>
    <col min="3" max="5" width="11.42578125" style="43"/>
    <col min="6" max="7" width="22.7109375" style="43" customWidth="1"/>
    <col min="8" max="16384" width="11.42578125" style="43"/>
  </cols>
  <sheetData>
    <row r="1" spans="1:8" s="40" customFormat="1" ht="21" customHeight="1">
      <c r="D1" s="41"/>
      <c r="G1" s="18" t="s">
        <v>6</v>
      </c>
    </row>
    <row r="2" spans="1:8" s="40" customFormat="1" ht="15" customHeight="1">
      <c r="D2" s="41"/>
      <c r="G2" s="38" t="s">
        <v>39</v>
      </c>
    </row>
    <row r="3" spans="1:8" s="40" customFormat="1" ht="20.25" customHeight="1">
      <c r="B3" s="29" t="s">
        <v>38</v>
      </c>
      <c r="D3" s="41"/>
    </row>
    <row r="5" spans="1:8" ht="11.25" customHeight="1">
      <c r="A5" s="70" t="str">
        <f>IF(MONTH(B7)=1,"enero",IF(MONTH(B7)=2,"febrero",IF(MONTH(B7)=3,"marzo",IF(MONTH(B7)=4,"abril",IF(MONTH(B7)=5,"mayo",IF(MONTH(B7)=6,"junio",IF(MONTH(B7)=7,"julio",IF(MONTH(B7)=8,"agosto",IF(MONTH(B7)=9,"septiembre",IF(MONTH(B7)=10,"octubre",IF(MONTH(B7)=11,"noviembre",IF(MONTH(B7)=12,"diciembre",""))))))))))))</f>
        <v>enero</v>
      </c>
      <c r="B5" s="42" t="s">
        <v>33</v>
      </c>
    </row>
    <row r="6" spans="1:8" ht="15">
      <c r="A6" s="71">
        <f>YEAR(B7)-1</f>
        <v>2017</v>
      </c>
      <c r="B6" s="44"/>
      <c r="C6" s="44" t="s">
        <v>40</v>
      </c>
      <c r="D6" s="44" t="s">
        <v>41</v>
      </c>
      <c r="E6" s="44" t="s">
        <v>42</v>
      </c>
      <c r="F6" s="50" t="s">
        <v>43</v>
      </c>
      <c r="G6" s="50" t="s">
        <v>44</v>
      </c>
      <c r="H6" s="44" t="s">
        <v>45</v>
      </c>
    </row>
    <row r="7" spans="1:8" ht="11.25" customHeight="1">
      <c r="A7" s="70">
        <v>1</v>
      </c>
      <c r="B7" s="49">
        <v>43101</v>
      </c>
      <c r="C7" s="45">
        <v>15.213971345944556</v>
      </c>
      <c r="D7" s="45">
        <v>10.841621700781882</v>
      </c>
      <c r="E7" s="45">
        <v>6.4692720556192072</v>
      </c>
      <c r="F7" s="45">
        <v>5.0906852411152546</v>
      </c>
      <c r="G7" s="45">
        <v>13.357618271720265</v>
      </c>
      <c r="H7" s="45">
        <v>6.4064159961060207</v>
      </c>
    </row>
    <row r="8" spans="1:8" ht="11.25" customHeight="1">
      <c r="A8" s="70">
        <v>2</v>
      </c>
      <c r="B8" s="49">
        <v>43102</v>
      </c>
      <c r="C8" s="45">
        <v>16.45183380181879</v>
      </c>
      <c r="D8" s="45">
        <v>12.616287026484876</v>
      </c>
      <c r="E8" s="45">
        <v>8.7807402511509611</v>
      </c>
      <c r="F8" s="45">
        <v>5.8040754606107052</v>
      </c>
      <c r="G8" s="45">
        <v>13.500948540835115</v>
      </c>
      <c r="H8" s="45">
        <v>7.5042497452459891</v>
      </c>
    </row>
    <row r="9" spans="1:8" ht="11.25" customHeight="1">
      <c r="A9" s="70">
        <v>3</v>
      </c>
      <c r="B9" s="49">
        <v>43103</v>
      </c>
      <c r="C9" s="45">
        <v>18.366938868021297</v>
      </c>
      <c r="D9" s="45">
        <v>14.707472269575607</v>
      </c>
      <c r="E9" s="45">
        <v>11.048005671129916</v>
      </c>
      <c r="F9" s="45">
        <v>5.6075503712772541</v>
      </c>
      <c r="G9" s="45">
        <v>13.553554881669129</v>
      </c>
      <c r="H9" s="45">
        <v>8.775839456915083</v>
      </c>
    </row>
    <row r="10" spans="1:8" ht="11.25" customHeight="1">
      <c r="A10" s="70">
        <v>4</v>
      </c>
      <c r="B10" s="49">
        <v>43104</v>
      </c>
      <c r="C10" s="45">
        <v>18.242377216218046</v>
      </c>
      <c r="D10" s="45">
        <v>14.756083564688865</v>
      </c>
      <c r="E10" s="45">
        <v>11.269789913159684</v>
      </c>
      <c r="F10" s="45">
        <v>5.853906265392431</v>
      </c>
      <c r="G10" s="45">
        <v>14.112199786341446</v>
      </c>
      <c r="H10" s="45">
        <v>10.036554921078913</v>
      </c>
    </row>
    <row r="11" spans="1:8" ht="11.25" customHeight="1">
      <c r="A11" s="70">
        <v>5</v>
      </c>
      <c r="B11" s="49">
        <v>43105</v>
      </c>
      <c r="C11" s="45">
        <v>16.14781589260965</v>
      </c>
      <c r="D11" s="45">
        <v>12.261116720860013</v>
      </c>
      <c r="E11" s="45">
        <v>8.3744175491103743</v>
      </c>
      <c r="F11" s="45">
        <v>5.2209575511154442</v>
      </c>
      <c r="G11" s="45">
        <v>13.683976640870373</v>
      </c>
      <c r="H11" s="45">
        <v>9.169270968084156</v>
      </c>
    </row>
    <row r="12" spans="1:8" ht="11.25" customHeight="1">
      <c r="A12" s="70">
        <v>6</v>
      </c>
      <c r="B12" s="49">
        <v>43106</v>
      </c>
      <c r="C12" s="45">
        <v>10.981688749359622</v>
      </c>
      <c r="D12" s="45">
        <v>7.8284059778448896</v>
      </c>
      <c r="E12" s="45">
        <v>4.6751232063301584</v>
      </c>
      <c r="F12" s="45">
        <v>5.9822602629664949</v>
      </c>
      <c r="G12" s="45">
        <v>13.888086229444397</v>
      </c>
      <c r="H12" s="45">
        <v>7.4526185227293542</v>
      </c>
    </row>
    <row r="13" spans="1:8" ht="11.25" customHeight="1">
      <c r="A13" s="70">
        <v>7</v>
      </c>
      <c r="B13" s="49">
        <v>43107</v>
      </c>
      <c r="C13" s="45">
        <v>9.7749167210362575</v>
      </c>
      <c r="D13" s="45">
        <v>6.769137576644356</v>
      </c>
      <c r="E13" s="45">
        <v>3.7633584322524554</v>
      </c>
      <c r="F13" s="45">
        <v>5.4774276763573599</v>
      </c>
      <c r="G13" s="45">
        <v>13.313120219107123</v>
      </c>
      <c r="H13" s="45">
        <v>7.1119195852296064</v>
      </c>
    </row>
    <row r="14" spans="1:8" ht="11.25" customHeight="1">
      <c r="A14" s="70">
        <v>8</v>
      </c>
      <c r="B14" s="49">
        <v>43108</v>
      </c>
      <c r="C14" s="45">
        <v>10.939663939633121</v>
      </c>
      <c r="D14" s="45">
        <v>7.0469040601294264</v>
      </c>
      <c r="E14" s="45">
        <v>3.1541441806257309</v>
      </c>
      <c r="F14" s="45">
        <v>4.4855241138616524</v>
      </c>
      <c r="G14" s="45">
        <v>12.985232103464934</v>
      </c>
      <c r="H14" s="45">
        <v>7.7216878315101285</v>
      </c>
    </row>
    <row r="15" spans="1:8" ht="11.25" customHeight="1">
      <c r="A15" s="70">
        <v>9</v>
      </c>
      <c r="B15" s="49">
        <v>43109</v>
      </c>
      <c r="C15" s="45">
        <v>10.698065366487706</v>
      </c>
      <c r="D15" s="45">
        <v>6.4975098791598107</v>
      </c>
      <c r="E15" s="45">
        <v>2.2969543918319162</v>
      </c>
      <c r="F15" s="45">
        <v>4.5110038195020525</v>
      </c>
      <c r="G15" s="45">
        <v>12.853532345587876</v>
      </c>
      <c r="H15" s="45">
        <v>8.1427899309342155</v>
      </c>
    </row>
    <row r="16" spans="1:8" ht="11.25" customHeight="1">
      <c r="A16" s="70">
        <v>10</v>
      </c>
      <c r="B16" s="49">
        <v>43110</v>
      </c>
      <c r="C16" s="45">
        <v>13.005667761996436</v>
      </c>
      <c r="D16" s="45">
        <v>9.3811324319802729</v>
      </c>
      <c r="E16" s="45">
        <v>5.7565971019641085</v>
      </c>
      <c r="F16" s="45">
        <v>4.4189470762345433</v>
      </c>
      <c r="G16" s="45">
        <v>12.78724436935792</v>
      </c>
      <c r="H16" s="45">
        <v>8.9940117835497446</v>
      </c>
    </row>
    <row r="17" spans="1:8" ht="11.25" customHeight="1">
      <c r="A17" s="70">
        <v>11</v>
      </c>
      <c r="B17" s="49">
        <v>43111</v>
      </c>
      <c r="C17" s="45">
        <v>11.853364541577323</v>
      </c>
      <c r="D17" s="45">
        <v>8.6760756930628755</v>
      </c>
      <c r="E17" s="45">
        <v>5.4987868445484276</v>
      </c>
      <c r="F17" s="45">
        <v>4.9286774940722236</v>
      </c>
      <c r="G17" s="45">
        <v>13.857363942840394</v>
      </c>
      <c r="H17" s="45">
        <v>11.149942033951897</v>
      </c>
    </row>
    <row r="18" spans="1:8" ht="11.25" customHeight="1">
      <c r="A18" s="70">
        <v>12</v>
      </c>
      <c r="B18" s="49">
        <v>43112</v>
      </c>
      <c r="C18" s="45">
        <v>12.233789731674584</v>
      </c>
      <c r="D18" s="45">
        <v>7.7301092120537742</v>
      </c>
      <c r="E18" s="45">
        <v>3.2264286924329646</v>
      </c>
      <c r="F18" s="45">
        <v>4.4206287937427771</v>
      </c>
      <c r="G18" s="45">
        <v>13.737281432822737</v>
      </c>
      <c r="H18" s="45">
        <v>11.325524355992263</v>
      </c>
    </row>
    <row r="19" spans="1:8" ht="11.25" customHeight="1">
      <c r="A19" s="70">
        <v>13</v>
      </c>
      <c r="B19" s="49">
        <v>43113</v>
      </c>
      <c r="C19" s="45">
        <v>10.703749808821659</v>
      </c>
      <c r="D19" s="45">
        <v>7.1746869881761324</v>
      </c>
      <c r="E19" s="45">
        <v>3.6456241675306051</v>
      </c>
      <c r="F19" s="45">
        <v>4.7965027330630958</v>
      </c>
      <c r="G19" s="45">
        <v>13.163091824145571</v>
      </c>
      <c r="H19" s="45">
        <v>8.949029122426273</v>
      </c>
    </row>
    <row r="20" spans="1:8" ht="11.25" customHeight="1">
      <c r="A20" s="70">
        <v>14</v>
      </c>
      <c r="B20" s="49">
        <v>43114</v>
      </c>
      <c r="C20" s="45">
        <v>10.434878576711498</v>
      </c>
      <c r="D20" s="45">
        <v>7.3533089309238138</v>
      </c>
      <c r="E20" s="45">
        <v>4.27173928513613</v>
      </c>
      <c r="F20" s="45">
        <v>4.8943322878422713</v>
      </c>
      <c r="G20" s="45">
        <v>13.048322224344318</v>
      </c>
      <c r="H20" s="45">
        <v>7.128526121667746</v>
      </c>
    </row>
    <row r="21" spans="1:8" ht="11.25" customHeight="1">
      <c r="A21" s="70">
        <v>15</v>
      </c>
      <c r="B21" s="49">
        <v>43115</v>
      </c>
      <c r="C21" s="45">
        <v>12.109561396468946</v>
      </c>
      <c r="D21" s="45">
        <v>7.5663142520436866</v>
      </c>
      <c r="E21" s="45">
        <v>3.0230671076184277</v>
      </c>
      <c r="F21" s="45">
        <v>4.7978179300821377</v>
      </c>
      <c r="G21" s="45">
        <v>12.940032680803728</v>
      </c>
      <c r="H21" s="45">
        <v>8.037708909357951</v>
      </c>
    </row>
    <row r="22" spans="1:8" ht="11.25" customHeight="1">
      <c r="A22" s="70">
        <v>16</v>
      </c>
      <c r="B22" s="49">
        <v>43116</v>
      </c>
      <c r="C22" s="45">
        <v>15.763699238656686</v>
      </c>
      <c r="D22" s="45">
        <v>10.916948663574169</v>
      </c>
      <c r="E22" s="45">
        <v>6.0701980884916518</v>
      </c>
      <c r="F22" s="45">
        <v>5.5139477478586763</v>
      </c>
      <c r="G22" s="45">
        <v>12.695829622598646</v>
      </c>
      <c r="H22" s="45">
        <v>9.4297783110305531</v>
      </c>
    </row>
    <row r="23" spans="1:8" ht="11.25" customHeight="1">
      <c r="A23" s="70">
        <v>17</v>
      </c>
      <c r="B23" s="49">
        <v>43117</v>
      </c>
      <c r="C23" s="45">
        <v>15.711552209763756</v>
      </c>
      <c r="D23" s="45">
        <v>11.065480847175188</v>
      </c>
      <c r="E23" s="45">
        <v>6.4194094845866205</v>
      </c>
      <c r="F23" s="45">
        <v>4.9042309059358091</v>
      </c>
      <c r="G23" s="45">
        <v>13.073538770033096</v>
      </c>
      <c r="H23" s="45">
        <v>7.1365112496689029</v>
      </c>
    </row>
    <row r="24" spans="1:8" ht="11.25" customHeight="1">
      <c r="A24" s="70">
        <v>18</v>
      </c>
      <c r="B24" s="49">
        <v>43118</v>
      </c>
      <c r="C24" s="45">
        <v>14.620294457207816</v>
      </c>
      <c r="D24" s="45">
        <v>9.6178473251667036</v>
      </c>
      <c r="E24" s="45">
        <v>4.615400193125593</v>
      </c>
      <c r="F24" s="45">
        <v>5.1739662697697568</v>
      </c>
      <c r="G24" s="45">
        <v>12.885301006399024</v>
      </c>
      <c r="H24" s="45">
        <v>3.1984587523101533</v>
      </c>
    </row>
    <row r="25" spans="1:8" ht="11.25" customHeight="1">
      <c r="A25" s="70">
        <v>19</v>
      </c>
      <c r="B25" s="49">
        <v>43119</v>
      </c>
      <c r="C25" s="45">
        <v>14.87956264004163</v>
      </c>
      <c r="D25" s="45">
        <v>10.220374869463555</v>
      </c>
      <c r="E25" s="45">
        <v>5.5611870988854806</v>
      </c>
      <c r="F25" s="45">
        <v>6.0723892883550201</v>
      </c>
      <c r="G25" s="45">
        <v>12.891714816177608</v>
      </c>
      <c r="H25" s="45">
        <v>4.2922243507007387</v>
      </c>
    </row>
    <row r="26" spans="1:8" ht="11.25" customHeight="1">
      <c r="A26" s="70">
        <v>20</v>
      </c>
      <c r="B26" s="49">
        <v>43120</v>
      </c>
      <c r="C26" s="45">
        <v>15.856737628472057</v>
      </c>
      <c r="D26" s="45">
        <v>10.745523507564469</v>
      </c>
      <c r="E26" s="45">
        <v>5.6343093866568816</v>
      </c>
      <c r="F26" s="45">
        <v>5.0147508810078749</v>
      </c>
      <c r="G26" s="45">
        <v>12.456266042179397</v>
      </c>
      <c r="H26" s="45">
        <v>6.4589308197890807</v>
      </c>
    </row>
    <row r="27" spans="1:8" ht="11.25" customHeight="1">
      <c r="A27" s="70">
        <v>21</v>
      </c>
      <c r="B27" s="49">
        <v>43121</v>
      </c>
      <c r="C27" s="45">
        <v>18.399491340083035</v>
      </c>
      <c r="D27" s="45">
        <v>13.870037713501826</v>
      </c>
      <c r="E27" s="45">
        <v>9.3405840869206163</v>
      </c>
      <c r="F27" s="45">
        <v>4.1099119422172752</v>
      </c>
      <c r="G27" s="45">
        <v>12.554616271291284</v>
      </c>
      <c r="H27" s="45">
        <v>7.528981878592572</v>
      </c>
    </row>
    <row r="28" spans="1:8" ht="11.25" customHeight="1">
      <c r="A28" s="70">
        <v>22</v>
      </c>
      <c r="B28" s="49">
        <v>43122</v>
      </c>
      <c r="C28" s="45">
        <v>17.920256679120165</v>
      </c>
      <c r="D28" s="45">
        <v>13.147474191353213</v>
      </c>
      <c r="E28" s="45">
        <v>8.3746917035862616</v>
      </c>
      <c r="F28" s="45">
        <v>4.3301373148141504</v>
      </c>
      <c r="G28" s="45">
        <v>12.822598589591777</v>
      </c>
      <c r="H28" s="45">
        <v>7.5962892678602261</v>
      </c>
    </row>
    <row r="29" spans="1:8" ht="11.25" customHeight="1">
      <c r="A29" s="70">
        <v>23</v>
      </c>
      <c r="B29" s="49">
        <v>43123</v>
      </c>
      <c r="C29" s="45">
        <v>16.90546535732318</v>
      </c>
      <c r="D29" s="45">
        <v>11.941155431197329</v>
      </c>
      <c r="E29" s="45">
        <v>6.976845505071477</v>
      </c>
      <c r="F29" s="45">
        <v>5.2987888241256753</v>
      </c>
      <c r="G29" s="45">
        <v>13.65426909970752</v>
      </c>
      <c r="H29" s="45">
        <v>8.1116317673588014</v>
      </c>
    </row>
    <row r="30" spans="1:8" ht="11.25" customHeight="1">
      <c r="A30" s="70">
        <v>24</v>
      </c>
      <c r="B30" s="49">
        <v>43124</v>
      </c>
      <c r="C30" s="45">
        <v>15.747664787566578</v>
      </c>
      <c r="D30" s="45">
        <v>10.662220342725711</v>
      </c>
      <c r="E30" s="45">
        <v>5.5767758978848425</v>
      </c>
      <c r="F30" s="45">
        <v>5.1897529318739783</v>
      </c>
      <c r="G30" s="45">
        <v>13.81244969788421</v>
      </c>
      <c r="H30" s="45">
        <v>8.0046127566013148</v>
      </c>
    </row>
    <row r="31" spans="1:8" ht="11.25" customHeight="1">
      <c r="A31" s="70">
        <v>25</v>
      </c>
      <c r="B31" s="49">
        <v>43125</v>
      </c>
      <c r="C31" s="45">
        <v>12.562165535902457</v>
      </c>
      <c r="D31" s="45">
        <v>9.5507550770907592</v>
      </c>
      <c r="E31" s="45">
        <v>6.5393446182790615</v>
      </c>
      <c r="F31" s="45">
        <v>4.9490775376920499</v>
      </c>
      <c r="G31" s="45">
        <v>13.496480680858891</v>
      </c>
      <c r="H31" s="45">
        <v>6.8094802143415514</v>
      </c>
    </row>
    <row r="32" spans="1:8" ht="11.25" customHeight="1">
      <c r="A32" s="70">
        <v>26</v>
      </c>
      <c r="B32" s="49">
        <v>43126</v>
      </c>
      <c r="C32" s="45">
        <v>11.34905498792148</v>
      </c>
      <c r="D32" s="45">
        <v>8.3592567220197633</v>
      </c>
      <c r="E32" s="45">
        <v>5.3694584561180463</v>
      </c>
      <c r="F32" s="45">
        <v>4.3705472119244364</v>
      </c>
      <c r="G32" s="45">
        <v>13.240191779919968</v>
      </c>
      <c r="H32" s="45">
        <v>6.6745838697574884</v>
      </c>
    </row>
    <row r="33" spans="1:8" ht="11.25" customHeight="1">
      <c r="A33" s="70">
        <v>27</v>
      </c>
      <c r="B33" s="49">
        <v>43127</v>
      </c>
      <c r="C33" s="45">
        <v>12.101212220730243</v>
      </c>
      <c r="D33" s="45">
        <v>8.378870691566549</v>
      </c>
      <c r="E33" s="45">
        <v>4.6565291624028555</v>
      </c>
      <c r="F33" s="45">
        <v>5.3949274221863579</v>
      </c>
      <c r="G33" s="45">
        <v>12.885667222411822</v>
      </c>
      <c r="H33" s="45">
        <v>8.8195655950849954</v>
      </c>
    </row>
    <row r="34" spans="1:8" ht="11.25" customHeight="1">
      <c r="A34" s="70">
        <v>28</v>
      </c>
      <c r="B34" s="49">
        <v>43128</v>
      </c>
      <c r="C34" s="45">
        <v>13.951038192554568</v>
      </c>
      <c r="D34" s="45">
        <v>9.4758598195044286</v>
      </c>
      <c r="E34" s="45">
        <v>5.0006814464542879</v>
      </c>
      <c r="F34" s="45">
        <v>5.0263318639901353</v>
      </c>
      <c r="G34" s="45">
        <v>13.372960606139515</v>
      </c>
      <c r="H34" s="45">
        <v>9.532055280696234</v>
      </c>
    </row>
    <row r="35" spans="1:8" ht="11.25" customHeight="1">
      <c r="A35" s="70">
        <v>29</v>
      </c>
      <c r="B35" s="49">
        <v>43129</v>
      </c>
      <c r="C35" s="45">
        <v>15.326508624324905</v>
      </c>
      <c r="D35" s="45">
        <v>10.164984227947693</v>
      </c>
      <c r="E35" s="45">
        <v>5.0034598315704804</v>
      </c>
      <c r="F35" s="45">
        <v>5.1413185789485958</v>
      </c>
      <c r="G35" s="45">
        <v>13.689083664984427</v>
      </c>
      <c r="H35" s="45">
        <v>10.334911086057209</v>
      </c>
    </row>
    <row r="36" spans="1:8" ht="11.25" customHeight="1">
      <c r="A36" s="70">
        <v>30</v>
      </c>
      <c r="B36" s="49">
        <v>43130</v>
      </c>
      <c r="C36" s="45">
        <v>14.280709229106149</v>
      </c>
      <c r="D36" s="45">
        <v>9.5383088186239977</v>
      </c>
      <c r="E36" s="45">
        <v>4.7959084081418455</v>
      </c>
      <c r="F36" s="45">
        <v>5.2897034809559411</v>
      </c>
      <c r="G36" s="45">
        <v>14.059301679000948</v>
      </c>
      <c r="H36" s="45">
        <v>11.947267989441713</v>
      </c>
    </row>
    <row r="37" spans="1:8" ht="11.25" customHeight="1">
      <c r="A37" s="70">
        <v>31</v>
      </c>
      <c r="B37" s="49">
        <v>43131</v>
      </c>
      <c r="C37" s="45">
        <v>14.378637577998397</v>
      </c>
      <c r="D37" s="45">
        <v>9.397860089303391</v>
      </c>
      <c r="E37" s="45">
        <v>4.417082600608385</v>
      </c>
      <c r="F37" s="45">
        <v>5.4100490036587905</v>
      </c>
      <c r="G37" s="45">
        <v>13.743939550493673</v>
      </c>
      <c r="H37" s="45">
        <v>11.803463228075699</v>
      </c>
    </row>
    <row r="38" spans="1:8" ht="11.25" customHeight="1">
      <c r="A38" s="70"/>
      <c r="B38" s="51" t="s">
        <v>8</v>
      </c>
      <c r="C38" s="48">
        <f>AVERAGE(C7:C37)</f>
        <v>14.093946271779116</v>
      </c>
      <c r="D38" s="48">
        <f t="shared" ref="D38:H38" si="0">AVERAGE(D7:D37)</f>
        <v>9.943842729748031</v>
      </c>
      <c r="E38" s="48">
        <f t="shared" si="0"/>
        <v>5.7937391877169491</v>
      </c>
      <c r="F38" s="48">
        <f t="shared" si="0"/>
        <v>5.0800041381467818</v>
      </c>
      <c r="G38" s="48">
        <f t="shared" si="0"/>
        <v>13.294058535258939</v>
      </c>
      <c r="H38" s="48">
        <f t="shared" si="0"/>
        <v>8.2446721194240826</v>
      </c>
    </row>
    <row r="39" spans="1:8" ht="11.25" customHeight="1">
      <c r="C39" s="64"/>
    </row>
    <row r="40" spans="1:8" ht="11.25" customHeight="1">
      <c r="B40" s="42" t="s">
        <v>34</v>
      </c>
    </row>
    <row r="41" spans="1:8" ht="34.5" customHeight="1">
      <c r="B41" s="44"/>
      <c r="C41" s="50" t="s">
        <v>7</v>
      </c>
    </row>
    <row r="42" spans="1:8" ht="11.25" customHeight="1">
      <c r="A42" s="54" t="s">
        <v>46</v>
      </c>
      <c r="B42" s="49">
        <v>42400</v>
      </c>
      <c r="C42" s="46">
        <v>21470</v>
      </c>
    </row>
    <row r="43" spans="1:8" ht="11.25" customHeight="1">
      <c r="A43" s="54" t="s">
        <v>47</v>
      </c>
      <c r="B43" s="49">
        <v>42429</v>
      </c>
      <c r="C43" s="46">
        <v>20848</v>
      </c>
    </row>
    <row r="44" spans="1:8" ht="11.25" customHeight="1">
      <c r="A44" s="54" t="s">
        <v>48</v>
      </c>
      <c r="B44" s="49">
        <v>42460</v>
      </c>
      <c r="C44" s="46">
        <v>21477</v>
      </c>
    </row>
    <row r="45" spans="1:8" ht="11.25" customHeight="1">
      <c r="A45" s="54" t="s">
        <v>49</v>
      </c>
      <c r="B45" s="49">
        <v>42490</v>
      </c>
      <c r="C45" s="46">
        <v>19931</v>
      </c>
    </row>
    <row r="46" spans="1:8" ht="11.25" customHeight="1">
      <c r="A46" s="54" t="s">
        <v>48</v>
      </c>
      <c r="B46" s="49">
        <v>42521</v>
      </c>
      <c r="C46" s="46">
        <v>19732</v>
      </c>
    </row>
    <row r="47" spans="1:8" ht="11.25" customHeight="1">
      <c r="A47" s="54" t="s">
        <v>50</v>
      </c>
      <c r="B47" s="49">
        <v>42551</v>
      </c>
      <c r="C47" s="46">
        <v>20247</v>
      </c>
    </row>
    <row r="48" spans="1:8" ht="11.25" customHeight="1">
      <c r="A48" s="54" t="s">
        <v>50</v>
      </c>
      <c r="B48" s="49">
        <v>42582</v>
      </c>
      <c r="C48" s="46">
        <v>22235</v>
      </c>
    </row>
    <row r="49" spans="1:3" ht="11.25" customHeight="1">
      <c r="A49" s="54" t="s">
        <v>49</v>
      </c>
      <c r="B49" s="49">
        <v>42613</v>
      </c>
      <c r="C49" s="46">
        <v>21464</v>
      </c>
    </row>
    <row r="50" spans="1:3" ht="11.25" customHeight="1">
      <c r="A50" s="54" t="s">
        <v>51</v>
      </c>
      <c r="B50" s="49">
        <v>42643</v>
      </c>
      <c r="C50" s="46">
        <v>20845</v>
      </c>
    </row>
    <row r="51" spans="1:3" ht="11.25" customHeight="1">
      <c r="A51" s="54" t="s">
        <v>52</v>
      </c>
      <c r="B51" s="49">
        <v>42674</v>
      </c>
      <c r="C51" s="46">
        <v>19852</v>
      </c>
    </row>
    <row r="52" spans="1:3" ht="11.25" customHeight="1">
      <c r="A52" s="54" t="s">
        <v>53</v>
      </c>
      <c r="B52" s="49">
        <v>42704</v>
      </c>
      <c r="C52" s="46">
        <v>20663</v>
      </c>
    </row>
    <row r="53" spans="1:3" ht="11.25" customHeight="1">
      <c r="A53" s="54" t="s">
        <v>54</v>
      </c>
      <c r="B53" s="49">
        <v>42735</v>
      </c>
      <c r="C53" s="46">
        <v>21336</v>
      </c>
    </row>
    <row r="54" spans="1:3" ht="11.25" customHeight="1">
      <c r="A54" s="54" t="s">
        <v>46</v>
      </c>
      <c r="B54" s="49">
        <v>42766</v>
      </c>
      <c r="C54" s="46">
        <v>23109</v>
      </c>
    </row>
    <row r="55" spans="1:3" ht="11.25" customHeight="1">
      <c r="A55" s="54" t="s">
        <v>47</v>
      </c>
      <c r="B55" s="49">
        <v>42794</v>
      </c>
      <c r="C55" s="46">
        <v>19911</v>
      </c>
    </row>
    <row r="56" spans="1:3" ht="11.25" customHeight="1">
      <c r="A56" s="54" t="s">
        <v>48</v>
      </c>
      <c r="B56" s="49">
        <v>42825</v>
      </c>
      <c r="C56" s="46">
        <v>21126</v>
      </c>
    </row>
    <row r="57" spans="1:3" ht="11.25" customHeight="1">
      <c r="A57" s="54" t="s">
        <v>49</v>
      </c>
      <c r="B57" s="49">
        <v>42855</v>
      </c>
      <c r="C57" s="46">
        <v>18833</v>
      </c>
    </row>
    <row r="58" spans="1:3" ht="11.25" customHeight="1">
      <c r="A58" s="54" t="s">
        <v>48</v>
      </c>
      <c r="B58" s="49">
        <v>42886</v>
      </c>
      <c r="C58" s="46">
        <v>20241</v>
      </c>
    </row>
    <row r="59" spans="1:3" ht="11.25" customHeight="1">
      <c r="A59" s="54" t="s">
        <v>50</v>
      </c>
      <c r="B59" s="49">
        <v>42916</v>
      </c>
      <c r="C59" s="46">
        <v>21708</v>
      </c>
    </row>
    <row r="60" spans="1:3" ht="11.25" customHeight="1">
      <c r="A60" s="54" t="s">
        <v>50</v>
      </c>
      <c r="B60" s="49">
        <v>42947</v>
      </c>
      <c r="C60" s="46">
        <v>22401</v>
      </c>
    </row>
    <row r="61" spans="1:3" ht="11.25" customHeight="1">
      <c r="A61" s="54" t="s">
        <v>49</v>
      </c>
      <c r="B61" s="49">
        <v>42978</v>
      </c>
      <c r="C61" s="46">
        <v>21809</v>
      </c>
    </row>
    <row r="62" spans="1:3" ht="11.25" customHeight="1">
      <c r="A62" s="54" t="s">
        <v>51</v>
      </c>
      <c r="B62" s="49">
        <v>43008</v>
      </c>
      <c r="C62" s="46">
        <v>20215</v>
      </c>
    </row>
    <row r="63" spans="1:3" ht="11.25" customHeight="1">
      <c r="A63" s="54" t="s">
        <v>52</v>
      </c>
      <c r="B63" s="49">
        <v>43039</v>
      </c>
      <c r="C63" s="46">
        <v>20243</v>
      </c>
    </row>
    <row r="64" spans="1:3" ht="11.25" customHeight="1">
      <c r="A64" s="54" t="s">
        <v>53</v>
      </c>
      <c r="B64" s="49">
        <v>43069</v>
      </c>
      <c r="C64" s="46">
        <v>20941</v>
      </c>
    </row>
    <row r="65" spans="1:4" ht="11.25" customHeight="1">
      <c r="A65" s="54" t="s">
        <v>54</v>
      </c>
      <c r="B65" s="49">
        <v>43100</v>
      </c>
      <c r="C65" s="46">
        <v>22184</v>
      </c>
    </row>
    <row r="66" spans="1:4" ht="11.25" customHeight="1">
      <c r="A66" s="54" t="s">
        <v>46</v>
      </c>
      <c r="B66" s="52">
        <v>43131</v>
      </c>
      <c r="C66" s="53">
        <v>22641</v>
      </c>
    </row>
    <row r="68" spans="1:4" ht="11.25" customHeight="1">
      <c r="B68" s="42" t="s">
        <v>14</v>
      </c>
    </row>
    <row r="69" spans="1:4" ht="45.75" customHeight="1">
      <c r="B69" s="44" t="s">
        <v>10</v>
      </c>
      <c r="C69" s="50" t="s">
        <v>13</v>
      </c>
      <c r="D69" s="50" t="s">
        <v>12</v>
      </c>
    </row>
    <row r="70" spans="1:4" ht="11.25" customHeight="1">
      <c r="A70" s="70">
        <v>1</v>
      </c>
      <c r="B70" s="49">
        <v>43101</v>
      </c>
      <c r="C70" s="46">
        <v>27502</v>
      </c>
      <c r="D70" s="46">
        <v>535</v>
      </c>
    </row>
    <row r="71" spans="1:4" ht="11.25" customHeight="1">
      <c r="A71" s="70">
        <v>2</v>
      </c>
      <c r="B71" s="49">
        <v>43102</v>
      </c>
      <c r="C71" s="46">
        <v>33771</v>
      </c>
      <c r="D71" s="46">
        <v>680</v>
      </c>
    </row>
    <row r="72" spans="1:4" ht="11.25" customHeight="1">
      <c r="A72" s="70">
        <v>3</v>
      </c>
      <c r="B72" s="49">
        <v>43103</v>
      </c>
      <c r="C72" s="46">
        <v>33967</v>
      </c>
      <c r="D72" s="46">
        <v>712</v>
      </c>
    </row>
    <row r="73" spans="1:4" ht="11.25" customHeight="1">
      <c r="A73" s="70">
        <v>4</v>
      </c>
      <c r="B73" s="49">
        <v>43104</v>
      </c>
      <c r="C73" s="46">
        <v>33549</v>
      </c>
      <c r="D73" s="46">
        <v>713</v>
      </c>
    </row>
    <row r="74" spans="1:4" ht="11.25" customHeight="1">
      <c r="A74" s="70">
        <v>5</v>
      </c>
      <c r="B74" s="49">
        <v>43105</v>
      </c>
      <c r="C74" s="46">
        <v>32741</v>
      </c>
      <c r="D74" s="46">
        <v>688</v>
      </c>
    </row>
    <row r="75" spans="1:4" ht="11.25" customHeight="1">
      <c r="A75" s="70">
        <v>6</v>
      </c>
      <c r="B75" s="49">
        <v>43106</v>
      </c>
      <c r="C75" s="46">
        <v>29518</v>
      </c>
      <c r="D75" s="46">
        <v>605</v>
      </c>
    </row>
    <row r="76" spans="1:4" ht="11.25" customHeight="1">
      <c r="A76" s="70">
        <v>7</v>
      </c>
      <c r="B76" s="49">
        <v>43107</v>
      </c>
      <c r="C76" s="46">
        <v>33151</v>
      </c>
      <c r="D76" s="46">
        <v>640</v>
      </c>
    </row>
    <row r="77" spans="1:4" ht="11.25" customHeight="1">
      <c r="A77" s="70">
        <v>8</v>
      </c>
      <c r="B77" s="49">
        <v>43108</v>
      </c>
      <c r="C77" s="46">
        <v>38444</v>
      </c>
      <c r="D77" s="46">
        <v>782</v>
      </c>
    </row>
    <row r="78" spans="1:4" ht="11.25" customHeight="1">
      <c r="A78" s="70">
        <v>9</v>
      </c>
      <c r="B78" s="49">
        <v>43109</v>
      </c>
      <c r="C78" s="46">
        <v>39606</v>
      </c>
      <c r="D78" s="46">
        <v>815</v>
      </c>
    </row>
    <row r="79" spans="1:4" ht="11.25" customHeight="1">
      <c r="A79" s="70">
        <v>10</v>
      </c>
      <c r="B79" s="49">
        <v>43110</v>
      </c>
      <c r="C79" s="46">
        <v>38417</v>
      </c>
      <c r="D79" s="46">
        <v>798</v>
      </c>
    </row>
    <row r="80" spans="1:4" ht="11.25" customHeight="1">
      <c r="A80" s="70">
        <v>11</v>
      </c>
      <c r="B80" s="49">
        <v>43111</v>
      </c>
      <c r="C80" s="46">
        <v>38780</v>
      </c>
      <c r="D80" s="46">
        <v>796</v>
      </c>
    </row>
    <row r="81" spans="1:4" ht="11.25" customHeight="1">
      <c r="A81" s="70">
        <v>12</v>
      </c>
      <c r="B81" s="49">
        <v>43112</v>
      </c>
      <c r="C81" s="46">
        <v>38472</v>
      </c>
      <c r="D81" s="46">
        <v>800</v>
      </c>
    </row>
    <row r="82" spans="1:4" ht="11.25" customHeight="1">
      <c r="A82" s="70">
        <v>13</v>
      </c>
      <c r="B82" s="49">
        <v>43113</v>
      </c>
      <c r="C82" s="46">
        <v>34153</v>
      </c>
      <c r="D82" s="46">
        <v>725</v>
      </c>
    </row>
    <row r="83" spans="1:4" ht="11.25" customHeight="1">
      <c r="A83" s="70">
        <v>14</v>
      </c>
      <c r="B83" s="49">
        <v>43114</v>
      </c>
      <c r="C83" s="46">
        <v>34161</v>
      </c>
      <c r="D83" s="46">
        <v>674</v>
      </c>
    </row>
    <row r="84" spans="1:4" ht="11.25" customHeight="1">
      <c r="A84" s="70">
        <v>15</v>
      </c>
      <c r="B84" s="49">
        <v>43115</v>
      </c>
      <c r="C84" s="46">
        <v>38926</v>
      </c>
      <c r="D84" s="46">
        <v>795</v>
      </c>
    </row>
    <row r="85" spans="1:4" ht="11.25" customHeight="1">
      <c r="A85" s="70">
        <v>16</v>
      </c>
      <c r="B85" s="49">
        <v>43116</v>
      </c>
      <c r="C85" s="46">
        <v>38457</v>
      </c>
      <c r="D85" s="46">
        <v>794</v>
      </c>
    </row>
    <row r="86" spans="1:4" ht="11.25" customHeight="1">
      <c r="A86" s="70">
        <v>17</v>
      </c>
      <c r="B86" s="49">
        <v>43117</v>
      </c>
      <c r="C86" s="46">
        <v>37615</v>
      </c>
      <c r="D86" s="46">
        <v>783</v>
      </c>
    </row>
    <row r="87" spans="1:4" ht="11.25" customHeight="1">
      <c r="A87" s="70">
        <v>18</v>
      </c>
      <c r="B87" s="49">
        <v>43118</v>
      </c>
      <c r="C87" s="46">
        <v>37665</v>
      </c>
      <c r="D87" s="46">
        <v>780</v>
      </c>
    </row>
    <row r="88" spans="1:4" ht="11.25" customHeight="1">
      <c r="A88" s="70">
        <v>19</v>
      </c>
      <c r="B88" s="49">
        <v>43119</v>
      </c>
      <c r="C88" s="46">
        <v>37133</v>
      </c>
      <c r="D88" s="46">
        <v>771</v>
      </c>
    </row>
    <row r="89" spans="1:4" ht="11.25" customHeight="1">
      <c r="A89" s="70">
        <v>20</v>
      </c>
      <c r="B89" s="49">
        <v>43120</v>
      </c>
      <c r="C89" s="46">
        <v>32492</v>
      </c>
      <c r="D89" s="46">
        <v>682</v>
      </c>
    </row>
    <row r="90" spans="1:4" ht="11.25" customHeight="1">
      <c r="A90" s="70">
        <v>21</v>
      </c>
      <c r="B90" s="49">
        <v>43121</v>
      </c>
      <c r="C90" s="46">
        <v>31583</v>
      </c>
      <c r="D90" s="46">
        <v>624</v>
      </c>
    </row>
    <row r="91" spans="1:4" ht="11.25" customHeight="1">
      <c r="A91" s="70">
        <v>22</v>
      </c>
      <c r="B91" s="49">
        <v>43122</v>
      </c>
      <c r="C91" s="46">
        <v>35966</v>
      </c>
      <c r="D91" s="46">
        <v>737</v>
      </c>
    </row>
    <row r="92" spans="1:4" ht="11.25" customHeight="1">
      <c r="A92" s="70">
        <v>23</v>
      </c>
      <c r="B92" s="49">
        <v>43123</v>
      </c>
      <c r="C92" s="46">
        <v>36210</v>
      </c>
      <c r="D92" s="46">
        <v>753</v>
      </c>
    </row>
    <row r="93" spans="1:4" ht="11.25" customHeight="1">
      <c r="A93" s="70">
        <v>24</v>
      </c>
      <c r="B93" s="49">
        <v>43124</v>
      </c>
      <c r="C93" s="46">
        <v>36745</v>
      </c>
      <c r="D93" s="46">
        <v>758</v>
      </c>
    </row>
    <row r="94" spans="1:4" ht="11.25" customHeight="1">
      <c r="A94" s="70">
        <v>25</v>
      </c>
      <c r="B94" s="49">
        <v>43125</v>
      </c>
      <c r="C94" s="46">
        <v>37383</v>
      </c>
      <c r="D94" s="46">
        <v>771</v>
      </c>
    </row>
    <row r="95" spans="1:4" ht="11.25" customHeight="1">
      <c r="A95" s="70">
        <v>26</v>
      </c>
      <c r="B95" s="49">
        <v>43126</v>
      </c>
      <c r="C95" s="46">
        <v>37265</v>
      </c>
      <c r="D95" s="46">
        <v>779</v>
      </c>
    </row>
    <row r="96" spans="1:4" ht="11.25" customHeight="1">
      <c r="A96" s="70">
        <v>27</v>
      </c>
      <c r="B96" s="49">
        <v>43127</v>
      </c>
      <c r="C96" s="46">
        <v>32944</v>
      </c>
      <c r="D96" s="46">
        <v>701</v>
      </c>
    </row>
    <row r="97" spans="1:9" ht="11.25" customHeight="1">
      <c r="A97" s="70">
        <v>28</v>
      </c>
      <c r="B97" s="49">
        <v>43128</v>
      </c>
      <c r="C97" s="46">
        <v>32590</v>
      </c>
      <c r="D97" s="46">
        <v>651</v>
      </c>
    </row>
    <row r="98" spans="1:9" ht="11.25" customHeight="1">
      <c r="A98" s="70">
        <v>29</v>
      </c>
      <c r="B98" s="49">
        <v>43129</v>
      </c>
      <c r="C98" s="46">
        <v>36993</v>
      </c>
      <c r="D98" s="46">
        <v>757</v>
      </c>
    </row>
    <row r="99" spans="1:9" ht="11.25" customHeight="1">
      <c r="A99" s="70">
        <v>30</v>
      </c>
      <c r="B99" s="49">
        <v>43130</v>
      </c>
      <c r="C99" s="46">
        <v>37394</v>
      </c>
      <c r="D99" s="46">
        <v>772</v>
      </c>
    </row>
    <row r="100" spans="1:9" ht="11.25" customHeight="1">
      <c r="A100" s="70">
        <v>31</v>
      </c>
      <c r="B100" s="49">
        <v>43131</v>
      </c>
      <c r="C100" s="46">
        <v>37042</v>
      </c>
      <c r="D100" s="46">
        <v>770</v>
      </c>
    </row>
    <row r="101" spans="1:9" ht="11.25" customHeight="1">
      <c r="A101" s="70"/>
      <c r="B101" s="51" t="s">
        <v>11</v>
      </c>
      <c r="C101" s="47">
        <f>MAX(C70:C100)</f>
        <v>39606</v>
      </c>
      <c r="D101" s="47">
        <f>MAX(D70:D100)</f>
        <v>815</v>
      </c>
      <c r="E101" s="72">
        <v>837</v>
      </c>
      <c r="F101" s="73">
        <f>(D101/E101-1)*100</f>
        <v>-2.6284348864993978</v>
      </c>
    </row>
    <row r="103" spans="1:9" ht="11.25" customHeight="1">
      <c r="B103" s="42" t="s">
        <v>35</v>
      </c>
    </row>
    <row r="104" spans="1:9" ht="11.25" customHeight="1">
      <c r="B104" s="44"/>
      <c r="C104" s="60" t="s">
        <v>18</v>
      </c>
      <c r="D104" s="60" t="s">
        <v>17</v>
      </c>
      <c r="E104" s="60"/>
      <c r="F104" s="60" t="s">
        <v>16</v>
      </c>
      <c r="G104" s="44" t="s">
        <v>15</v>
      </c>
    </row>
    <row r="105" spans="1:9" ht="11.25" customHeight="1">
      <c r="B105" s="55" t="s">
        <v>56</v>
      </c>
      <c r="C105" s="56">
        <v>41318</v>
      </c>
      <c r="D105" s="56">
        <v>45450</v>
      </c>
      <c r="E105" s="56"/>
      <c r="F105" s="57" t="s">
        <v>57</v>
      </c>
      <c r="G105" s="57" t="s">
        <v>58</v>
      </c>
    </row>
    <row r="106" spans="1:9" ht="11.25" customHeight="1">
      <c r="B106" s="55"/>
      <c r="C106" s="56"/>
      <c r="D106" s="56"/>
      <c r="E106" s="56"/>
      <c r="F106" s="57"/>
      <c r="G106" s="57"/>
    </row>
    <row r="107" spans="1:9" ht="11.25" customHeight="1">
      <c r="B107" s="55">
        <v>2017</v>
      </c>
      <c r="C107" s="56">
        <v>39536</v>
      </c>
      <c r="D107" s="56">
        <v>41381</v>
      </c>
      <c r="E107" s="56"/>
      <c r="F107" s="57" t="s">
        <v>59</v>
      </c>
      <c r="G107" s="57" t="s">
        <v>60</v>
      </c>
    </row>
    <row r="108" spans="1:9" ht="11.25" customHeight="1">
      <c r="B108" s="55">
        <v>2018</v>
      </c>
      <c r="C108" s="56"/>
      <c r="D108" s="56">
        <v>39770</v>
      </c>
      <c r="E108" s="56"/>
      <c r="F108" s="57"/>
      <c r="G108" s="57" t="s">
        <v>61</v>
      </c>
    </row>
    <row r="109" spans="1:9" ht="11.25" customHeight="1">
      <c r="B109" s="67" t="s">
        <v>62</v>
      </c>
      <c r="C109" s="58"/>
      <c r="D109" s="58">
        <v>39770</v>
      </c>
      <c r="E109" s="58"/>
      <c r="F109" s="59"/>
      <c r="G109" s="59" t="s">
        <v>61</v>
      </c>
      <c r="H109" s="72">
        <v>41381</v>
      </c>
      <c r="I109" s="73">
        <f>(D109/H109-1)*100</f>
        <v>-3.8930910321161916</v>
      </c>
    </row>
    <row r="110" spans="1:9" ht="11.25" customHeight="1">
      <c r="C110" s="12"/>
      <c r="D110" s="11"/>
      <c r="E110" s="11"/>
      <c r="F110" s="11"/>
    </row>
    <row r="111" spans="1:9" ht="11.25" customHeight="1">
      <c r="B111" s="42" t="s">
        <v>36</v>
      </c>
    </row>
    <row r="112" spans="1:9" ht="24.75" customHeight="1">
      <c r="B112" s="44"/>
      <c r="C112" s="62" t="s">
        <v>4</v>
      </c>
      <c r="D112" s="62" t="s">
        <v>0</v>
      </c>
      <c r="E112" s="62" t="s">
        <v>26</v>
      </c>
      <c r="F112" s="62" t="s">
        <v>5</v>
      </c>
    </row>
    <row r="113" spans="1:6" ht="11.25" customHeight="1">
      <c r="A113" s="54" t="str">
        <f>IF(MONTH(B113)=1,"E",IF(MONTH(B113)=2,"F",IF(MONTH(B113)=3,"M",IF(MONTH(B113)=4,"A",IF(MONTH(B113)=5,"M",IF(MONTH(B113)=6,"J",IF(MONTH(B113)=7,"J",IF(MONTH(B113)=8,"A",IF(MONTH(B113)=9,"S",IF(MONTH(B113)=10,"O",IF(MONTH(B113)=11,"N","D")))))))))))</f>
        <v>E</v>
      </c>
      <c r="B113" s="49">
        <v>42766</v>
      </c>
      <c r="C113" s="45">
        <v>7.6371253495835845</v>
      </c>
      <c r="D113" s="45">
        <v>1.1860905752074657</v>
      </c>
      <c r="E113" s="45">
        <v>1.1280632657347356</v>
      </c>
      <c r="F113" s="45">
        <v>5.3229715086413831</v>
      </c>
    </row>
    <row r="114" spans="1:6" ht="11.25" customHeight="1">
      <c r="A114" s="54" t="str">
        <f t="shared" ref="A114:A125" si="1">IF(MONTH(B114)=1,"E",IF(MONTH(B114)=2,"F",IF(MONTH(B114)=3,"M",IF(MONTH(B114)=4,"A",IF(MONTH(B114)=5,"M",IF(MONTH(B114)=6,"J",IF(MONTH(B114)=7,"J",IF(MONTH(B114)=8,"A",IF(MONTH(B114)=9,"S",IF(MONTH(B114)=10,"O",IF(MONTH(B114)=11,"N","D")))))))))))</f>
        <v>F</v>
      </c>
      <c r="B114" s="49">
        <v>42794</v>
      </c>
      <c r="C114" s="45">
        <v>-4.4961843642963961</v>
      </c>
      <c r="D114" s="45">
        <v>-3.3352575518752481E-2</v>
      </c>
      <c r="E114" s="45">
        <v>-5.8459292411926045</v>
      </c>
      <c r="F114" s="45">
        <v>1.3830974524149608</v>
      </c>
    </row>
    <row r="115" spans="1:6" ht="11.25" customHeight="1">
      <c r="A115" s="54" t="str">
        <f t="shared" si="1"/>
        <v>M</v>
      </c>
      <c r="B115" s="49">
        <v>42825</v>
      </c>
      <c r="C115" s="45">
        <v>-1.6320041035345678</v>
      </c>
      <c r="D115" s="45">
        <v>2.6838871910830786</v>
      </c>
      <c r="E115" s="45">
        <v>-2.716228787360242</v>
      </c>
      <c r="F115" s="45">
        <v>-1.5996625072574044</v>
      </c>
    </row>
    <row r="116" spans="1:6" ht="11.25" customHeight="1">
      <c r="A116" s="54" t="str">
        <f t="shared" si="1"/>
        <v>A</v>
      </c>
      <c r="B116" s="49">
        <v>42855</v>
      </c>
      <c r="C116" s="45">
        <v>-5.5073777082161657</v>
      </c>
      <c r="D116" s="45">
        <v>-3.6063180183587451</v>
      </c>
      <c r="E116" s="45">
        <v>-0.78689378306948665</v>
      </c>
      <c r="F116" s="45">
        <v>-1.1141659067879339</v>
      </c>
    </row>
    <row r="117" spans="1:6" ht="11.25" customHeight="1">
      <c r="A117" s="54" t="str">
        <f t="shared" si="1"/>
        <v>M</v>
      </c>
      <c r="B117" s="49">
        <v>42886</v>
      </c>
      <c r="C117" s="45">
        <v>2.5748880205361591</v>
      </c>
      <c r="D117" s="45">
        <v>0.54704008132850923</v>
      </c>
      <c r="E117" s="45">
        <v>1.5486772117304204</v>
      </c>
      <c r="F117" s="45">
        <v>0.47917072747722944</v>
      </c>
    </row>
    <row r="118" spans="1:6" ht="11.25" customHeight="1">
      <c r="A118" s="54" t="str">
        <f t="shared" si="1"/>
        <v>J</v>
      </c>
      <c r="B118" s="49">
        <v>42916</v>
      </c>
      <c r="C118" s="45">
        <v>7.2143828378645081</v>
      </c>
      <c r="D118" s="45">
        <v>0.24634804597263305</v>
      </c>
      <c r="E118" s="45">
        <v>2.4698026813321006</v>
      </c>
      <c r="F118" s="45">
        <v>4.4982321105597745</v>
      </c>
    </row>
    <row r="119" spans="1:6" ht="11.25" customHeight="1">
      <c r="A119" s="54" t="str">
        <f t="shared" si="1"/>
        <v>J</v>
      </c>
      <c r="B119" s="49">
        <v>42947</v>
      </c>
      <c r="C119" s="45">
        <v>0.74622092110478988</v>
      </c>
      <c r="D119" s="45">
        <v>-0.18228686656738269</v>
      </c>
      <c r="E119" s="45">
        <v>-1.2566469678865211E-2</v>
      </c>
      <c r="F119" s="45">
        <v>0.94107425735103778</v>
      </c>
    </row>
    <row r="120" spans="1:6" ht="11.25" customHeight="1">
      <c r="A120" s="54" t="str">
        <f t="shared" si="1"/>
        <v>A</v>
      </c>
      <c r="B120" s="49">
        <v>42978</v>
      </c>
      <c r="C120" s="45">
        <v>1.6052365253771184</v>
      </c>
      <c r="D120" s="45">
        <v>-0.15086761106648527</v>
      </c>
      <c r="E120" s="45">
        <v>0.11691991816602521</v>
      </c>
      <c r="F120" s="45">
        <v>1.6391842182775784</v>
      </c>
    </row>
    <row r="121" spans="1:6" ht="11.25" customHeight="1">
      <c r="A121" s="54" t="str">
        <f t="shared" si="1"/>
        <v>S</v>
      </c>
      <c r="B121" s="49">
        <v>43008</v>
      </c>
      <c r="C121" s="45">
        <v>-3.0219334234444228</v>
      </c>
      <c r="D121" s="45">
        <v>-0.49307245875254146</v>
      </c>
      <c r="E121" s="45">
        <v>-1.0531621020626325</v>
      </c>
      <c r="F121" s="45">
        <v>-1.4756988626292489</v>
      </c>
    </row>
    <row r="122" spans="1:6" ht="11.25" customHeight="1">
      <c r="A122" s="54" t="str">
        <f t="shared" si="1"/>
        <v>O</v>
      </c>
      <c r="B122" s="49">
        <v>43039</v>
      </c>
      <c r="C122" s="45">
        <v>1.9663217912830877</v>
      </c>
      <c r="D122" s="45">
        <v>0.14307256678409708</v>
      </c>
      <c r="E122" s="45">
        <v>1.1981734343170736</v>
      </c>
      <c r="F122" s="45">
        <v>0.62507579018191706</v>
      </c>
    </row>
    <row r="123" spans="1:6" ht="11.25" customHeight="1">
      <c r="A123" s="54" t="str">
        <f t="shared" si="1"/>
        <v>N</v>
      </c>
      <c r="B123" s="49">
        <v>43069</v>
      </c>
      <c r="C123" s="45">
        <v>1.3481670380891542</v>
      </c>
      <c r="D123" s="45">
        <v>0.32332409436075515</v>
      </c>
      <c r="E123" s="45">
        <v>-2.0464451401549955</v>
      </c>
      <c r="F123" s="45">
        <v>3.0712880838833945</v>
      </c>
    </row>
    <row r="124" spans="1:6" ht="11.25" customHeight="1">
      <c r="A124" s="54" t="str">
        <f t="shared" si="1"/>
        <v>D</v>
      </c>
      <c r="B124" s="49">
        <v>43100</v>
      </c>
      <c r="C124" s="45">
        <v>3.9757837001695773</v>
      </c>
      <c r="D124" s="45">
        <v>-1.4083232256073996</v>
      </c>
      <c r="E124" s="45">
        <v>6.1879975583267743E-2</v>
      </c>
      <c r="F124" s="45">
        <v>5.3222269501937092</v>
      </c>
    </row>
    <row r="125" spans="1:6" ht="11.25" customHeight="1">
      <c r="A125" s="54" t="str">
        <f t="shared" si="1"/>
        <v>E</v>
      </c>
      <c r="B125" s="52">
        <v>43131</v>
      </c>
      <c r="C125" s="61">
        <v>-2.0268810489541988</v>
      </c>
      <c r="D125" s="61">
        <v>1.5616131366328556</v>
      </c>
      <c r="E125" s="61">
        <v>-1.5698684247069328</v>
      </c>
      <c r="F125" s="61">
        <v>-2.0186257608801217</v>
      </c>
    </row>
  </sheetData>
  <conditionalFormatting sqref="C70:C100">
    <cfRule type="cellIs" dxfId="1" priority="2" operator="equal">
      <formula>$C$101</formula>
    </cfRule>
  </conditionalFormatting>
  <conditionalFormatting sqref="D70:D100">
    <cfRule type="cellIs" dxfId="0" priority="1" operator="equal">
      <formula>$D$101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Indice</vt:lpstr>
      <vt:lpstr>D1</vt:lpstr>
      <vt:lpstr>D2</vt:lpstr>
      <vt:lpstr>D3</vt:lpstr>
      <vt:lpstr>D4</vt:lpstr>
      <vt:lpstr>D5</vt:lpstr>
      <vt:lpstr>D6</vt:lpstr>
      <vt:lpstr>Data 1</vt:lpstr>
      <vt:lpstr>Indice!Área_de_impresión</vt:lpstr>
    </vt:vector>
  </TitlesOfParts>
  <Company>Red Electrica de España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2018-02-15T08:19:13Z</dcterms:modified>
</cp:coreProperties>
</file>