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ENE\INF_ELABORADA\"/>
    </mc:Choice>
  </mc:AlternateContent>
  <xr:revisionPtr revIDLastSave="0" documentId="8_{BAA65BFE-5480-4709-A6E7-42F91C86AB2B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2_V" guid="{93154E7E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9_V" guid="{93154E83-DC5B-11D6-846E-0008C7298EBA}" includePrintSettings="0" includeHiddenRowCol="0" maximized="1" showSheetTabs="0" windowWidth="794" windowHeight="457" tabRatio="754" activeSheetId="23817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<sst xmlns="http://schemas.openxmlformats.org/spreadsheetml/2006/main" count="108" uniqueCount="64">
  <si>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</si>
  <si>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</si>
  <si>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</si>
  <si>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</si>
  <si>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</si>
  <si>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</si>
  <si>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</si>
  <si>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</si>
  <si>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</si>
  <si>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</si>
  <si>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</si>
  <si>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</si>
  <si>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</si>
  <si>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</si>
  <si>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</si>
  <si>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</si>
  <si>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</si>
  <si>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</si>
  <si>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</si>
  <si>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</si>
  <si>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</si>
  <si>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</si>
  <si>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</si>
  <si>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</si>
  <si>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</si>
  <si>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</si>
  <si>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</si>
  <si>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</si>
  <si>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</si>
  <si>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</si>
  <si>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</si>
  <si>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</si>
  <si>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</si>
  <si>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</si>
  <si>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</si>
  <si>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</si>
  <si>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</si>
  <si>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</si>
  <si>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</si>
  <si>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</si>
  <si>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</si>
  <si>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</si>
  <si>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</si>
  <si>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</si>
  <si>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</si>
  <si>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</si>
  <si>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</si>
  <si>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</si>
  <si>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</si>
  <si>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</si>
  <si>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</si>
  <si>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</si>
  <si>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</si>
  <si>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</si>
  <si>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</si>
  <si>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</si>
  <si>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</si>
  <si>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Enero 2026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</si>
  <si>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ut="02/11/2026 08:41:27" si="2.00000001a4e8f2c398283592eeeb12aa0fe1b8344246b3ddb121e9f51f8d0c068c567a95e8b248ecbc520b2d5941121456d16faa1ffbc7465573e91ee0cd7da6125058c02952bd4f5832d350f31788c7e10afdcb3c969a99936bf9332f0cee7f25e5f1334e98eaadb4be3a344f952c332f3bd2c241306d41d21bdac39c2536baaee6200218cf4b442d0197d884495aa500fb3531321b7b96f3fc50ace48258b5b579f0d2345ed17571a43f9bb44f663e2f9ca0c177e78073fc827bf905c02d0d243a16dbd0338a7dc8fc08c3d73ad5278e52870432b8dc99327e9d8c99a7d8a8ebb9ea1936fbf1933ea34293d5191d4320209ee9677d6371ef907b9005b30392793298ba32d97515cc5ef16cc35a0106b8dee22e17709120c5f26c35440431de1117.p-3082.0.1_-3082.0.1_0.1.Europe/Madrid.upriv*_1*_pidn2*_1*_session*-lat*_1.000000015c7d65371db60cd068e0363873667f94b5ee3e72ac0cc96566aa4eca4237c75a07d96e6528ae34783a37654d4ccdf17004029d9c.00000001fde24ceadafffbccb9f80832889160a3b5ee3e721fd28b70f6382364c7eed5e76724d17da1a75ad43bf5ea68e9ebfa16693907e1.0.1.1.BDEbi.A2E2948BC74B9CF051A963A6CEDDABFA.0-3082.1.1_-0.1.0_-3082.1.1_5.5.0.*0.0000000190ce24e0bdc7fcc4183c34cdc3974c33c911585a42bd4f28017efe602696bda83d1ba9a8.0.23.11*.4*.1200*.00787J.e.000000012c646eadde945cb4d7d99a34ad85068ec911585a49c1352c0303db0e698dcc475fa72164.0.10*.131*.138*.18.*0.0.0.0" msgID="33B1CF4D924B70EEAC1F87BA313B05DE"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nrr="5256" nrc="1420"&gt;&lt;pg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</si>
  <si>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ut="02/11/2026 08:41:33" si="2.00000001a4e8f2c398283592eeeb12aa0fe1b8344246b3ddb121e9f51f8d0c068c567a95e8b248ecbc520b2d5941121456d16faa1ffbc7465573e91ee0cd7da6125058c02952bd4f5832d350f31788c7e10afdcb3c969a99936bf9332f0cee7f25e5f1334e98eaadb4be3a344f952c332f3bd2c241306d41d21bdac39c2536baaee6200218cf4b442d0197d884495aa500fb3531321b7b96f3fc50ace48258b5b579f0d2345ed17571a43f9bb44f663e2f9ca0c177e78073fc827bf905c02d0d243a16dbd0338a7dc8fc08c3d73ad5278e52870432b8dc99327e9d8c99a7d8a8ebb9ea1936fbf1933ea34293d5191d4320209ee9677d6371ef907b9005b30392793298ba32d97515cc5ef16cc35a0106b8dee22e17709120c5f26c35440431de1117.p-3082.0.1_-3082.0.1_0.1.Europe/Madrid.upriv*_1*_pidn2*_1*_session*-lat*_1.000000015c7d65371db60cd068e0363873667f94b5ee3e72ac0cc96566aa4eca4237c75a07d96e6528ae34783a37654d4ccdf17004029d9c.00000001fde24ceadafffbccb9f80832889160a3b5ee3e721fd28b70f6382364c7eed5e76724d17da1a75ad43bf5ea68e9ebfa16693907e1.0.1.1.BDEbi.A2E2948BC74B9CF051A963A6CEDDABFA.0-3082.1.1_-0.1.0_-3082.1.1_5.5.0.*0.0000000190ce24e0bdc7fcc4183c34cdc3974c33c911585a42bd4f28017efe602696bda83d1ba9a8.0.23.11*.4*.1200*.00787J.e.000000012c646eadde945cb4d7d99a34ad85068ec911585a49c1352c0303db0e698dcc475fa72164.0.10*.131*.138*.18.*0.0.0.0" msgID="39399AA84D4A4EA0030DFD8D937D113A"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nrr="1724" nrc="2070"&gt;&lt;pg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</si>
  <si>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ut="02/11/2026 08:41:39" si="2.00000001a4e8f2c398283592eeeb12aa0fe1b8344246b3ddb121e9f51f8d0c068c567a95e8b248ecbc520b2d5941121456d16faa1ffbc7465573e91ee0cd7da6125058c02952bd4f5832d350f31788c7e10afdcb3c969a99936bf9332f0cee7f25e5f1334e98eaadb4be3a344f952c332f3bd2c241306d41d21bdac39c2536baaee6200218cf4b442d0197d884495aa500fb3531321b7b96f3fc50ace48258b5b579f0d2345ed17571a43f9bb44f663e2f9ca0c177e78073fc827bf905c02d0d243a16dbd0338a7dc8fc08c3d73ad5278e52870432b8dc99327e9d8c99a7d8a8ebb9ea1936fbf1933ea34293d5191d4320209ee9677d6371ef907b9005b30392793298ba32d97515cc5ef16cc35a0106b8dee22e17709120c5f26c35440431de1117.p-3082.0.1_-3082.0.1_0.1.Europe/Madrid.upriv*_1*_pidn2*_1*_session*-lat*_1.000000015c7d65371db60cd068e0363873667f94b5ee3e72ac0cc96566aa4eca4237c75a07d96e6528ae34783a37654d4ccdf17004029d9c.00000001fde24ceadafffbccb9f80832889160a3b5ee3e721fd28b70f6382364c7eed5e76724d17da1a75ad43bf5ea68e9ebfa16693907e1.0.1.1.BDEbi.A2E2948BC74B9CF051A963A6CEDDABFA.0-3082.1.1_-0.1.0_-3082.1.1_5.5.0.*0.0000000190ce24e0bdc7fcc4183c34cdc3974c33c911585a42bd4f28017efe602696bda83d1ba9a8.0.23.11*.4*.1200*.00787J.e.000000012c646eadde945cb4d7d99a34ad85068ec911585a49c1352c0303db0e698dcc475fa72164.0.10*.131*.138*.18.*0.0.0.0" msgID="79BF7116FB4A2BEF9BC0E896C1E2765F"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nrr="323" nrc="275"&gt;&lt;pg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</si>
  <si>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ut="02/11/2026 08:41:47" si="2.00000001a4e8f2c398283592eeeb12aa0fe1b8344246b3ddb121e9f51f8d0c068c567a95e8b248ecbc520b2d5941121456d16faa1ffbc7465573e91ee0cd7da6125058c02952bd4f5832d350f31788c7e10afdcb3c969a99936bf9332f0cee7f25e5f1334e98eaadb4be3a344f952c332f3bd2c241306d41d21bdac39c2536baaee6200218cf4b442d0197d884495aa500fb3531321b7b96f3fc50ace48258b5b579f0d2345ed17571a43f9bb44f663e2f9ca0c177e78073fc827bf905c02d0d243a16dbd0338a7dc8fc08c3d73ad5278e52870432b8dc99327e9d8c99a7d8a8ebb9ea1936fbf1933ea34293d5191d4320209ee9677d6371ef907b9005b30392793298ba32d97515cc5ef16cc35a0106b8dee22e17709120c5f26c35440431de1117.p-3082.0.1_-3082.0.1_0.1.Europe/Madrid.upriv*_1*_pidn2*_1*_session*-lat*_1.000000015c7d65371db60cd068e0363873667f94b5ee3e72ac0cc96566aa4eca4237c75a07d96e6528ae34783a37654d4ccdf17004029d9c.00000001fde24ceadafffbccb9f80832889160a3b5ee3e721fd28b70f6382364c7eed5e76724d17da1a75ad43bf5ea68e9ebfa16693907e1.0.1.1.BDEbi.A2E2948BC74B9CF051A963A6CEDDABFA.0-3082.1.1_-0.1.0_-3082.1.1_5.5.0.*0.0000000190ce24e0bdc7fcc4183c34cdc3974c33c911585a42bd4f28017efe602696bda83d1ba9a8.0.23.11*.4*.1200*.00787J.e.000000012c646eadde945cb4d7d99a34ad85068ec911585a49c1352c0303db0e698dcc475fa72164.0.10*.131*.138*.18.*0.0.0.0" msgID="8D91A49F374051668F7828A3299F43FD"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nrr="5190" nrc="1410"&gt;&lt;pg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</si>
  <si>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fa03bea9c8d04c98a0f9993c2fd5da6a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</si>
  <si>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ut="02/11/2026 08:42:15" si="2.00000001a4e8f2c398283592eeeb12aa0fe1b8344246b3ddb121e9f51f8d0c068c567a95e8b248ecbc520b2d5941121456d16faa1ffbc7465573e91ee0cd7da6125058c02952bd4f5832d350f31788c7e10afdcb3c969a99936bf9332f0cee7f25e5f1334e98eaadb4be3a344f952c332f3bd2c241306d41d21bdac39c2536baaee6200218cf4b442d0197d884495aa500fb3531321b7b96f3fc50ace48258b5b579f0d2345ed17571a43f9bb44f663e2f9ca0c177e78073fc827bf905c02d0d243a16dbd0338a7dc8fc08c3d73ad5278e52870432b8dc99327e9d8c99a7d8a8ebb9ea1936fbf1933ea34293d5191d4320209ee9677d6371ef907b9005b30392793298ba32d97515cc5ef16cc35a0106b8dee22e17709120c5f26c35440431de1117.p-3082.0.1_-3082.0.1_0.1.Europe/Madrid.upriv*_1*_pidn2*_1*_session*-lat*_1.000000015c7d65371db60cd068e0363873667f94b5ee3e72ac0cc96566aa4eca4237c75a07d96e6528ae34783a37654d4ccdf17004029d9c.00000001fde24ceadafffbccb9f80832889160a3b5ee3e721fd28b70f6382364c7eed5e76724d17da1a75ad43bf5ea68e9ebfa16693907e1.0.1.1.BDEbi.A2E2948BC74B9CF051A963A6CEDDABFA.0-3082.1.1_-0.1.0_-3082.1.1_5.5.0.*0.0000000190ce24e0bdc7fcc4183c34cdc3974c33c911585a42bd4f28017efe602696bda83d1ba9a8.0.23.11*.4*.1200*.00787J.e.000000012c646eadde945cb4d7d99a34ad85068ec911585a49c1352c0303db0e698dcc475fa72164.0.10*.131*.138*.18.*0.0.0.0" msgID="468281A75B4C0256507865A6D2250D72"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nrr="203" nrc="369"&gt;&lt;pg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</si>
</sst>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5" formatCode="#,##0;\(#,##0\)"/>
    <numFmt numFmtId="176" formatCode="#,##0.0;\(#,##0.0\)"/>
    <numFmt numFmtId="177" formatCode="#,##0.00;\(#,##0.00\)"/>
    <numFmt numFmtId="178" formatCode="#,##0.000;\(#,##0.000\)"/>
    <numFmt numFmtId="180" formatCode="#,##0.00000"/>
    <numFmt numFmtId="181" formatCode="#,##0.00000;\(#,##0.00000\)"/>
    <numFmt numFmtId="182" formatCode="_-* #,##0.00\ [$€]_-;\-* #,##0.00\ [$€]_-;_-* &quot;-&quot;??\ [$€]_-;_-@_-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8" fontId="32" fillId="6" borderId="6">
      <alignment horizontal="right" vertical="center"/>
    </xf>
    <xf numFmtId="181" fontId="32" fillId="6" borderId="6">
      <alignment horizontal="right" vertical="center"/>
    </xf>
    <xf numFmtId="180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  <xf numFmtId="0" fontId="75" fillId="0" borderId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169" fontId="25" fillId="4" borderId="5" xfId="4" applyNumberFormat="1" applyFont="1" applyFill="1" applyBorder="1" applyAlignment="1">
      <alignment horizontal="right"/>
    </xf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76" fontId="32" fillId="6" borderId="6" xfId="26" applyAlignment="1">
      <alignment horizontal="right" vertical="center"/>
    </xf>
    <xf numFmtId="178" fontId="32" fillId="6" borderId="6" xfId="28" applyAlignment="1">
      <alignment horizontal="right" vertical="center"/>
    </xf>
    <xf numFmtId="177" fontId="32" fillId="6" borderId="6" xfId="27" applyAlignment="1">
      <alignment horizontal="right" vertical="center"/>
    </xf>
  </cellXfs>
  <cellStyles count="311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" xfId="310" xr:uid="{47C5BEF7-6B05-42D7-BA83-2E399222659C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F3F"/>
      <color rgb="FFFF3300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-2.172967531074291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99.28</c:v>
                </c:pt>
                <c:pt idx="1">
                  <c:v>98.83</c:v>
                </c:pt>
                <c:pt idx="2">
                  <c:v>98.74</c:v>
                </c:pt>
                <c:pt idx="3">
                  <c:v>98.62</c:v>
                </c:pt>
                <c:pt idx="4">
                  <c:v>98.53</c:v>
                </c:pt>
                <c:pt idx="5">
                  <c:v>98.5</c:v>
                </c:pt>
                <c:pt idx="6">
                  <c:v>98.38</c:v>
                </c:pt>
                <c:pt idx="7">
                  <c:v>98.28</c:v>
                </c:pt>
                <c:pt idx="8">
                  <c:v>98.11</c:v>
                </c:pt>
                <c:pt idx="9">
                  <c:v>97.55</c:v>
                </c:pt>
                <c:pt idx="10">
                  <c:v>97.41</c:v>
                </c:pt>
                <c:pt idx="11">
                  <c:v>98.39</c:v>
                </c:pt>
                <c:pt idx="12">
                  <c:v>99.34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5.649715580793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99.25</c:v>
                </c:pt>
                <c:pt idx="1">
                  <c:v>98.31</c:v>
                </c:pt>
                <c:pt idx="2">
                  <c:v>98.41</c:v>
                </c:pt>
                <c:pt idx="3">
                  <c:v>98.83</c:v>
                </c:pt>
                <c:pt idx="4">
                  <c:v>98.11</c:v>
                </c:pt>
                <c:pt idx="5">
                  <c:v>99.7</c:v>
                </c:pt>
                <c:pt idx="6">
                  <c:v>99.75</c:v>
                </c:pt>
                <c:pt idx="7">
                  <c:v>99.81</c:v>
                </c:pt>
                <c:pt idx="8">
                  <c:v>98.61</c:v>
                </c:pt>
                <c:pt idx="9">
                  <c:v>96.97</c:v>
                </c:pt>
                <c:pt idx="10">
                  <c:v>93.57</c:v>
                </c:pt>
                <c:pt idx="11">
                  <c:v>97.9</c:v>
                </c:pt>
                <c:pt idx="12">
                  <c:v>99.02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4.780528568363440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97.91</c:v>
                </c:pt>
                <c:pt idx="1">
                  <c:v>97.97</c:v>
                </c:pt>
                <c:pt idx="2">
                  <c:v>98.18</c:v>
                </c:pt>
                <c:pt idx="3">
                  <c:v>98.77</c:v>
                </c:pt>
                <c:pt idx="4">
                  <c:v>98.75</c:v>
                </c:pt>
                <c:pt idx="5">
                  <c:v>97.84</c:v>
                </c:pt>
                <c:pt idx="6">
                  <c:v>98.86</c:v>
                </c:pt>
                <c:pt idx="7">
                  <c:v>98.09</c:v>
                </c:pt>
                <c:pt idx="8">
                  <c:v>98.38</c:v>
                </c:pt>
                <c:pt idx="9">
                  <c:v>97.79</c:v>
                </c:pt>
                <c:pt idx="10">
                  <c:v>97.25</c:v>
                </c:pt>
                <c:pt idx="11">
                  <c:v>98.55</c:v>
                </c:pt>
                <c:pt idx="12">
                  <c:v>99.37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G13" sqref="G13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28</v>
      </c>
      <c r="C2" s="66"/>
      <c r="D2" s="66"/>
      <c r="E2" s="67" t="s">
        <v>14</v>
      </c>
    </row>
    <row r="3" spans="2:15" ht="15" customHeight="1">
      <c r="C3" s="66"/>
      <c r="D3" s="66"/>
      <c r="E3" s="68" t="str">
        <f>'T1'!K3</f>
        <v>Enero 2026</v>
      </c>
    </row>
    <row r="4" spans="2:15" s="70" customFormat="1" ht="20.25" customHeight="1">
      <c r="B4" s="69"/>
      <c r="C4" s="43" t="s">
        <v>11</v>
      </c>
    </row>
    <row r="5" spans="2:15" s="70" customFormat="1" ht="8.25" customHeight="1">
      <c r="B5" s="69"/>
      <c r="C5" s="71"/>
    </row>
    <row r="6" spans="2:15" s="70" customFormat="1" ht="3" customHeight="1">
      <c r="B6" s="69"/>
      <c r="C6" s="71"/>
    </row>
    <row r="7" spans="2:15" s="70" customFormat="1" ht="7.5" customHeight="1">
      <c r="B7" s="69"/>
      <c r="C7" s="72"/>
      <c r="D7" s="73"/>
      <c r="E7" s="73"/>
    </row>
    <row r="8" spans="2:15" ht="12.6" customHeight="1">
      <c r="D8" s="74" t="s">
        <v>29</v>
      </c>
      <c r="E8" s="75" t="str">
        <f>'T1'!C7</f>
        <v>Instalaciones de la red de transporte en España</v>
      </c>
    </row>
    <row r="9" spans="2:15" s="70" customFormat="1" ht="12.6" customHeight="1">
      <c r="B9" s="69"/>
      <c r="C9" s="76"/>
      <c r="D9" s="74" t="s">
        <v>29</v>
      </c>
      <c r="E9" s="75" t="str">
        <f>'T2'!C7</f>
        <v>Evolución del índice de disponibilidad de la red de transporte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70" customFormat="1" ht="12.6" customHeight="1">
      <c r="B10" s="69"/>
      <c r="C10" s="76"/>
      <c r="D10" s="74" t="s">
        <v>29</v>
      </c>
      <c r="E10" s="75" t="str">
        <f>'T3'!B7</f>
        <v>Energía no suministrada (ENS) y tiempo de interrupción medio (TIM)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s="70" customFormat="1" ht="7.5" customHeight="1">
      <c r="B11" s="69"/>
      <c r="C11" s="72"/>
      <c r="D11" s="73"/>
      <c r="E11" s="73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Enero 2026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89" t="s">
        <v>12</v>
      </c>
      <c r="D7" s="15"/>
      <c r="E7" s="25"/>
      <c r="F7" s="26" t="s">
        <v>3</v>
      </c>
      <c r="G7" s="10"/>
      <c r="H7" s="87" t="s">
        <v>4</v>
      </c>
      <c r="I7" s="87"/>
      <c r="J7" s="87"/>
      <c r="K7" s="27"/>
    </row>
    <row r="8" spans="1:18" ht="12.75" customHeight="1">
      <c r="A8" s="4"/>
      <c r="B8" s="5"/>
      <c r="C8" s="89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2"/>
      <c r="D9" s="15"/>
      <c r="E9" s="34" t="s">
        <v>6</v>
      </c>
      <c r="F9" s="35">
        <f>SUM(F10:F12)</f>
        <v>22316.414999999994</v>
      </c>
      <c r="G9" s="35"/>
      <c r="H9" s="35">
        <f>SUM(H10:H12)</f>
        <v>19945.279710000003</v>
      </c>
      <c r="I9" s="35">
        <f>SUM(I10:I12)</f>
        <v>2015.9669999999999</v>
      </c>
      <c r="J9" s="35">
        <f>SUM(J10:J12)</f>
        <v>1877.6230000000003</v>
      </c>
      <c r="K9" s="35">
        <f>SUM(F9,H9:J9)</f>
        <v>46155.284709999993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2"/>
      <c r="D10" s="15"/>
      <c r="E10" s="36" t="s">
        <v>7</v>
      </c>
      <c r="F10" s="37">
        <v>22199.424999999996</v>
      </c>
      <c r="G10" s="37"/>
      <c r="H10" s="37">
        <v>18967.528710000002</v>
      </c>
      <c r="I10" s="37">
        <v>1141.9110000000001</v>
      </c>
      <c r="J10" s="37">
        <v>1380.2520000000002</v>
      </c>
      <c r="K10" s="37">
        <f>SUM(F10,H10:J10)</f>
        <v>43689.116710000002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2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603.95100000000002</v>
      </c>
      <c r="I12" s="49">
        <v>238.16799999999995</v>
      </c>
      <c r="J12" s="49">
        <v>367.96800000000007</v>
      </c>
      <c r="K12" s="49">
        <f>SUM(F12,H12:J12)</f>
        <v>1298.2270000000001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1848</v>
      </c>
      <c r="G13" s="39"/>
      <c r="H13" s="39">
        <v>3526</v>
      </c>
      <c r="I13" s="39">
        <v>734</v>
      </c>
      <c r="J13" s="39">
        <v>764</v>
      </c>
      <c r="K13" s="39">
        <f>SUM(F13:J13)</f>
        <v>6872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1613</v>
      </c>
      <c r="I14" s="35">
        <v>4478</v>
      </c>
      <c r="J14" s="35">
        <v>4665</v>
      </c>
      <c r="K14" s="35">
        <f>SUM(F14,H14:J14)</f>
        <v>99071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5</v>
      </c>
      <c r="I15" s="49">
        <v>45</v>
      </c>
      <c r="J15" s="49">
        <v>42</v>
      </c>
      <c r="K15" s="49">
        <f>SUM(F15,H15:J15)</f>
        <v>253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66</v>
      </c>
      <c r="K16" s="35">
        <f>SUM(F16:J16)</f>
        <v>16864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10</v>
      </c>
      <c r="K17" s="49">
        <f>SUM(F17:J17)</f>
        <v>187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56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50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88" t="s">
        <v>51</v>
      </c>
      <c r="F23" s="88"/>
      <c r="G23" s="88"/>
      <c r="H23" s="88"/>
      <c r="I23" s="88"/>
      <c r="J23" s="88"/>
      <c r="K23" s="88"/>
    </row>
    <row r="24" spans="1:17" ht="11.25" customHeight="1">
      <c r="C24" s="13"/>
      <c r="E24" s="90" t="s">
        <v>30</v>
      </c>
      <c r="F24" s="90"/>
      <c r="G24" s="90"/>
      <c r="H24" s="90"/>
      <c r="I24" s="90"/>
      <c r="J24" s="90"/>
      <c r="K24" s="90"/>
      <c r="M24" s="28"/>
    </row>
    <row r="25" spans="1:17" ht="11.25" customHeight="1">
      <c r="C25" s="13"/>
      <c r="E25" s="85" t="s">
        <v>53</v>
      </c>
      <c r="F25" s="85"/>
      <c r="G25" s="86"/>
      <c r="H25" s="86"/>
      <c r="I25" s="86"/>
      <c r="J25" s="86"/>
      <c r="K25" s="86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I10" sqref="I10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Enero 2026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1" t="s">
        <v>25</v>
      </c>
      <c r="D7" s="22"/>
      <c r="E7" s="60"/>
    </row>
    <row r="8" spans="2:11" s="19" customFormat="1" ht="12.75" customHeight="1">
      <c r="B8" s="18"/>
      <c r="C8" s="91"/>
      <c r="D8" s="22"/>
      <c r="E8" s="60"/>
    </row>
    <row r="9" spans="2:11" s="19" customFormat="1" ht="12.75" customHeight="1">
      <c r="B9" s="18"/>
      <c r="C9" s="91"/>
      <c r="D9" s="22"/>
      <c r="E9" s="60"/>
    </row>
    <row r="10" spans="2:11" s="19" customFormat="1" ht="12.75" customHeight="1">
      <c r="B10" s="18"/>
      <c r="C10" s="77" t="s">
        <v>26</v>
      </c>
      <c r="D10" s="22"/>
      <c r="E10" s="60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9"/>
      <c r="F23" s="33"/>
      <c r="G23" s="33"/>
      <c r="H23" s="33"/>
    </row>
    <row r="24" spans="2:8">
      <c r="E24" s="59"/>
    </row>
    <row r="25" spans="2:8">
      <c r="E25" s="59" t="s">
        <v>13</v>
      </c>
    </row>
    <row r="28" spans="2:8">
      <c r="B28" s="61"/>
      <c r="C28" s="61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H17" sqref="H17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Enero 2026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89" t="s">
        <v>27</v>
      </c>
      <c r="C7" s="63"/>
      <c r="D7" s="78" t="str">
        <f>'Data 1'!B16</f>
        <v>Enero 2026</v>
      </c>
      <c r="E7" s="64" t="s">
        <v>15</v>
      </c>
    </row>
    <row r="8" spans="2:6" ht="12.75" customHeight="1">
      <c r="B8" s="89"/>
      <c r="C8" s="58" t="s">
        <v>24</v>
      </c>
      <c r="D8" s="58"/>
      <c r="E8" s="58"/>
    </row>
    <row r="9" spans="2:6" ht="12.75" customHeight="1">
      <c r="B9" s="89"/>
      <c r="C9" s="50" t="s">
        <v>16</v>
      </c>
      <c r="D9" s="51">
        <f>'Data 1'!M16</f>
        <v>0</v>
      </c>
      <c r="E9" s="51">
        <f>'Data 1'!P16</f>
        <v>0</v>
      </c>
      <c r="F9" s="46"/>
    </row>
    <row r="10" spans="2:6" ht="12.75" customHeight="1">
      <c r="B10" s="62"/>
      <c r="C10" s="52" t="s">
        <v>17</v>
      </c>
      <c r="D10" s="53">
        <f>'Data 1'!G16</f>
        <v>0</v>
      </c>
      <c r="E10" s="53">
        <f>'Data 1'!J16</f>
        <v>0</v>
      </c>
      <c r="F10" s="47"/>
    </row>
    <row r="11" spans="2:6" ht="12.75" customHeight="1">
      <c r="C11" s="58" t="s">
        <v>1</v>
      </c>
      <c r="D11" s="58"/>
      <c r="E11" s="58"/>
    </row>
    <row r="12" spans="2:6" ht="12.75" customHeight="1">
      <c r="C12" s="54" t="s">
        <v>16</v>
      </c>
      <c r="D12" s="55">
        <f>'Data 1'!N16</f>
        <v>21.1</v>
      </c>
      <c r="E12" s="55">
        <f>'Data 1'!Q16</f>
        <v>21.1</v>
      </c>
    </row>
    <row r="13" spans="2:6" ht="12.75" customHeight="1">
      <c r="C13" s="56" t="s">
        <v>23</v>
      </c>
      <c r="D13" s="57">
        <f>'Data 1'!H16</f>
        <v>1.89</v>
      </c>
      <c r="E13" s="57">
        <f>'Data 1'!K16</f>
        <v>1.89</v>
      </c>
      <c r="F13" s="47"/>
    </row>
    <row r="14" spans="2:6" ht="12.75" customHeight="1">
      <c r="C14" s="58" t="s">
        <v>2</v>
      </c>
      <c r="D14" s="58"/>
      <c r="E14" s="58"/>
      <c r="F14" s="47"/>
    </row>
    <row r="15" spans="2:6" ht="12.75" customHeight="1">
      <c r="C15" s="54" t="s">
        <v>16</v>
      </c>
      <c r="D15" s="55">
        <f>'Data 1'!O16</f>
        <v>0</v>
      </c>
      <c r="E15" s="55">
        <f>'Data 1'!R16</f>
        <v>0</v>
      </c>
    </row>
    <row r="16" spans="2:6" ht="12.75" customHeight="1">
      <c r="C16" s="56" t="s">
        <v>23</v>
      </c>
      <c r="D16" s="57">
        <f>'Data 1'!I16</f>
        <v>0</v>
      </c>
      <c r="E16" s="57">
        <f>'Data 1'!L16</f>
        <v>0</v>
      </c>
    </row>
    <row r="17" spans="3:5" ht="27.75" customHeight="1">
      <c r="C17" s="92" t="s">
        <v>18</v>
      </c>
      <c r="D17" s="92"/>
      <c r="E17" s="92"/>
    </row>
    <row r="18" spans="3:5" ht="12.75" customHeight="1">
      <c r="C18" s="92"/>
      <c r="D18" s="92"/>
      <c r="E18" s="92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/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80"/>
      <c r="C1" s="80" t="s">
        <v>33</v>
      </c>
      <c r="D1" s="93" t="s">
        <v>38</v>
      </c>
      <c r="E1" s="94"/>
      <c r="F1" s="95"/>
      <c r="G1" s="93" t="s">
        <v>39</v>
      </c>
      <c r="H1" s="94"/>
      <c r="I1" s="95"/>
      <c r="J1" s="93" t="s">
        <v>32</v>
      </c>
      <c r="K1" s="94"/>
      <c r="L1" s="95"/>
      <c r="M1" s="93" t="s">
        <v>40</v>
      </c>
      <c r="N1" s="94"/>
      <c r="O1" s="95"/>
      <c r="P1" s="93" t="s">
        <v>31</v>
      </c>
      <c r="Q1" s="94"/>
      <c r="R1" s="94"/>
    </row>
    <row r="2" spans="1:18">
      <c r="A2"/>
      <c r="B2" s="80"/>
      <c r="C2" s="80" t="s">
        <v>35</v>
      </c>
      <c r="D2" s="84" t="s">
        <v>5</v>
      </c>
      <c r="E2" s="84" t="s">
        <v>1</v>
      </c>
      <c r="F2" s="84" t="s">
        <v>2</v>
      </c>
      <c r="G2" s="84" t="s">
        <v>5</v>
      </c>
      <c r="H2" s="84" t="s">
        <v>1</v>
      </c>
      <c r="I2" s="84" t="s">
        <v>2</v>
      </c>
      <c r="J2" s="84" t="s">
        <v>5</v>
      </c>
      <c r="K2" s="84" t="s">
        <v>1</v>
      </c>
      <c r="L2" s="84" t="s">
        <v>2</v>
      </c>
      <c r="M2" s="84" t="s">
        <v>5</v>
      </c>
      <c r="N2" s="84" t="s">
        <v>1</v>
      </c>
      <c r="O2" s="84" t="s">
        <v>2</v>
      </c>
      <c r="P2" s="84" t="s">
        <v>5</v>
      </c>
      <c r="Q2" s="84" t="s">
        <v>1</v>
      </c>
      <c r="R2" s="84" t="s">
        <v>2</v>
      </c>
    </row>
    <row r="3" spans="1:18">
      <c r="A3"/>
      <c r="B3" s="80" t="s">
        <v>34</v>
      </c>
      <c r="C3" s="80" t="s">
        <v>36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>
      <c r="A4" s="79" t="str">
        <f>MID(B4,1,1)</f>
        <v>E</v>
      </c>
      <c r="B4" s="83" t="s">
        <v>41</v>
      </c>
      <c r="C4" s="83" t="s">
        <v>37</v>
      </c>
      <c r="D4" s="96">
        <v>99.28</v>
      </c>
      <c r="E4" s="96">
        <v>99.25</v>
      </c>
      <c r="F4" s="96">
        <v>97.91</v>
      </c>
      <c r="G4" s="97">
        <v>0</v>
      </c>
      <c r="H4" s="97">
        <v>1.3740000000000001</v>
      </c>
      <c r="I4" s="97">
        <v>0</v>
      </c>
      <c r="J4" s="97">
        <v>0</v>
      </c>
      <c r="K4" s="97">
        <v>1.3740000000000001</v>
      </c>
      <c r="L4" s="97">
        <v>0</v>
      </c>
      <c r="M4" s="98">
        <v>0</v>
      </c>
      <c r="N4" s="98">
        <v>14.12</v>
      </c>
      <c r="O4" s="98">
        <v>0</v>
      </c>
      <c r="P4" s="98">
        <v>0</v>
      </c>
      <c r="Q4" s="98">
        <v>14.12</v>
      </c>
      <c r="R4" s="98">
        <v>0</v>
      </c>
    </row>
    <row r="5" spans="1:18">
      <c r="A5" s="79" t="str">
        <f t="shared" ref="A5:A16" si="0">MID(B5,1,1)</f>
        <v>F</v>
      </c>
      <c r="B5" s="83" t="s">
        <v>42</v>
      </c>
      <c r="C5" s="83" t="s">
        <v>37</v>
      </c>
      <c r="D5" s="96">
        <v>98.83</v>
      </c>
      <c r="E5" s="96">
        <v>98.31</v>
      </c>
      <c r="F5" s="96">
        <v>97.97</v>
      </c>
      <c r="G5" s="97">
        <v>0.15581999999999999</v>
      </c>
      <c r="H5" s="97">
        <v>0</v>
      </c>
      <c r="I5" s="97">
        <v>0.32600000000000001</v>
      </c>
      <c r="J5" s="97">
        <v>0.154</v>
      </c>
      <c r="K5" s="97">
        <v>1.365</v>
      </c>
      <c r="L5" s="97">
        <v>0.32500000000000001</v>
      </c>
      <c r="M5" s="98">
        <v>73.95</v>
      </c>
      <c r="N5" s="98">
        <v>0</v>
      </c>
      <c r="O5" s="98">
        <v>5.48</v>
      </c>
      <c r="P5" s="98">
        <v>73.95</v>
      </c>
      <c r="Q5" s="98">
        <v>14.12</v>
      </c>
      <c r="R5" s="98">
        <v>5.48</v>
      </c>
    </row>
    <row r="6" spans="1:18">
      <c r="A6" s="79" t="str">
        <f t="shared" si="0"/>
        <v>M</v>
      </c>
      <c r="B6" s="83" t="s">
        <v>43</v>
      </c>
      <c r="C6" s="83" t="s">
        <v>37</v>
      </c>
      <c r="D6" s="96">
        <v>98.74</v>
      </c>
      <c r="E6" s="96">
        <v>98.41</v>
      </c>
      <c r="F6" s="96">
        <v>98.18</v>
      </c>
      <c r="G6" s="97">
        <v>0</v>
      </c>
      <c r="H6" s="97">
        <v>0</v>
      </c>
      <c r="I6" s="97">
        <v>0</v>
      </c>
      <c r="J6" s="97">
        <v>0.156</v>
      </c>
      <c r="K6" s="97">
        <v>1.3720000000000001</v>
      </c>
      <c r="L6" s="97">
        <v>0.32700000000000001</v>
      </c>
      <c r="M6" s="98">
        <v>0</v>
      </c>
      <c r="N6" s="98">
        <v>0</v>
      </c>
      <c r="O6" s="98">
        <v>0</v>
      </c>
      <c r="P6" s="98">
        <v>73.95</v>
      </c>
      <c r="Q6" s="98">
        <v>14.12</v>
      </c>
      <c r="R6" s="98">
        <v>5.48</v>
      </c>
    </row>
    <row r="7" spans="1:18">
      <c r="A7" s="79" t="str">
        <f t="shared" si="0"/>
        <v>A</v>
      </c>
      <c r="B7" s="83" t="s">
        <v>44</v>
      </c>
      <c r="C7" s="83" t="s">
        <v>37</v>
      </c>
      <c r="D7" s="96">
        <v>98.62</v>
      </c>
      <c r="E7" s="96">
        <v>98.83</v>
      </c>
      <c r="F7" s="96">
        <v>98.77</v>
      </c>
      <c r="G7" s="97">
        <v>0</v>
      </c>
      <c r="H7" s="97">
        <v>0</v>
      </c>
      <c r="I7" s="97">
        <v>0</v>
      </c>
      <c r="J7" s="97">
        <v>0.16200000000000001</v>
      </c>
      <c r="K7" s="97">
        <v>1.385</v>
      </c>
      <c r="L7" s="97">
        <v>0.33</v>
      </c>
      <c r="M7" s="98">
        <v>0</v>
      </c>
      <c r="N7" s="98">
        <v>0</v>
      </c>
      <c r="O7" s="98">
        <v>0</v>
      </c>
      <c r="P7" s="98">
        <v>73.95</v>
      </c>
      <c r="Q7" s="98">
        <v>14.12</v>
      </c>
      <c r="R7" s="98">
        <v>5.48</v>
      </c>
    </row>
    <row r="8" spans="1:18">
      <c r="A8" s="79" t="str">
        <f t="shared" si="0"/>
        <v>M</v>
      </c>
      <c r="B8" s="83" t="s">
        <v>45</v>
      </c>
      <c r="C8" s="83" t="s">
        <v>37</v>
      </c>
      <c r="D8" s="96">
        <v>98.53</v>
      </c>
      <c r="E8" s="96">
        <v>98.11</v>
      </c>
      <c r="F8" s="96">
        <v>98.75</v>
      </c>
      <c r="G8" s="97">
        <v>0</v>
      </c>
      <c r="H8" s="97">
        <v>0</v>
      </c>
      <c r="I8" s="97">
        <v>0</v>
      </c>
      <c r="J8" s="97">
        <v>0.16500000000000001</v>
      </c>
      <c r="K8" s="97">
        <v>1.3720000000000001</v>
      </c>
      <c r="L8" s="97">
        <v>0.33300000000000002</v>
      </c>
      <c r="M8" s="98">
        <v>0</v>
      </c>
      <c r="N8" s="98">
        <v>0</v>
      </c>
      <c r="O8" s="98">
        <v>0</v>
      </c>
      <c r="P8" s="98">
        <v>73.95</v>
      </c>
      <c r="Q8" s="98">
        <v>14.12</v>
      </c>
      <c r="R8" s="98">
        <v>5.48</v>
      </c>
    </row>
    <row r="9" spans="1:18">
      <c r="A9" s="79" t="str">
        <f t="shared" si="0"/>
        <v>J</v>
      </c>
      <c r="B9" s="83" t="s">
        <v>46</v>
      </c>
      <c r="C9" s="83" t="s">
        <v>37</v>
      </c>
      <c r="D9" s="96">
        <v>98.5</v>
      </c>
      <c r="E9" s="96">
        <v>99.7</v>
      </c>
      <c r="F9" s="96">
        <v>97.84</v>
      </c>
      <c r="G9" s="97">
        <v>0</v>
      </c>
      <c r="H9" s="97">
        <v>0</v>
      </c>
      <c r="I9" s="97">
        <v>5.7000000000000002E-2</v>
      </c>
      <c r="J9" s="97">
        <v>0.16400000000000001</v>
      </c>
      <c r="K9" s="97">
        <v>1.286</v>
      </c>
      <c r="L9" s="97">
        <v>0.39</v>
      </c>
      <c r="M9" s="98">
        <v>0</v>
      </c>
      <c r="N9" s="98">
        <v>0</v>
      </c>
      <c r="O9" s="98">
        <v>0.94</v>
      </c>
      <c r="P9" s="98">
        <v>73.95</v>
      </c>
      <c r="Q9" s="98">
        <v>14.12</v>
      </c>
      <c r="R9" s="98">
        <v>6.42</v>
      </c>
    </row>
    <row r="10" spans="1:18">
      <c r="A10" s="79" t="str">
        <f t="shared" si="0"/>
        <v>J</v>
      </c>
      <c r="B10" s="83" t="s">
        <v>47</v>
      </c>
      <c r="C10" s="83" t="s">
        <v>37</v>
      </c>
      <c r="D10" s="96">
        <v>98.38</v>
      </c>
      <c r="E10" s="96">
        <v>99.75</v>
      </c>
      <c r="F10" s="96">
        <v>98.86</v>
      </c>
      <c r="G10" s="97">
        <v>3.0799999999999998E-3</v>
      </c>
      <c r="H10" s="97">
        <v>1.1120000000000001</v>
      </c>
      <c r="I10" s="97">
        <v>0</v>
      </c>
      <c r="J10" s="97">
        <v>0.16500000000000001</v>
      </c>
      <c r="K10" s="97">
        <v>2.7360000000000002</v>
      </c>
      <c r="L10" s="97">
        <v>0.38700000000000001</v>
      </c>
      <c r="M10" s="98">
        <v>1.51</v>
      </c>
      <c r="N10" s="98">
        <v>18</v>
      </c>
      <c r="O10" s="98">
        <v>0</v>
      </c>
      <c r="P10" s="98">
        <v>75.459999999999994</v>
      </c>
      <c r="Q10" s="98">
        <v>32.119999999999997</v>
      </c>
      <c r="R10" s="98">
        <v>6.42</v>
      </c>
    </row>
    <row r="11" spans="1:18">
      <c r="A11" s="79" t="str">
        <f t="shared" si="0"/>
        <v>A</v>
      </c>
      <c r="B11" s="83" t="s">
        <v>48</v>
      </c>
      <c r="C11" s="83" t="s">
        <v>37</v>
      </c>
      <c r="D11" s="96">
        <v>98.28</v>
      </c>
      <c r="E11" s="96">
        <v>99.81</v>
      </c>
      <c r="F11" s="96">
        <v>98.09</v>
      </c>
      <c r="G11" s="97">
        <v>1.6000000000000001E-4</v>
      </c>
      <c r="H11" s="97">
        <v>0</v>
      </c>
      <c r="I11" s="97">
        <v>0</v>
      </c>
      <c r="J11" s="97">
        <v>0.16500000000000001</v>
      </c>
      <c r="K11" s="97">
        <v>2.6070000000000002</v>
      </c>
      <c r="L11" s="97">
        <v>0.38200000000000001</v>
      </c>
      <c r="M11" s="98">
        <v>7.2999999999999995E-2</v>
      </c>
      <c r="N11" s="98">
        <v>0</v>
      </c>
      <c r="O11" s="98">
        <v>0</v>
      </c>
      <c r="P11" s="98">
        <v>75.533000000000001</v>
      </c>
      <c r="Q11" s="98">
        <v>32.119999999999997</v>
      </c>
      <c r="R11" s="98">
        <v>6.42</v>
      </c>
    </row>
    <row r="12" spans="1:18">
      <c r="A12" s="79" t="str">
        <f t="shared" si="0"/>
        <v>S</v>
      </c>
      <c r="B12" s="83" t="s">
        <v>49</v>
      </c>
      <c r="C12" s="83" t="s">
        <v>37</v>
      </c>
      <c r="D12" s="96">
        <v>98.11</v>
      </c>
      <c r="E12" s="96">
        <v>98.61</v>
      </c>
      <c r="F12" s="96">
        <v>98.38</v>
      </c>
      <c r="G12" s="97">
        <v>4.4000000000000002E-4</v>
      </c>
      <c r="H12" s="97">
        <v>0</v>
      </c>
      <c r="I12" s="97">
        <v>0</v>
      </c>
      <c r="J12" s="97">
        <v>0.16600000000000001</v>
      </c>
      <c r="K12" s="97">
        <v>2.5680000000000001</v>
      </c>
      <c r="L12" s="97">
        <v>0.378</v>
      </c>
      <c r="M12" s="98">
        <v>0.2</v>
      </c>
      <c r="N12" s="98">
        <v>0</v>
      </c>
      <c r="O12" s="98">
        <v>0</v>
      </c>
      <c r="P12" s="98">
        <v>75.733000000000004</v>
      </c>
      <c r="Q12" s="98">
        <v>32.119999999999997</v>
      </c>
      <c r="R12" s="98">
        <v>6.42</v>
      </c>
    </row>
    <row r="13" spans="1:18">
      <c r="A13" s="79" t="str">
        <f t="shared" si="0"/>
        <v>O</v>
      </c>
      <c r="B13" s="83" t="s">
        <v>52</v>
      </c>
      <c r="C13" s="83" t="s">
        <v>37</v>
      </c>
      <c r="D13" s="96">
        <v>97.55</v>
      </c>
      <c r="E13" s="96">
        <v>96.97</v>
      </c>
      <c r="F13" s="96">
        <v>97.79</v>
      </c>
      <c r="G13" s="97">
        <v>0</v>
      </c>
      <c r="H13" s="97">
        <v>0.28299999999999997</v>
      </c>
      <c r="I13" s="97">
        <v>0</v>
      </c>
      <c r="J13" s="97">
        <v>0.16700000000000001</v>
      </c>
      <c r="K13" s="97">
        <v>2.8519999999999999</v>
      </c>
      <c r="L13" s="97">
        <v>0.377</v>
      </c>
      <c r="M13" s="98">
        <v>0</v>
      </c>
      <c r="N13" s="98">
        <v>3.17</v>
      </c>
      <c r="O13" s="98">
        <v>0</v>
      </c>
      <c r="P13" s="98">
        <v>75.733000000000004</v>
      </c>
      <c r="Q13" s="98">
        <v>35.29</v>
      </c>
      <c r="R13" s="98">
        <v>6.42</v>
      </c>
    </row>
    <row r="14" spans="1:18">
      <c r="A14" s="79" t="str">
        <f t="shared" si="0"/>
        <v>N</v>
      </c>
      <c r="B14" s="83" t="s">
        <v>54</v>
      </c>
      <c r="C14" s="83" t="s">
        <v>37</v>
      </c>
      <c r="D14" s="96">
        <v>97.41</v>
      </c>
      <c r="E14" s="96">
        <v>93.57</v>
      </c>
      <c r="F14" s="96">
        <v>97.25</v>
      </c>
      <c r="G14" s="97">
        <v>0</v>
      </c>
      <c r="H14" s="97">
        <v>0</v>
      </c>
      <c r="I14" s="97">
        <v>0</v>
      </c>
      <c r="J14" s="97">
        <v>0.16700000000000001</v>
      </c>
      <c r="K14" s="97">
        <v>2.9089999999999998</v>
      </c>
      <c r="L14" s="97">
        <v>0.375</v>
      </c>
      <c r="M14" s="98">
        <v>0</v>
      </c>
      <c r="N14" s="98">
        <v>0</v>
      </c>
      <c r="O14" s="98">
        <v>0</v>
      </c>
      <c r="P14" s="98">
        <v>75.733000000000004</v>
      </c>
      <c r="Q14" s="98">
        <v>35.29</v>
      </c>
      <c r="R14" s="98">
        <v>6.42</v>
      </c>
    </row>
    <row r="15" spans="1:18">
      <c r="A15" s="79" t="str">
        <f t="shared" si="0"/>
        <v>D</v>
      </c>
      <c r="B15" s="83" t="s">
        <v>55</v>
      </c>
      <c r="C15" s="83" t="s">
        <v>37</v>
      </c>
      <c r="D15" s="96">
        <v>98.39</v>
      </c>
      <c r="E15" s="96">
        <v>97.9</v>
      </c>
      <c r="F15" s="96">
        <v>98.55</v>
      </c>
      <c r="G15" s="97">
        <v>9.9600000000000001E-3</v>
      </c>
      <c r="H15" s="97">
        <v>0.05</v>
      </c>
      <c r="I15" s="97">
        <v>0</v>
      </c>
      <c r="J15" s="97">
        <v>0.17599999999999999</v>
      </c>
      <c r="K15" s="97">
        <v>2.9929999999999999</v>
      </c>
      <c r="L15" s="97">
        <v>0.375</v>
      </c>
      <c r="M15" s="98">
        <v>4.76</v>
      </c>
      <c r="N15" s="98">
        <v>0.51</v>
      </c>
      <c r="O15" s="98">
        <v>0</v>
      </c>
      <c r="P15" s="98">
        <v>80.492999999999995</v>
      </c>
      <c r="Q15" s="98">
        <v>35.799999999999997</v>
      </c>
      <c r="R15" s="98">
        <v>6.42</v>
      </c>
    </row>
    <row r="16" spans="1:18">
      <c r="A16" s="79" t="str">
        <f t="shared" si="0"/>
        <v>E</v>
      </c>
      <c r="B16" s="83" t="s">
        <v>57</v>
      </c>
      <c r="C16" s="83" t="s">
        <v>37</v>
      </c>
      <c r="D16" s="96">
        <v>99.34</v>
      </c>
      <c r="E16" s="96">
        <v>99.02</v>
      </c>
      <c r="F16" s="96">
        <v>99.37</v>
      </c>
      <c r="G16" s="97">
        <v>0</v>
      </c>
      <c r="H16" s="97">
        <v>1.89</v>
      </c>
      <c r="I16" s="97">
        <v>0</v>
      </c>
      <c r="J16" s="97">
        <v>0</v>
      </c>
      <c r="K16" s="97">
        <v>1.89</v>
      </c>
      <c r="L16" s="97">
        <v>0</v>
      </c>
      <c r="M16" s="98">
        <v>0</v>
      </c>
      <c r="N16" s="98">
        <v>21.1</v>
      </c>
      <c r="O16" s="98">
        <v>0</v>
      </c>
      <c r="P16" s="98">
        <v>0</v>
      </c>
      <c r="Q16" s="98">
        <v>21.1</v>
      </c>
      <c r="R16" s="98">
        <v>0</v>
      </c>
    </row>
  </sheetData>
  <customSheetViews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2" t="s">
        <v>62</v>
      </c>
    </row>
    <row r="2" spans="1:2">
      <c r="A2" t="s">
        <v>63</v>
      </c>
    </row>
    <row r="3" spans="1:2">
      <c r="A3" t="s">
        <v>59</v>
      </c>
    </row>
    <row r="4" spans="1:2">
      <c r="A4" t="s">
        <v>60</v>
      </c>
    </row>
    <row r="5" spans="1:2">
      <c r="A5" t="s">
        <v>58</v>
      </c>
    </row>
    <row r="6" spans="1:2">
      <c r="A6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2026-02-11T09:19:55Z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