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ABR\INF_ELABORADA\"/>
    </mc:Choice>
  </mc:AlternateContent>
  <xr:revisionPtr revIDLastSave="0" documentId="8_{5B7B6A82-431E-49FE-86B4-BFEFCC807550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Indice" sheetId="10" r:id="rId1"/>
    <sheet name="I1" sheetId="7" r:id="rId2"/>
    <sheet name="Mozart Reports" sheetId="15" state="veryHidden" r:id="rId3"/>
    <sheet name="I2" sheetId="2" r:id="rId4"/>
    <sheet name="I3" sheetId="3" r:id="rId5"/>
    <sheet name="I4" sheetId="5" r:id="rId6"/>
    <sheet name="I5" sheetId="4" r:id="rId7"/>
    <sheet name="I6" sheetId="6" r:id="rId8"/>
    <sheet name="Data 1" sheetId="20" state="hidden" r:id="rId9"/>
    <sheet name="Data 2" sheetId="21" state="hidden" r:id="rId10"/>
    <sheet name="Data 3" sheetId="22" state="hidden" r:id="rId11"/>
    <sheet name="Dat_01" sheetId="16" r:id="rId12"/>
    <sheet name="POR Utilización IPE en Horiz..." sheetId="23" state="hidden" r:id="rId13"/>
    <sheet name="Dat_02" sheetId="19" r:id="rId14"/>
  </sheets>
  <definedNames>
    <definedName name="_xlnm.Print_Area">#REF!</definedName>
    <definedName name="_xlnm.Database">#REF!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9">'Data 2'!ccc</definedName>
    <definedName name="ccc" localSheetId="10">'Data 3'!ccc</definedName>
    <definedName name="ccc">'Data 2'!ccc</definedName>
    <definedName name="CCCCV">#REF!</definedName>
    <definedName name="CUADRO_ANTERIOR" localSheetId="9">'Data 2'!CUADRO_ANTERIOR</definedName>
    <definedName name="CUADRO_ANTERIOR" localSheetId="10">'Data 3'!CUADRO_ANTERIOR</definedName>
    <definedName name="CUADRO_ANTERIOR">'Data 2'!CUADRO_ANTERIOR</definedName>
    <definedName name="cuadro_anterior_jcol">#N/A</definedName>
    <definedName name="CUADRO_PROXIMO" localSheetId="9">'Data 2'!CUADRO_PROXIMO</definedName>
    <definedName name="CUADRO_PROXIMO" localSheetId="10">'Data 3'!CUADRO_PROXIMO</definedName>
    <definedName name="CUADRO_PROXIMO">'Data 2'!CUADRO_PROXIMO</definedName>
    <definedName name="cuadro_proximo_jcol">#N/A</definedName>
    <definedName name="DATOS">#REF!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Fecha">#REF!</definedName>
    <definedName name="FINALIZAR" localSheetId="9">'Data 2'!FINALIZAR</definedName>
    <definedName name="FINALIZAR" localSheetId="10">'Data 3'!FINALIZAR</definedName>
    <definedName name="FINALIZAR">'Data 2'!FINALIZAR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9">'Data 2'!IMPRESION</definedName>
    <definedName name="IMPRESION" localSheetId="10">'Data 3'!IMPRESION</definedName>
    <definedName name="IMPRESION">'Data 2'!IMPRESION</definedName>
    <definedName name="impresion_jcol">#N/A</definedName>
    <definedName name="Índice" localSheetId="9">[0]!INDICE</definedName>
    <definedName name="Índice" localSheetId="10">[0]!INDICE</definedName>
    <definedName name="Índice">[0]!INDICE</definedName>
    <definedName name="indice_jcol" localSheetId="9">[0]!INDICE</definedName>
    <definedName name="indice_jcol" localSheetId="10">[0]!INDICE</definedName>
    <definedName name="indice_jcol">[0]!INDICE</definedName>
    <definedName name="Int_CFraExp">OFFSET(Dat_02!$F$5,0,0,COUNT(Dat_02!$B$5:$B$1000),1)</definedName>
    <definedName name="Int_CFraImp">OFFSET(Dat_02!$B$5,0,0,COUNT(Dat_02!$B$5:$B$1000),1)</definedName>
    <definedName name="Int_CPorExp">OFFSET(Dat_02!$G$5,0,0,COUNT(Dat_02!$B$5:$B$1000),1)</definedName>
    <definedName name="Int_CPorImp">OFFSET(Dat_02!$D$5,0,0,COUNT(Dat_02!$B$5:$B$1000),1)</definedName>
    <definedName name="Int_Meses">OFFSET(Dat_02!$H$5,0,0,COUNT(Dat_02!$C$5:$C$1000),1)</definedName>
    <definedName name="Int_SFra">OFFSET(Dat_02!$N$5,0,0,COUNT(Dat_02!$C$5:$C$1000),1)</definedName>
    <definedName name="Int_SPor">OFFSET(Dat_02!$O$5,0,0,COUNT(Dat_02!$E$5:$E$1000),1)</definedName>
    <definedName name="jkhjklhjkhjkl">#N/A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Mes_del_informe">Dat_01!$A$1:$B$2</definedName>
    <definedName name="MSTR.Serie_Balance_Nuevo_Energía_Eléctrica_Mensual.1">#REF!</definedName>
    <definedName name="MSTR.Serie_Balance_Nuevo_Energía_Eléctrica_Mes_Baleares">#REF!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9">'Data 2'!nnn</definedName>
    <definedName name="nnn" localSheetId="10">'Data 3'!nnn</definedName>
    <definedName name="nnn">'Data 2'!nnn</definedName>
    <definedName name="nnnn" localSheetId="9">'Data 2'!nnnn</definedName>
    <definedName name="nnnn" localSheetId="10">'Data 3'!nnnn</definedName>
    <definedName name="nnnn">'Data 2'!nnnn</definedName>
    <definedName name="nu" localSheetId="9">'Data 2'!nu</definedName>
    <definedName name="nu" localSheetId="10">'Data 3'!nu</definedName>
    <definedName name="nu">'Data 2'!nu</definedName>
    <definedName name="nuevo">#N/A</definedName>
    <definedName name="PRINCIPAL" localSheetId="9">'Data 2'!PRINCIPAL</definedName>
    <definedName name="PRINCIPAL" localSheetId="10">'Data 3'!PRINCIPAL</definedName>
    <definedName name="PRINCIPAL">'Data 2'!PRINCIPAL</definedName>
    <definedName name="principal_jcol">#N/A</definedName>
    <definedName name="Rango">#REF!</definedName>
    <definedName name="rosa" localSheetId="9">'Data 2'!rosa</definedName>
    <definedName name="rosa" localSheetId="10">'Data 3'!rosa</definedName>
    <definedName name="rosa">'Data 2'!rosa</definedName>
    <definedName name="rosa2" localSheetId="9">'Data 2'!rosa2</definedName>
    <definedName name="rosa2" localSheetId="10">'Data 3'!rosa2</definedName>
    <definedName name="rosa2">'Data 2'!rosa2</definedName>
    <definedName name="sfasfasf" localSheetId="9">[0]!INDICE</definedName>
    <definedName name="sfasfasf" localSheetId="10">[0]!INDICE</definedName>
    <definedName name="sfasfasf">[0]!INDICE</definedName>
    <definedName name="v">#N/A</definedName>
    <definedName name="VV" localSheetId="9">'Data 2'!VV</definedName>
    <definedName name="VV" localSheetId="10">'Data 3'!VV</definedName>
    <definedName name="VV">'Data 2'!VV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9">'Data 2'!x</definedName>
    <definedName name="x" localSheetId="10">'Data 3'!x</definedName>
    <definedName name="x">'Data 2'!x</definedName>
    <definedName name="XX" localSheetId="9">'Data 2'!XX</definedName>
    <definedName name="XX" localSheetId="10">'Data 3'!XX</definedName>
    <definedName name="XX">'Data 2'!XX</definedName>
    <definedName name="xxx" localSheetId="9">'Data 2'!xxx</definedName>
    <definedName name="xxx" localSheetId="10">'Data 3'!xxx</definedName>
    <definedName name="xxx">'Data 2'!xxx</definedName>
    <definedName name="XXXX" localSheetId="9">'Data 2'!XXXX</definedName>
    <definedName name="XXXX" localSheetId="10">Dat_02!$I$1:$M$399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19" l="1"/>
  <c r="I58" i="16"/>
  <c r="H58" i="16"/>
  <c r="G58" i="16"/>
  <c r="B58" i="16"/>
  <c r="D58" i="16"/>
  <c r="C58" i="16"/>
  <c r="N398" i="19"/>
  <c r="O398" i="19"/>
  <c r="N399" i="19"/>
  <c r="O399" i="19"/>
  <c r="F398" i="19"/>
  <c r="G398" i="19"/>
  <c r="F399" i="19"/>
  <c r="G399" i="19"/>
  <c r="C401" i="21" l="1"/>
  <c r="C401" i="22"/>
  <c r="E401" i="21"/>
  <c r="E401" i="22"/>
  <c r="B55" i="16"/>
  <c r="B54" i="16" s="1"/>
  <c r="H384" i="19"/>
  <c r="B6" i="22"/>
  <c r="D6" i="22"/>
  <c r="B7" i="22"/>
  <c r="D7" i="22"/>
  <c r="B8" i="22"/>
  <c r="D8" i="22"/>
  <c r="B9" i="22"/>
  <c r="D9" i="22"/>
  <c r="B10" i="22"/>
  <c r="D10" i="22"/>
  <c r="B11" i="22"/>
  <c r="D11" i="22"/>
  <c r="B12" i="22"/>
  <c r="D12" i="22"/>
  <c r="B13" i="22"/>
  <c r="D13" i="22"/>
  <c r="B14" i="22"/>
  <c r="D14" i="22"/>
  <c r="B15" i="22"/>
  <c r="D15" i="22"/>
  <c r="B16" i="22"/>
  <c r="D16" i="22"/>
  <c r="B17" i="22"/>
  <c r="D17" i="22"/>
  <c r="B18" i="22"/>
  <c r="D18" i="22"/>
  <c r="B19" i="22"/>
  <c r="D19" i="22"/>
  <c r="B20" i="22"/>
  <c r="D20" i="22"/>
  <c r="B21" i="22"/>
  <c r="D21" i="22"/>
  <c r="B22" i="22"/>
  <c r="D22" i="22"/>
  <c r="B23" i="22"/>
  <c r="D23" i="22"/>
  <c r="B24" i="22"/>
  <c r="D24" i="22"/>
  <c r="B25" i="22"/>
  <c r="D25" i="22"/>
  <c r="B26" i="22"/>
  <c r="D26" i="22"/>
  <c r="B27" i="22"/>
  <c r="D27" i="22"/>
  <c r="B28" i="22"/>
  <c r="D28" i="22"/>
  <c r="B29" i="22"/>
  <c r="D29" i="22"/>
  <c r="B30" i="22"/>
  <c r="D30" i="22"/>
  <c r="B31" i="22"/>
  <c r="D31" i="22"/>
  <c r="B32" i="22"/>
  <c r="D32" i="22"/>
  <c r="B33" i="22"/>
  <c r="D33" i="22"/>
  <c r="B34" i="22"/>
  <c r="D34" i="22"/>
  <c r="B35" i="22"/>
  <c r="D35" i="22"/>
  <c r="B36" i="22"/>
  <c r="D36" i="22"/>
  <c r="B37" i="22"/>
  <c r="D37" i="22"/>
  <c r="B38" i="22"/>
  <c r="D38" i="22"/>
  <c r="B39" i="22"/>
  <c r="D39" i="22"/>
  <c r="B40" i="22"/>
  <c r="D40" i="22"/>
  <c r="B41" i="22"/>
  <c r="D41" i="22"/>
  <c r="B42" i="22"/>
  <c r="D42" i="22"/>
  <c r="B43" i="22"/>
  <c r="D43" i="22"/>
  <c r="B44" i="22"/>
  <c r="D44" i="22"/>
  <c r="B45" i="22"/>
  <c r="D45" i="22"/>
  <c r="B46" i="22"/>
  <c r="D46" i="22"/>
  <c r="B47" i="22"/>
  <c r="D47" i="22"/>
  <c r="B48" i="22"/>
  <c r="D48" i="22"/>
  <c r="B49" i="22"/>
  <c r="D49" i="22"/>
  <c r="B50" i="22"/>
  <c r="D50" i="22"/>
  <c r="B51" i="22"/>
  <c r="D51" i="22"/>
  <c r="B52" i="22"/>
  <c r="D52" i="22"/>
  <c r="B53" i="22"/>
  <c r="D53" i="22"/>
  <c r="B54" i="22"/>
  <c r="D54" i="22"/>
  <c r="B55" i="22"/>
  <c r="D55" i="22"/>
  <c r="B56" i="22"/>
  <c r="D56" i="22"/>
  <c r="B57" i="22"/>
  <c r="D57" i="22"/>
  <c r="B58" i="22"/>
  <c r="D58" i="22"/>
  <c r="B59" i="22"/>
  <c r="D59" i="22"/>
  <c r="B60" i="22"/>
  <c r="D60" i="22"/>
  <c r="B61" i="22"/>
  <c r="D61" i="22"/>
  <c r="B62" i="22"/>
  <c r="D62" i="22"/>
  <c r="B63" i="22"/>
  <c r="D63" i="22"/>
  <c r="B64" i="22"/>
  <c r="D64" i="22"/>
  <c r="B65" i="22"/>
  <c r="D65" i="22"/>
  <c r="B66" i="22"/>
  <c r="D66" i="22"/>
  <c r="B67" i="22"/>
  <c r="D67" i="22"/>
  <c r="B68" i="22"/>
  <c r="D68" i="22"/>
  <c r="B69" i="22"/>
  <c r="D69" i="22"/>
  <c r="B70" i="22"/>
  <c r="D70" i="22"/>
  <c r="B71" i="22"/>
  <c r="D71" i="22"/>
  <c r="B72" i="22"/>
  <c r="D72" i="22"/>
  <c r="B73" i="22"/>
  <c r="D73" i="22"/>
  <c r="B74" i="22"/>
  <c r="D74" i="22"/>
  <c r="B75" i="22"/>
  <c r="D75" i="22"/>
  <c r="B76" i="22"/>
  <c r="D76" i="22"/>
  <c r="B77" i="22"/>
  <c r="D77" i="22"/>
  <c r="B78" i="22"/>
  <c r="D78" i="22"/>
  <c r="B79" i="22"/>
  <c r="D79" i="22"/>
  <c r="B80" i="22"/>
  <c r="D80" i="22"/>
  <c r="B81" i="22"/>
  <c r="D81" i="22"/>
  <c r="B82" i="22"/>
  <c r="D82" i="22"/>
  <c r="B83" i="22"/>
  <c r="D83" i="22"/>
  <c r="B84" i="22"/>
  <c r="D84" i="22"/>
  <c r="B85" i="22"/>
  <c r="D85" i="22"/>
  <c r="B86" i="22"/>
  <c r="D86" i="22"/>
  <c r="B87" i="22"/>
  <c r="D87" i="22"/>
  <c r="B88" i="22"/>
  <c r="D88" i="22"/>
  <c r="B89" i="22"/>
  <c r="D89" i="22"/>
  <c r="B90" i="22"/>
  <c r="D90" i="22"/>
  <c r="B91" i="22"/>
  <c r="D91" i="22"/>
  <c r="B92" i="22"/>
  <c r="D92" i="22"/>
  <c r="B93" i="22"/>
  <c r="D93" i="22"/>
  <c r="B94" i="22"/>
  <c r="D94" i="22"/>
  <c r="B95" i="22"/>
  <c r="D95" i="22"/>
  <c r="B96" i="22"/>
  <c r="D96" i="22"/>
  <c r="B97" i="22"/>
  <c r="D97" i="22"/>
  <c r="B98" i="22"/>
  <c r="D98" i="22"/>
  <c r="B99" i="22"/>
  <c r="D99" i="22"/>
  <c r="B100" i="22"/>
  <c r="D100" i="22"/>
  <c r="B101" i="22"/>
  <c r="D101" i="22"/>
  <c r="B102" i="22"/>
  <c r="D102" i="22"/>
  <c r="B103" i="22"/>
  <c r="D103" i="22"/>
  <c r="B104" i="22"/>
  <c r="D104" i="22"/>
  <c r="B105" i="22"/>
  <c r="D105" i="22"/>
  <c r="B106" i="22"/>
  <c r="D106" i="22"/>
  <c r="B107" i="22"/>
  <c r="D107" i="22"/>
  <c r="B108" i="22"/>
  <c r="D108" i="22"/>
  <c r="B109" i="22"/>
  <c r="D109" i="22"/>
  <c r="B110" i="22"/>
  <c r="D110" i="22"/>
  <c r="B111" i="22"/>
  <c r="D111" i="22"/>
  <c r="B112" i="22"/>
  <c r="D112" i="22"/>
  <c r="B113" i="22"/>
  <c r="D113" i="22"/>
  <c r="B114" i="22"/>
  <c r="D114" i="22"/>
  <c r="B115" i="22"/>
  <c r="D115" i="22"/>
  <c r="B116" i="22"/>
  <c r="D116" i="22"/>
  <c r="B117" i="22"/>
  <c r="D117" i="22"/>
  <c r="B118" i="22"/>
  <c r="D118" i="22"/>
  <c r="B119" i="22"/>
  <c r="D119" i="22"/>
  <c r="B120" i="22"/>
  <c r="D120" i="22"/>
  <c r="B121" i="22"/>
  <c r="D121" i="22"/>
  <c r="B122" i="22"/>
  <c r="D122" i="22"/>
  <c r="B123" i="22"/>
  <c r="D123" i="22"/>
  <c r="B124" i="22"/>
  <c r="D124" i="22"/>
  <c r="B125" i="22"/>
  <c r="D125" i="22"/>
  <c r="B126" i="22"/>
  <c r="D126" i="22"/>
  <c r="B127" i="22"/>
  <c r="D127" i="22"/>
  <c r="B128" i="22"/>
  <c r="D128" i="22"/>
  <c r="B129" i="22"/>
  <c r="D129" i="22"/>
  <c r="B130" i="22"/>
  <c r="D130" i="22"/>
  <c r="B131" i="22"/>
  <c r="D131" i="22"/>
  <c r="B132" i="22"/>
  <c r="D132" i="22"/>
  <c r="B133" i="22"/>
  <c r="D133" i="22"/>
  <c r="B134" i="22"/>
  <c r="D134" i="22"/>
  <c r="B135" i="22"/>
  <c r="D135" i="22"/>
  <c r="B136" i="22"/>
  <c r="D136" i="22"/>
  <c r="B137" i="22"/>
  <c r="D137" i="22"/>
  <c r="B138" i="22"/>
  <c r="D138" i="22"/>
  <c r="B139" i="22"/>
  <c r="D139" i="22"/>
  <c r="B140" i="22"/>
  <c r="D140" i="22"/>
  <c r="B141" i="22"/>
  <c r="D141" i="22"/>
  <c r="B142" i="22"/>
  <c r="D142" i="22"/>
  <c r="B143" i="22"/>
  <c r="D143" i="22"/>
  <c r="B144" i="22"/>
  <c r="D144" i="22"/>
  <c r="B145" i="22"/>
  <c r="D145" i="22"/>
  <c r="B146" i="22"/>
  <c r="D146" i="22"/>
  <c r="B147" i="22"/>
  <c r="D147" i="22"/>
  <c r="B148" i="22"/>
  <c r="D148" i="22"/>
  <c r="B149" i="22"/>
  <c r="D149" i="22"/>
  <c r="B150" i="22"/>
  <c r="D150" i="22"/>
  <c r="B151" i="22"/>
  <c r="D151" i="22"/>
  <c r="B152" i="22"/>
  <c r="D152" i="22"/>
  <c r="B153" i="22"/>
  <c r="D153" i="22"/>
  <c r="B154" i="22"/>
  <c r="D154" i="22"/>
  <c r="B155" i="22"/>
  <c r="D155" i="22"/>
  <c r="B156" i="22"/>
  <c r="D156" i="22"/>
  <c r="B157" i="22"/>
  <c r="D157" i="22"/>
  <c r="B158" i="22"/>
  <c r="D158" i="22"/>
  <c r="B159" i="22"/>
  <c r="D159" i="22"/>
  <c r="B160" i="22"/>
  <c r="D160" i="22"/>
  <c r="B161" i="22"/>
  <c r="D161" i="22"/>
  <c r="B162" i="22"/>
  <c r="D162" i="22"/>
  <c r="B163" i="22"/>
  <c r="D163" i="22"/>
  <c r="B164" i="22"/>
  <c r="D164" i="22"/>
  <c r="B165" i="22"/>
  <c r="D165" i="22"/>
  <c r="B166" i="22"/>
  <c r="D166" i="22"/>
  <c r="B167" i="22"/>
  <c r="D167" i="22"/>
  <c r="B168" i="22"/>
  <c r="D168" i="22"/>
  <c r="B169" i="22"/>
  <c r="D169" i="22"/>
  <c r="B170" i="22"/>
  <c r="D170" i="22"/>
  <c r="B171" i="22"/>
  <c r="D171" i="22"/>
  <c r="B172" i="22"/>
  <c r="D172" i="22"/>
  <c r="B173" i="22"/>
  <c r="D173" i="22"/>
  <c r="B174" i="22"/>
  <c r="D174" i="22"/>
  <c r="B175" i="22"/>
  <c r="D175" i="22"/>
  <c r="B176" i="22"/>
  <c r="D176" i="22"/>
  <c r="B177" i="22"/>
  <c r="D177" i="22"/>
  <c r="B178" i="22"/>
  <c r="D178" i="22"/>
  <c r="B179" i="22"/>
  <c r="D179" i="22"/>
  <c r="B180" i="22"/>
  <c r="D180" i="22"/>
  <c r="B181" i="22"/>
  <c r="D181" i="22"/>
  <c r="B182" i="22"/>
  <c r="D182" i="22"/>
  <c r="B183" i="22"/>
  <c r="D183" i="22"/>
  <c r="B184" i="22"/>
  <c r="D184" i="22"/>
  <c r="B185" i="22"/>
  <c r="D185" i="22"/>
  <c r="B186" i="22"/>
  <c r="D186" i="22"/>
  <c r="B187" i="22"/>
  <c r="D187" i="22"/>
  <c r="B188" i="22"/>
  <c r="D188" i="22"/>
  <c r="B189" i="22"/>
  <c r="D189" i="22"/>
  <c r="B190" i="22"/>
  <c r="D190" i="22"/>
  <c r="B191" i="22"/>
  <c r="D191" i="22"/>
  <c r="B192" i="22"/>
  <c r="D192" i="22"/>
  <c r="B193" i="22"/>
  <c r="D193" i="22"/>
  <c r="B194" i="22"/>
  <c r="D194" i="22"/>
  <c r="B195" i="22"/>
  <c r="D195" i="22"/>
  <c r="B196" i="22"/>
  <c r="D196" i="22"/>
  <c r="B197" i="22"/>
  <c r="D197" i="22"/>
  <c r="B198" i="22"/>
  <c r="D198" i="22"/>
  <c r="B199" i="22"/>
  <c r="D199" i="22"/>
  <c r="B200" i="22"/>
  <c r="D200" i="22"/>
  <c r="B201" i="22"/>
  <c r="D201" i="22"/>
  <c r="B202" i="22"/>
  <c r="D202" i="22"/>
  <c r="B203" i="22"/>
  <c r="D203" i="22"/>
  <c r="B204" i="22"/>
  <c r="D204" i="22"/>
  <c r="B205" i="22"/>
  <c r="D205" i="22"/>
  <c r="B206" i="22"/>
  <c r="D206" i="22"/>
  <c r="B207" i="22"/>
  <c r="D207" i="22"/>
  <c r="B208" i="22"/>
  <c r="D208" i="22"/>
  <c r="B209" i="22"/>
  <c r="D209" i="22"/>
  <c r="B210" i="22"/>
  <c r="D210" i="22"/>
  <c r="B211" i="22"/>
  <c r="D211" i="22"/>
  <c r="B212" i="22"/>
  <c r="D212" i="22"/>
  <c r="B213" i="22"/>
  <c r="D213" i="22"/>
  <c r="B214" i="22"/>
  <c r="D214" i="22"/>
  <c r="B215" i="22"/>
  <c r="D215" i="22"/>
  <c r="B216" i="22"/>
  <c r="D216" i="22"/>
  <c r="B217" i="22"/>
  <c r="D217" i="22"/>
  <c r="B218" i="22"/>
  <c r="D218" i="22"/>
  <c r="B219" i="22"/>
  <c r="D219" i="22"/>
  <c r="B220" i="22"/>
  <c r="D220" i="22"/>
  <c r="B221" i="22"/>
  <c r="D221" i="22"/>
  <c r="B222" i="22"/>
  <c r="D222" i="22"/>
  <c r="B223" i="22"/>
  <c r="D223" i="22"/>
  <c r="B224" i="22"/>
  <c r="D224" i="22"/>
  <c r="B225" i="22"/>
  <c r="D225" i="22"/>
  <c r="B226" i="22"/>
  <c r="D226" i="22"/>
  <c r="B227" i="22"/>
  <c r="D227" i="22"/>
  <c r="B228" i="22"/>
  <c r="D228" i="22"/>
  <c r="B229" i="22"/>
  <c r="D229" i="22"/>
  <c r="B230" i="22"/>
  <c r="D230" i="22"/>
  <c r="B231" i="22"/>
  <c r="D231" i="22"/>
  <c r="B232" i="22"/>
  <c r="D232" i="22"/>
  <c r="B233" i="22"/>
  <c r="D233" i="22"/>
  <c r="B234" i="22"/>
  <c r="D234" i="22"/>
  <c r="B235" i="22"/>
  <c r="D235" i="22"/>
  <c r="B236" i="22"/>
  <c r="D236" i="22"/>
  <c r="B237" i="22"/>
  <c r="D237" i="22"/>
  <c r="B238" i="22"/>
  <c r="D238" i="22"/>
  <c r="B239" i="22"/>
  <c r="D239" i="22"/>
  <c r="B240" i="22"/>
  <c r="D240" i="22"/>
  <c r="B241" i="22"/>
  <c r="D241" i="22"/>
  <c r="B242" i="22"/>
  <c r="D242" i="22"/>
  <c r="B243" i="22"/>
  <c r="D243" i="22"/>
  <c r="B244" i="22"/>
  <c r="D244" i="22"/>
  <c r="B245" i="22"/>
  <c r="D245" i="22"/>
  <c r="B246" i="22"/>
  <c r="D246" i="22"/>
  <c r="B247" i="22"/>
  <c r="D247" i="22"/>
  <c r="B248" i="22"/>
  <c r="D248" i="22"/>
  <c r="B249" i="22"/>
  <c r="D249" i="22"/>
  <c r="B250" i="22"/>
  <c r="D250" i="22"/>
  <c r="B251" i="22"/>
  <c r="D251" i="22"/>
  <c r="B252" i="22"/>
  <c r="D252" i="22"/>
  <c r="B253" i="22"/>
  <c r="D253" i="22"/>
  <c r="B254" i="22"/>
  <c r="D254" i="22"/>
  <c r="B255" i="22"/>
  <c r="D255" i="22"/>
  <c r="B256" i="22"/>
  <c r="D256" i="22"/>
  <c r="B257" i="22"/>
  <c r="D257" i="22"/>
  <c r="B258" i="22"/>
  <c r="D258" i="22"/>
  <c r="B259" i="22"/>
  <c r="D259" i="22"/>
  <c r="B260" i="22"/>
  <c r="D260" i="22"/>
  <c r="B261" i="22"/>
  <c r="D261" i="22"/>
  <c r="B262" i="22"/>
  <c r="D262" i="22"/>
  <c r="B263" i="22"/>
  <c r="D263" i="22"/>
  <c r="B264" i="22"/>
  <c r="D264" i="22"/>
  <c r="B265" i="22"/>
  <c r="D265" i="22"/>
  <c r="B266" i="22"/>
  <c r="D266" i="22"/>
  <c r="B267" i="22"/>
  <c r="D267" i="22"/>
  <c r="B268" i="22"/>
  <c r="D268" i="22"/>
  <c r="B269" i="22"/>
  <c r="D269" i="22"/>
  <c r="B270" i="22"/>
  <c r="D270" i="22"/>
  <c r="B271" i="22"/>
  <c r="D271" i="22"/>
  <c r="B272" i="22"/>
  <c r="D272" i="22"/>
  <c r="B273" i="22"/>
  <c r="D273" i="22"/>
  <c r="B274" i="22"/>
  <c r="D274" i="22"/>
  <c r="B275" i="22"/>
  <c r="D275" i="22"/>
  <c r="B276" i="22"/>
  <c r="D276" i="22"/>
  <c r="B277" i="22"/>
  <c r="D277" i="22"/>
  <c r="B278" i="22"/>
  <c r="D278" i="22"/>
  <c r="B279" i="22"/>
  <c r="D279" i="22"/>
  <c r="B280" i="22"/>
  <c r="D280" i="22"/>
  <c r="B281" i="22"/>
  <c r="D281" i="22"/>
  <c r="B282" i="22"/>
  <c r="D282" i="22"/>
  <c r="B283" i="22"/>
  <c r="D283" i="22"/>
  <c r="B284" i="22"/>
  <c r="D284" i="22"/>
  <c r="B285" i="22"/>
  <c r="D285" i="22"/>
  <c r="B286" i="22"/>
  <c r="D286" i="22"/>
  <c r="B287" i="22"/>
  <c r="D287" i="22"/>
  <c r="B288" i="22"/>
  <c r="D288" i="22"/>
  <c r="B289" i="22"/>
  <c r="D289" i="22"/>
  <c r="B290" i="22"/>
  <c r="D290" i="22"/>
  <c r="B291" i="22"/>
  <c r="D291" i="22"/>
  <c r="B292" i="22"/>
  <c r="D292" i="22"/>
  <c r="B293" i="22"/>
  <c r="D293" i="22"/>
  <c r="B294" i="22"/>
  <c r="D294" i="22"/>
  <c r="B295" i="22"/>
  <c r="D295" i="22"/>
  <c r="B296" i="22"/>
  <c r="D296" i="22"/>
  <c r="B297" i="22"/>
  <c r="D297" i="22"/>
  <c r="B298" i="22"/>
  <c r="D298" i="22"/>
  <c r="B299" i="22"/>
  <c r="D299" i="22"/>
  <c r="B300" i="22"/>
  <c r="D300" i="22"/>
  <c r="B301" i="22"/>
  <c r="D301" i="22"/>
  <c r="B302" i="22"/>
  <c r="D302" i="22"/>
  <c r="B303" i="22"/>
  <c r="D303" i="22"/>
  <c r="B304" i="22"/>
  <c r="D304" i="22"/>
  <c r="B305" i="22"/>
  <c r="D305" i="22"/>
  <c r="B306" i="22"/>
  <c r="D306" i="22"/>
  <c r="B307" i="22"/>
  <c r="D307" i="22"/>
  <c r="B308" i="22"/>
  <c r="D308" i="22"/>
  <c r="B309" i="22"/>
  <c r="D309" i="22"/>
  <c r="B310" i="22"/>
  <c r="D310" i="22"/>
  <c r="B311" i="22"/>
  <c r="D311" i="22"/>
  <c r="B312" i="22"/>
  <c r="D312" i="22"/>
  <c r="B313" i="22"/>
  <c r="D313" i="22"/>
  <c r="B314" i="22"/>
  <c r="D314" i="22"/>
  <c r="B315" i="22"/>
  <c r="D315" i="22"/>
  <c r="B316" i="22"/>
  <c r="D316" i="22"/>
  <c r="B317" i="22"/>
  <c r="D317" i="22"/>
  <c r="B318" i="22"/>
  <c r="D318" i="22"/>
  <c r="B319" i="22"/>
  <c r="D319" i="22"/>
  <c r="B320" i="22"/>
  <c r="D320" i="22"/>
  <c r="B321" i="22"/>
  <c r="D321" i="22"/>
  <c r="B322" i="22"/>
  <c r="D322" i="22"/>
  <c r="B323" i="22"/>
  <c r="D323" i="22"/>
  <c r="B324" i="22"/>
  <c r="D324" i="22"/>
  <c r="B325" i="22"/>
  <c r="D325" i="22"/>
  <c r="B326" i="22"/>
  <c r="D326" i="22"/>
  <c r="B327" i="22"/>
  <c r="D327" i="22"/>
  <c r="B328" i="22"/>
  <c r="D328" i="22"/>
  <c r="B329" i="22"/>
  <c r="D329" i="22"/>
  <c r="B330" i="22"/>
  <c r="D330" i="22"/>
  <c r="B331" i="22"/>
  <c r="D331" i="22"/>
  <c r="B332" i="22"/>
  <c r="D332" i="22"/>
  <c r="B333" i="22"/>
  <c r="D333" i="22"/>
  <c r="B334" i="22"/>
  <c r="D334" i="22"/>
  <c r="B335" i="22"/>
  <c r="D335" i="22"/>
  <c r="B336" i="22"/>
  <c r="D336" i="22"/>
  <c r="B337" i="22"/>
  <c r="D337" i="22"/>
  <c r="B338" i="22"/>
  <c r="D338" i="22"/>
  <c r="B339" i="22"/>
  <c r="D339" i="22"/>
  <c r="B340" i="22"/>
  <c r="D340" i="22"/>
  <c r="B341" i="22"/>
  <c r="D341" i="22"/>
  <c r="B342" i="22"/>
  <c r="D342" i="22"/>
  <c r="B343" i="22"/>
  <c r="D343" i="22"/>
  <c r="B344" i="22"/>
  <c r="D344" i="22"/>
  <c r="B345" i="22"/>
  <c r="D345" i="22"/>
  <c r="B346" i="22"/>
  <c r="D346" i="22"/>
  <c r="B347" i="22"/>
  <c r="D347" i="22"/>
  <c r="B348" i="22"/>
  <c r="D348" i="22"/>
  <c r="B349" i="22"/>
  <c r="D349" i="22"/>
  <c r="B350" i="22"/>
  <c r="D350" i="22"/>
  <c r="B351" i="22"/>
  <c r="D351" i="22"/>
  <c r="B352" i="22"/>
  <c r="D352" i="22"/>
  <c r="B353" i="22"/>
  <c r="D353" i="22"/>
  <c r="B354" i="22"/>
  <c r="D354" i="22"/>
  <c r="B355" i="22"/>
  <c r="D355" i="22"/>
  <c r="B356" i="22"/>
  <c r="D356" i="22"/>
  <c r="B357" i="22"/>
  <c r="D357" i="22"/>
  <c r="B358" i="22"/>
  <c r="D358" i="22"/>
  <c r="B359" i="22"/>
  <c r="D359" i="22"/>
  <c r="B360" i="22"/>
  <c r="D360" i="22"/>
  <c r="B361" i="22"/>
  <c r="D361" i="22"/>
  <c r="B362" i="22"/>
  <c r="D362" i="22"/>
  <c r="B363" i="22"/>
  <c r="D363" i="22"/>
  <c r="B364" i="22"/>
  <c r="D364" i="22"/>
  <c r="B365" i="22"/>
  <c r="D365" i="22"/>
  <c r="B366" i="22"/>
  <c r="D366" i="22"/>
  <c r="B367" i="22"/>
  <c r="D367" i="22"/>
  <c r="B368" i="22"/>
  <c r="D368" i="22"/>
  <c r="B369" i="22"/>
  <c r="D369" i="22"/>
  <c r="B370" i="22"/>
  <c r="D370" i="22"/>
  <c r="B371" i="22"/>
  <c r="D371" i="22"/>
  <c r="B372" i="22"/>
  <c r="D372" i="22"/>
  <c r="B373" i="22"/>
  <c r="D373" i="22"/>
  <c r="B374" i="22"/>
  <c r="D374" i="22"/>
  <c r="B375" i="22"/>
  <c r="D375" i="22"/>
  <c r="B376" i="22"/>
  <c r="D376" i="22"/>
  <c r="B377" i="22"/>
  <c r="D377" i="22"/>
  <c r="B378" i="22"/>
  <c r="D378" i="22"/>
  <c r="B379" i="22"/>
  <c r="D379" i="22"/>
  <c r="B380" i="22"/>
  <c r="D380" i="22"/>
  <c r="B381" i="22"/>
  <c r="D381" i="22"/>
  <c r="B382" i="22"/>
  <c r="D382" i="22"/>
  <c r="B383" i="22"/>
  <c r="D383" i="22"/>
  <c r="B384" i="22"/>
  <c r="D384" i="22"/>
  <c r="B385" i="22"/>
  <c r="D385" i="22"/>
  <c r="B386" i="22"/>
  <c r="D386" i="22"/>
  <c r="B387" i="22"/>
  <c r="D387" i="22"/>
  <c r="B388" i="22"/>
  <c r="D388" i="22"/>
  <c r="B389" i="22"/>
  <c r="D389" i="22"/>
  <c r="B390" i="22"/>
  <c r="D390" i="22"/>
  <c r="B391" i="22"/>
  <c r="D391" i="22"/>
  <c r="B392" i="22"/>
  <c r="D392" i="22"/>
  <c r="B393" i="22"/>
  <c r="D393" i="22"/>
  <c r="B394" i="22"/>
  <c r="D394" i="22"/>
  <c r="B395" i="22"/>
  <c r="D395" i="22"/>
  <c r="B396" i="22"/>
  <c r="D396" i="22"/>
  <c r="B397" i="22"/>
  <c r="D397" i="22"/>
  <c r="B398" i="22"/>
  <c r="D398" i="22"/>
  <c r="B399" i="22"/>
  <c r="D399" i="22"/>
  <c r="B400" i="22"/>
  <c r="D400" i="22"/>
  <c r="B401" i="22"/>
  <c r="D401" i="22"/>
  <c r="B6" i="21"/>
  <c r="D6" i="21"/>
  <c r="B7" i="21"/>
  <c r="D7" i="21"/>
  <c r="B8" i="21"/>
  <c r="D8" i="21"/>
  <c r="B9" i="21"/>
  <c r="D9" i="21"/>
  <c r="B10" i="21"/>
  <c r="D10" i="21"/>
  <c r="B11" i="21"/>
  <c r="D11" i="21"/>
  <c r="B12" i="21"/>
  <c r="D12" i="21"/>
  <c r="B13" i="21"/>
  <c r="D13" i="21"/>
  <c r="B14" i="21"/>
  <c r="D14" i="21"/>
  <c r="B15" i="21"/>
  <c r="D15" i="21"/>
  <c r="B16" i="21"/>
  <c r="D16" i="21"/>
  <c r="B17" i="21"/>
  <c r="D17" i="21"/>
  <c r="B18" i="21"/>
  <c r="D18" i="21"/>
  <c r="B19" i="21"/>
  <c r="D19" i="21"/>
  <c r="B20" i="21"/>
  <c r="D20" i="21"/>
  <c r="B21" i="21"/>
  <c r="D21" i="21"/>
  <c r="B22" i="21"/>
  <c r="D22" i="21"/>
  <c r="B23" i="21"/>
  <c r="D23" i="21"/>
  <c r="B24" i="21"/>
  <c r="D24" i="21"/>
  <c r="B25" i="21"/>
  <c r="D25" i="21"/>
  <c r="B26" i="21"/>
  <c r="D26" i="21"/>
  <c r="B27" i="21"/>
  <c r="D27" i="21"/>
  <c r="B28" i="21"/>
  <c r="D28" i="21"/>
  <c r="B29" i="21"/>
  <c r="D29" i="21"/>
  <c r="B30" i="21"/>
  <c r="D30" i="21"/>
  <c r="B31" i="21"/>
  <c r="D31" i="21"/>
  <c r="B32" i="21"/>
  <c r="D32" i="21"/>
  <c r="B33" i="21"/>
  <c r="D33" i="21"/>
  <c r="B34" i="21"/>
  <c r="D34" i="21"/>
  <c r="B35" i="21"/>
  <c r="D35" i="21"/>
  <c r="B36" i="21"/>
  <c r="D36" i="21"/>
  <c r="B37" i="21"/>
  <c r="D37" i="21"/>
  <c r="B38" i="21"/>
  <c r="D38" i="21"/>
  <c r="B39" i="21"/>
  <c r="D39" i="21"/>
  <c r="B40" i="21"/>
  <c r="D40" i="21"/>
  <c r="B41" i="21"/>
  <c r="D41" i="21"/>
  <c r="B42" i="21"/>
  <c r="D42" i="21"/>
  <c r="B43" i="21"/>
  <c r="D43" i="21"/>
  <c r="B44" i="21"/>
  <c r="D44" i="21"/>
  <c r="B45" i="21"/>
  <c r="D45" i="21"/>
  <c r="B46" i="21"/>
  <c r="D46" i="21"/>
  <c r="B47" i="21"/>
  <c r="D47" i="21"/>
  <c r="B48" i="21"/>
  <c r="D48" i="21"/>
  <c r="B49" i="21"/>
  <c r="D49" i="21"/>
  <c r="B50" i="21"/>
  <c r="D50" i="21"/>
  <c r="B51" i="21"/>
  <c r="D51" i="21"/>
  <c r="B52" i="21"/>
  <c r="D52" i="21"/>
  <c r="B53" i="21"/>
  <c r="D53" i="21"/>
  <c r="B54" i="21"/>
  <c r="D54" i="21"/>
  <c r="B55" i="21"/>
  <c r="D55" i="21"/>
  <c r="B56" i="21"/>
  <c r="D56" i="21"/>
  <c r="B57" i="21"/>
  <c r="D57" i="21"/>
  <c r="B58" i="21"/>
  <c r="D58" i="21"/>
  <c r="B59" i="21"/>
  <c r="D59" i="21"/>
  <c r="B60" i="21"/>
  <c r="D60" i="21"/>
  <c r="B61" i="21"/>
  <c r="D61" i="21"/>
  <c r="B62" i="21"/>
  <c r="D62" i="21"/>
  <c r="B63" i="21"/>
  <c r="D63" i="21"/>
  <c r="B64" i="21"/>
  <c r="D64" i="21"/>
  <c r="B65" i="21"/>
  <c r="D65" i="21"/>
  <c r="B66" i="21"/>
  <c r="D66" i="21"/>
  <c r="B67" i="21"/>
  <c r="D67" i="21"/>
  <c r="B68" i="21"/>
  <c r="D68" i="21"/>
  <c r="B69" i="21"/>
  <c r="D69" i="21"/>
  <c r="B70" i="21"/>
  <c r="D70" i="21"/>
  <c r="B71" i="21"/>
  <c r="D71" i="21"/>
  <c r="B72" i="21"/>
  <c r="D72" i="21"/>
  <c r="B73" i="21"/>
  <c r="D73" i="21"/>
  <c r="B74" i="21"/>
  <c r="D74" i="21"/>
  <c r="B75" i="21"/>
  <c r="D75" i="21"/>
  <c r="B76" i="21"/>
  <c r="D76" i="21"/>
  <c r="B77" i="21"/>
  <c r="D77" i="21"/>
  <c r="B78" i="21"/>
  <c r="D78" i="21"/>
  <c r="B79" i="21"/>
  <c r="D79" i="21"/>
  <c r="B80" i="21"/>
  <c r="D80" i="21"/>
  <c r="B81" i="21"/>
  <c r="D81" i="21"/>
  <c r="B82" i="21"/>
  <c r="D82" i="21"/>
  <c r="B83" i="21"/>
  <c r="D83" i="21"/>
  <c r="B84" i="21"/>
  <c r="D84" i="21"/>
  <c r="B85" i="21"/>
  <c r="D85" i="21"/>
  <c r="B86" i="21"/>
  <c r="D86" i="21"/>
  <c r="B87" i="21"/>
  <c r="D87" i="21"/>
  <c r="B88" i="21"/>
  <c r="D88" i="21"/>
  <c r="B89" i="21"/>
  <c r="D89" i="21"/>
  <c r="B90" i="21"/>
  <c r="D90" i="21"/>
  <c r="B91" i="21"/>
  <c r="D91" i="21"/>
  <c r="B92" i="21"/>
  <c r="D92" i="21"/>
  <c r="B93" i="21"/>
  <c r="D93" i="21"/>
  <c r="B94" i="21"/>
  <c r="D94" i="21"/>
  <c r="B95" i="21"/>
  <c r="D95" i="21"/>
  <c r="B96" i="21"/>
  <c r="D96" i="21"/>
  <c r="B97" i="21"/>
  <c r="D97" i="21"/>
  <c r="B98" i="21"/>
  <c r="D98" i="21"/>
  <c r="B99" i="21"/>
  <c r="D99" i="21"/>
  <c r="B100" i="21"/>
  <c r="D100" i="21"/>
  <c r="B101" i="21"/>
  <c r="D101" i="21"/>
  <c r="B102" i="21"/>
  <c r="D102" i="21"/>
  <c r="B103" i="21"/>
  <c r="D103" i="21"/>
  <c r="B104" i="21"/>
  <c r="D104" i="21"/>
  <c r="B105" i="21"/>
  <c r="D105" i="21"/>
  <c r="B106" i="21"/>
  <c r="D106" i="21"/>
  <c r="B107" i="21"/>
  <c r="D107" i="21"/>
  <c r="B108" i="21"/>
  <c r="D108" i="21"/>
  <c r="B109" i="21"/>
  <c r="D109" i="21"/>
  <c r="B110" i="21"/>
  <c r="D110" i="21"/>
  <c r="B111" i="21"/>
  <c r="D111" i="21"/>
  <c r="B112" i="21"/>
  <c r="D112" i="21"/>
  <c r="B113" i="21"/>
  <c r="D113" i="21"/>
  <c r="B114" i="21"/>
  <c r="D114" i="21"/>
  <c r="B115" i="21"/>
  <c r="D115" i="21"/>
  <c r="B116" i="21"/>
  <c r="D116" i="21"/>
  <c r="B117" i="21"/>
  <c r="D117" i="21"/>
  <c r="B118" i="21"/>
  <c r="D118" i="21"/>
  <c r="B119" i="21"/>
  <c r="D119" i="21"/>
  <c r="B120" i="21"/>
  <c r="D120" i="21"/>
  <c r="B121" i="21"/>
  <c r="D121" i="21"/>
  <c r="B122" i="21"/>
  <c r="D122" i="21"/>
  <c r="B123" i="21"/>
  <c r="D123" i="21"/>
  <c r="B124" i="21"/>
  <c r="D124" i="21"/>
  <c r="B125" i="21"/>
  <c r="D125" i="21"/>
  <c r="B126" i="21"/>
  <c r="D126" i="21"/>
  <c r="B127" i="21"/>
  <c r="D127" i="21"/>
  <c r="B128" i="21"/>
  <c r="D128" i="21"/>
  <c r="B129" i="21"/>
  <c r="D129" i="21"/>
  <c r="B130" i="21"/>
  <c r="D130" i="21"/>
  <c r="B131" i="21"/>
  <c r="D131" i="21"/>
  <c r="B132" i="21"/>
  <c r="D132" i="21"/>
  <c r="B133" i="21"/>
  <c r="D133" i="21"/>
  <c r="B134" i="21"/>
  <c r="D134" i="21"/>
  <c r="B135" i="21"/>
  <c r="D135" i="21"/>
  <c r="B136" i="21"/>
  <c r="D136" i="21"/>
  <c r="B137" i="21"/>
  <c r="D137" i="21"/>
  <c r="B138" i="21"/>
  <c r="D138" i="21"/>
  <c r="B139" i="21"/>
  <c r="D139" i="21"/>
  <c r="B140" i="21"/>
  <c r="D140" i="21"/>
  <c r="B141" i="21"/>
  <c r="D141" i="21"/>
  <c r="B142" i="21"/>
  <c r="D142" i="21"/>
  <c r="B143" i="21"/>
  <c r="D143" i="21"/>
  <c r="B144" i="21"/>
  <c r="D144" i="21"/>
  <c r="B145" i="21"/>
  <c r="D145" i="21"/>
  <c r="B146" i="21"/>
  <c r="D146" i="21"/>
  <c r="B147" i="21"/>
  <c r="D147" i="21"/>
  <c r="B148" i="21"/>
  <c r="D148" i="21"/>
  <c r="B149" i="21"/>
  <c r="D149" i="21"/>
  <c r="B150" i="21"/>
  <c r="D150" i="21"/>
  <c r="B151" i="21"/>
  <c r="D151" i="21"/>
  <c r="B152" i="21"/>
  <c r="D152" i="21"/>
  <c r="B153" i="21"/>
  <c r="D153" i="21"/>
  <c r="B154" i="21"/>
  <c r="D154" i="21"/>
  <c r="B155" i="21"/>
  <c r="D155" i="21"/>
  <c r="B156" i="21"/>
  <c r="D156" i="21"/>
  <c r="B157" i="21"/>
  <c r="D157" i="21"/>
  <c r="B158" i="21"/>
  <c r="D158" i="21"/>
  <c r="B159" i="21"/>
  <c r="D159" i="21"/>
  <c r="B160" i="21"/>
  <c r="D160" i="21"/>
  <c r="B161" i="21"/>
  <c r="D161" i="21"/>
  <c r="B162" i="21"/>
  <c r="D162" i="21"/>
  <c r="B163" i="21"/>
  <c r="D163" i="21"/>
  <c r="B164" i="21"/>
  <c r="D164" i="21"/>
  <c r="B165" i="21"/>
  <c r="D165" i="21"/>
  <c r="B166" i="21"/>
  <c r="D166" i="21"/>
  <c r="B167" i="21"/>
  <c r="D167" i="21"/>
  <c r="B168" i="21"/>
  <c r="D168" i="21"/>
  <c r="B169" i="21"/>
  <c r="D169" i="21"/>
  <c r="B170" i="21"/>
  <c r="D170" i="21"/>
  <c r="B171" i="21"/>
  <c r="D171" i="21"/>
  <c r="B172" i="21"/>
  <c r="D172" i="21"/>
  <c r="B173" i="21"/>
  <c r="D173" i="21"/>
  <c r="B174" i="21"/>
  <c r="D174" i="21"/>
  <c r="B175" i="21"/>
  <c r="D175" i="21"/>
  <c r="B176" i="21"/>
  <c r="D176" i="21"/>
  <c r="B177" i="21"/>
  <c r="D177" i="21"/>
  <c r="B178" i="21"/>
  <c r="D178" i="21"/>
  <c r="B179" i="21"/>
  <c r="D179" i="21"/>
  <c r="B180" i="21"/>
  <c r="D180" i="21"/>
  <c r="B181" i="21"/>
  <c r="D181" i="21"/>
  <c r="B182" i="21"/>
  <c r="D182" i="21"/>
  <c r="B183" i="21"/>
  <c r="D183" i="21"/>
  <c r="B184" i="21"/>
  <c r="D184" i="21"/>
  <c r="B185" i="21"/>
  <c r="D185" i="21"/>
  <c r="B186" i="21"/>
  <c r="D186" i="21"/>
  <c r="B187" i="21"/>
  <c r="D187" i="21"/>
  <c r="B188" i="21"/>
  <c r="D188" i="21"/>
  <c r="B189" i="21"/>
  <c r="D189" i="21"/>
  <c r="B190" i="21"/>
  <c r="D190" i="21"/>
  <c r="B191" i="21"/>
  <c r="D191" i="21"/>
  <c r="B192" i="21"/>
  <c r="D192" i="21"/>
  <c r="B193" i="21"/>
  <c r="D193" i="21"/>
  <c r="B194" i="21"/>
  <c r="D194" i="21"/>
  <c r="B195" i="21"/>
  <c r="D195" i="21"/>
  <c r="B196" i="21"/>
  <c r="D196" i="21"/>
  <c r="B197" i="21"/>
  <c r="D197" i="21"/>
  <c r="B198" i="21"/>
  <c r="D198" i="21"/>
  <c r="B199" i="21"/>
  <c r="D199" i="21"/>
  <c r="B200" i="21"/>
  <c r="D200" i="21"/>
  <c r="B201" i="21"/>
  <c r="D201" i="21"/>
  <c r="B202" i="21"/>
  <c r="D202" i="21"/>
  <c r="B203" i="21"/>
  <c r="D203" i="21"/>
  <c r="B204" i="21"/>
  <c r="D204" i="21"/>
  <c r="B205" i="21"/>
  <c r="D205" i="21"/>
  <c r="B206" i="21"/>
  <c r="D206" i="21"/>
  <c r="B207" i="21"/>
  <c r="D207" i="21"/>
  <c r="B208" i="21"/>
  <c r="D208" i="21"/>
  <c r="B209" i="21"/>
  <c r="D209" i="21"/>
  <c r="B210" i="21"/>
  <c r="D210" i="21"/>
  <c r="B211" i="21"/>
  <c r="D211" i="21"/>
  <c r="B212" i="21"/>
  <c r="D212" i="21"/>
  <c r="B213" i="21"/>
  <c r="D213" i="21"/>
  <c r="B214" i="21"/>
  <c r="D214" i="21"/>
  <c r="B215" i="21"/>
  <c r="D215" i="21"/>
  <c r="B216" i="21"/>
  <c r="D216" i="21"/>
  <c r="B217" i="21"/>
  <c r="D217" i="21"/>
  <c r="B218" i="21"/>
  <c r="D218" i="21"/>
  <c r="B219" i="21"/>
  <c r="D219" i="21"/>
  <c r="B220" i="21"/>
  <c r="D220" i="21"/>
  <c r="B221" i="21"/>
  <c r="D221" i="21"/>
  <c r="B222" i="21"/>
  <c r="D222" i="21"/>
  <c r="B223" i="21"/>
  <c r="D223" i="21"/>
  <c r="B224" i="21"/>
  <c r="D224" i="21"/>
  <c r="B225" i="21"/>
  <c r="D225" i="21"/>
  <c r="B226" i="21"/>
  <c r="D226" i="21"/>
  <c r="B227" i="21"/>
  <c r="D227" i="21"/>
  <c r="B228" i="21"/>
  <c r="D228" i="21"/>
  <c r="B229" i="21"/>
  <c r="D229" i="21"/>
  <c r="B230" i="21"/>
  <c r="D230" i="21"/>
  <c r="B231" i="21"/>
  <c r="D231" i="21"/>
  <c r="B232" i="21"/>
  <c r="D232" i="21"/>
  <c r="B233" i="21"/>
  <c r="D233" i="21"/>
  <c r="B234" i="21"/>
  <c r="D234" i="21"/>
  <c r="B235" i="21"/>
  <c r="D235" i="21"/>
  <c r="B236" i="21"/>
  <c r="D236" i="21"/>
  <c r="B237" i="21"/>
  <c r="D237" i="21"/>
  <c r="B238" i="21"/>
  <c r="D238" i="21"/>
  <c r="B239" i="21"/>
  <c r="D239" i="21"/>
  <c r="B240" i="21"/>
  <c r="D240" i="21"/>
  <c r="B241" i="21"/>
  <c r="D241" i="21"/>
  <c r="B242" i="21"/>
  <c r="D242" i="21"/>
  <c r="B243" i="21"/>
  <c r="D243" i="21"/>
  <c r="B244" i="21"/>
  <c r="D244" i="21"/>
  <c r="B245" i="21"/>
  <c r="D245" i="21"/>
  <c r="B246" i="21"/>
  <c r="D246" i="21"/>
  <c r="B247" i="21"/>
  <c r="D247" i="21"/>
  <c r="B248" i="21"/>
  <c r="D248" i="21"/>
  <c r="B249" i="21"/>
  <c r="D249" i="21"/>
  <c r="B250" i="21"/>
  <c r="D250" i="21"/>
  <c r="B251" i="21"/>
  <c r="D251" i="21"/>
  <c r="B252" i="21"/>
  <c r="D252" i="21"/>
  <c r="B253" i="21"/>
  <c r="D253" i="21"/>
  <c r="B254" i="21"/>
  <c r="D254" i="21"/>
  <c r="B255" i="21"/>
  <c r="D255" i="21"/>
  <c r="B256" i="21"/>
  <c r="D256" i="21"/>
  <c r="B257" i="21"/>
  <c r="D257" i="21"/>
  <c r="B258" i="21"/>
  <c r="D258" i="21"/>
  <c r="B259" i="21"/>
  <c r="D259" i="21"/>
  <c r="B260" i="21"/>
  <c r="D260" i="21"/>
  <c r="B261" i="21"/>
  <c r="D261" i="21"/>
  <c r="B262" i="21"/>
  <c r="D262" i="21"/>
  <c r="B263" i="21"/>
  <c r="D263" i="21"/>
  <c r="B264" i="21"/>
  <c r="D264" i="21"/>
  <c r="B265" i="21"/>
  <c r="D265" i="21"/>
  <c r="B266" i="21"/>
  <c r="D266" i="21"/>
  <c r="B267" i="21"/>
  <c r="D267" i="21"/>
  <c r="B268" i="21"/>
  <c r="D268" i="21"/>
  <c r="B269" i="21"/>
  <c r="D269" i="21"/>
  <c r="B270" i="21"/>
  <c r="D270" i="21"/>
  <c r="B271" i="21"/>
  <c r="D271" i="21"/>
  <c r="B272" i="21"/>
  <c r="D272" i="21"/>
  <c r="B273" i="21"/>
  <c r="D273" i="21"/>
  <c r="B274" i="21"/>
  <c r="D274" i="21"/>
  <c r="B275" i="21"/>
  <c r="D275" i="21"/>
  <c r="B276" i="21"/>
  <c r="D276" i="21"/>
  <c r="B277" i="21"/>
  <c r="D277" i="21"/>
  <c r="B278" i="21"/>
  <c r="D278" i="21"/>
  <c r="B279" i="21"/>
  <c r="D279" i="21"/>
  <c r="B280" i="21"/>
  <c r="D280" i="21"/>
  <c r="B281" i="21"/>
  <c r="D281" i="21"/>
  <c r="B282" i="21"/>
  <c r="D282" i="21"/>
  <c r="B283" i="21"/>
  <c r="D283" i="21"/>
  <c r="B284" i="21"/>
  <c r="D284" i="21"/>
  <c r="B285" i="21"/>
  <c r="D285" i="21"/>
  <c r="B286" i="21"/>
  <c r="D286" i="21"/>
  <c r="B287" i="21"/>
  <c r="D287" i="21"/>
  <c r="B288" i="21"/>
  <c r="D288" i="21"/>
  <c r="B289" i="21"/>
  <c r="D289" i="21"/>
  <c r="B290" i="21"/>
  <c r="D290" i="21"/>
  <c r="B291" i="21"/>
  <c r="D291" i="21"/>
  <c r="B292" i="21"/>
  <c r="D292" i="21"/>
  <c r="B293" i="21"/>
  <c r="D293" i="21"/>
  <c r="B294" i="21"/>
  <c r="D294" i="21"/>
  <c r="B295" i="21"/>
  <c r="D295" i="21"/>
  <c r="B296" i="21"/>
  <c r="D296" i="21"/>
  <c r="B297" i="21"/>
  <c r="D297" i="21"/>
  <c r="B298" i="21"/>
  <c r="D298" i="21"/>
  <c r="B299" i="21"/>
  <c r="D299" i="21"/>
  <c r="B300" i="21"/>
  <c r="D300" i="21"/>
  <c r="B301" i="21"/>
  <c r="D301" i="21"/>
  <c r="B302" i="21"/>
  <c r="D302" i="21"/>
  <c r="B303" i="21"/>
  <c r="D303" i="21"/>
  <c r="B304" i="21"/>
  <c r="D304" i="21"/>
  <c r="B305" i="21"/>
  <c r="D305" i="21"/>
  <c r="B306" i="21"/>
  <c r="D306" i="21"/>
  <c r="B307" i="21"/>
  <c r="D307" i="21"/>
  <c r="B308" i="21"/>
  <c r="D308" i="21"/>
  <c r="B309" i="21"/>
  <c r="D309" i="21"/>
  <c r="B310" i="21"/>
  <c r="D310" i="21"/>
  <c r="B311" i="21"/>
  <c r="D311" i="21"/>
  <c r="B312" i="21"/>
  <c r="D312" i="21"/>
  <c r="B313" i="21"/>
  <c r="D313" i="21"/>
  <c r="B314" i="21"/>
  <c r="D314" i="21"/>
  <c r="B315" i="21"/>
  <c r="D315" i="21"/>
  <c r="B316" i="21"/>
  <c r="D316" i="21"/>
  <c r="B317" i="21"/>
  <c r="D317" i="21"/>
  <c r="B318" i="21"/>
  <c r="D318" i="21"/>
  <c r="B319" i="21"/>
  <c r="D319" i="21"/>
  <c r="B320" i="21"/>
  <c r="D320" i="21"/>
  <c r="B321" i="21"/>
  <c r="D321" i="21"/>
  <c r="B322" i="21"/>
  <c r="D322" i="21"/>
  <c r="B323" i="21"/>
  <c r="D323" i="21"/>
  <c r="B324" i="21"/>
  <c r="D324" i="21"/>
  <c r="B325" i="21"/>
  <c r="D325" i="21"/>
  <c r="B326" i="21"/>
  <c r="D326" i="21"/>
  <c r="B327" i="21"/>
  <c r="D327" i="21"/>
  <c r="B328" i="21"/>
  <c r="D328" i="21"/>
  <c r="B329" i="21"/>
  <c r="D329" i="21"/>
  <c r="B330" i="21"/>
  <c r="D330" i="21"/>
  <c r="B331" i="21"/>
  <c r="D331" i="21"/>
  <c r="B332" i="21"/>
  <c r="D332" i="21"/>
  <c r="B333" i="21"/>
  <c r="D333" i="21"/>
  <c r="B334" i="21"/>
  <c r="D334" i="21"/>
  <c r="B335" i="21"/>
  <c r="D335" i="21"/>
  <c r="B336" i="21"/>
  <c r="D336" i="21"/>
  <c r="B337" i="21"/>
  <c r="D337" i="21"/>
  <c r="B338" i="21"/>
  <c r="D338" i="21"/>
  <c r="B339" i="21"/>
  <c r="D339" i="21"/>
  <c r="B340" i="21"/>
  <c r="D340" i="21"/>
  <c r="B341" i="21"/>
  <c r="D341" i="21"/>
  <c r="B342" i="21"/>
  <c r="D342" i="21"/>
  <c r="B343" i="21"/>
  <c r="D343" i="21"/>
  <c r="B344" i="21"/>
  <c r="D344" i="21"/>
  <c r="B345" i="21"/>
  <c r="D345" i="21"/>
  <c r="B346" i="21"/>
  <c r="D346" i="21"/>
  <c r="B347" i="21"/>
  <c r="D347" i="21"/>
  <c r="B348" i="21"/>
  <c r="D348" i="21"/>
  <c r="B349" i="21"/>
  <c r="D349" i="21"/>
  <c r="B350" i="21"/>
  <c r="D350" i="21"/>
  <c r="B351" i="21"/>
  <c r="D351" i="21"/>
  <c r="B352" i="21"/>
  <c r="D352" i="21"/>
  <c r="B353" i="21"/>
  <c r="D353" i="21"/>
  <c r="B354" i="21"/>
  <c r="D354" i="21"/>
  <c r="B355" i="21"/>
  <c r="D355" i="21"/>
  <c r="B356" i="21"/>
  <c r="D356" i="21"/>
  <c r="B357" i="21"/>
  <c r="D357" i="21"/>
  <c r="B358" i="21"/>
  <c r="D358" i="21"/>
  <c r="B359" i="21"/>
  <c r="D359" i="21"/>
  <c r="B360" i="21"/>
  <c r="D360" i="21"/>
  <c r="B361" i="21"/>
  <c r="D361" i="21"/>
  <c r="B362" i="21"/>
  <c r="D362" i="21"/>
  <c r="B363" i="21"/>
  <c r="D363" i="21"/>
  <c r="B364" i="21"/>
  <c r="D364" i="21"/>
  <c r="B365" i="21"/>
  <c r="D365" i="21"/>
  <c r="B366" i="21"/>
  <c r="D366" i="21"/>
  <c r="B367" i="21"/>
  <c r="D367" i="21"/>
  <c r="B368" i="21"/>
  <c r="D368" i="21"/>
  <c r="B369" i="21"/>
  <c r="D369" i="21"/>
  <c r="B370" i="21"/>
  <c r="D370" i="21"/>
  <c r="B371" i="21"/>
  <c r="D371" i="21"/>
  <c r="B372" i="21"/>
  <c r="D372" i="21"/>
  <c r="B373" i="21"/>
  <c r="D373" i="21"/>
  <c r="B374" i="21"/>
  <c r="D374" i="21"/>
  <c r="B375" i="21"/>
  <c r="D375" i="21"/>
  <c r="B376" i="21"/>
  <c r="D376" i="21"/>
  <c r="B377" i="21"/>
  <c r="D377" i="21"/>
  <c r="B378" i="21"/>
  <c r="D378" i="21"/>
  <c r="B379" i="21"/>
  <c r="D379" i="21"/>
  <c r="B380" i="21"/>
  <c r="D380" i="21"/>
  <c r="B381" i="21"/>
  <c r="D381" i="21"/>
  <c r="B382" i="21"/>
  <c r="D382" i="21"/>
  <c r="B383" i="21"/>
  <c r="D383" i="21"/>
  <c r="B384" i="21"/>
  <c r="D384" i="21"/>
  <c r="B385" i="21"/>
  <c r="D385" i="21"/>
  <c r="B386" i="21"/>
  <c r="D386" i="21"/>
  <c r="B387" i="21"/>
  <c r="D387" i="21"/>
  <c r="B388" i="21"/>
  <c r="D388" i="21"/>
  <c r="B389" i="21"/>
  <c r="D389" i="21"/>
  <c r="B390" i="21"/>
  <c r="D390" i="21"/>
  <c r="B391" i="21"/>
  <c r="D391" i="21"/>
  <c r="B392" i="21"/>
  <c r="D392" i="21"/>
  <c r="B393" i="21"/>
  <c r="D393" i="21"/>
  <c r="B394" i="21"/>
  <c r="D394" i="21"/>
  <c r="B395" i="21"/>
  <c r="D395" i="21"/>
  <c r="B396" i="21"/>
  <c r="D396" i="21"/>
  <c r="B397" i="21"/>
  <c r="D397" i="21"/>
  <c r="B398" i="21"/>
  <c r="D398" i="21"/>
  <c r="B399" i="21"/>
  <c r="D399" i="21"/>
  <c r="B400" i="21"/>
  <c r="D400" i="21"/>
  <c r="B401" i="21"/>
  <c r="D401" i="21"/>
  <c r="D5" i="22"/>
  <c r="B5" i="22"/>
  <c r="D5" i="21"/>
  <c r="B5" i="21"/>
  <c r="B35" i="16" l="1"/>
  <c r="C35" i="16"/>
  <c r="H58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105" i="19"/>
  <c r="H106" i="19"/>
  <c r="H107" i="19"/>
  <c r="H108" i="19"/>
  <c r="H109" i="19"/>
  <c r="H110" i="19"/>
  <c r="H111" i="19"/>
  <c r="H112" i="19"/>
  <c r="H113" i="19"/>
  <c r="H114" i="19"/>
  <c r="H115" i="19"/>
  <c r="H116" i="19"/>
  <c r="H117" i="19"/>
  <c r="H118" i="19"/>
  <c r="H119" i="19"/>
  <c r="H120" i="19"/>
  <c r="H121" i="19"/>
  <c r="H122" i="19"/>
  <c r="H123" i="19"/>
  <c r="H124" i="19"/>
  <c r="H125" i="19"/>
  <c r="H126" i="19"/>
  <c r="H127" i="19"/>
  <c r="H128" i="19"/>
  <c r="H129" i="19"/>
  <c r="H130" i="19"/>
  <c r="H131" i="19"/>
  <c r="H132" i="19"/>
  <c r="H133" i="19"/>
  <c r="H134" i="19"/>
  <c r="H135" i="19"/>
  <c r="H136" i="19"/>
  <c r="H137" i="19"/>
  <c r="H138" i="19"/>
  <c r="H139" i="19"/>
  <c r="H140" i="19"/>
  <c r="H141" i="19"/>
  <c r="H142" i="19"/>
  <c r="H143" i="19"/>
  <c r="H144" i="19"/>
  <c r="H145" i="19"/>
  <c r="H146" i="19"/>
  <c r="H147" i="19"/>
  <c r="H148" i="19"/>
  <c r="H149" i="19"/>
  <c r="H150" i="19"/>
  <c r="H151" i="19"/>
  <c r="H152" i="19"/>
  <c r="H153" i="19"/>
  <c r="H154" i="19"/>
  <c r="H155" i="19"/>
  <c r="H156" i="19"/>
  <c r="H157" i="19"/>
  <c r="H158" i="19"/>
  <c r="H159" i="19"/>
  <c r="H160" i="19"/>
  <c r="H161" i="19"/>
  <c r="H162" i="19"/>
  <c r="H163" i="19"/>
  <c r="H164" i="19"/>
  <c r="H165" i="19"/>
  <c r="H166" i="19"/>
  <c r="H167" i="19"/>
  <c r="H168" i="19"/>
  <c r="H169" i="19"/>
  <c r="H170" i="19"/>
  <c r="H171" i="19"/>
  <c r="H172" i="19"/>
  <c r="H173" i="19"/>
  <c r="H174" i="19"/>
  <c r="H175" i="19"/>
  <c r="H176" i="19"/>
  <c r="H177" i="19"/>
  <c r="H178" i="19"/>
  <c r="H179" i="19"/>
  <c r="H180" i="19"/>
  <c r="H181" i="19"/>
  <c r="H182" i="19"/>
  <c r="H183" i="19"/>
  <c r="H184" i="19"/>
  <c r="H185" i="19"/>
  <c r="H186" i="19"/>
  <c r="H187" i="19"/>
  <c r="H188" i="19"/>
  <c r="H189" i="19"/>
  <c r="H190" i="19"/>
  <c r="H191" i="19"/>
  <c r="H192" i="19"/>
  <c r="H193" i="19"/>
  <c r="H194" i="19"/>
  <c r="H195" i="19"/>
  <c r="H196" i="19"/>
  <c r="H197" i="19"/>
  <c r="H198" i="19"/>
  <c r="H199" i="19"/>
  <c r="H200" i="19"/>
  <c r="H201" i="19"/>
  <c r="H202" i="19"/>
  <c r="H203" i="19"/>
  <c r="H204" i="19"/>
  <c r="H205" i="19"/>
  <c r="H206" i="19"/>
  <c r="H207" i="19"/>
  <c r="H208" i="19"/>
  <c r="H209" i="19"/>
  <c r="H210" i="19"/>
  <c r="H211" i="19"/>
  <c r="H212" i="19"/>
  <c r="H213" i="19"/>
  <c r="H214" i="19"/>
  <c r="H215" i="19"/>
  <c r="H216" i="19"/>
  <c r="H217" i="19"/>
  <c r="H218" i="19"/>
  <c r="H219" i="19"/>
  <c r="H220" i="19"/>
  <c r="H221" i="19"/>
  <c r="H222" i="19"/>
  <c r="H223" i="19"/>
  <c r="H224" i="19"/>
  <c r="H225" i="19"/>
  <c r="H226" i="19"/>
  <c r="H227" i="19"/>
  <c r="H228" i="19"/>
  <c r="H229" i="19"/>
  <c r="H230" i="19"/>
  <c r="H231" i="19"/>
  <c r="H232" i="19"/>
  <c r="H233" i="19"/>
  <c r="H234" i="19"/>
  <c r="H235" i="19"/>
  <c r="H236" i="19"/>
  <c r="H237" i="19"/>
  <c r="H238" i="19"/>
  <c r="H239" i="19"/>
  <c r="H240" i="19"/>
  <c r="H241" i="19"/>
  <c r="H242" i="19"/>
  <c r="H243" i="19"/>
  <c r="H244" i="19"/>
  <c r="H245" i="19"/>
  <c r="H246" i="19"/>
  <c r="H247" i="19"/>
  <c r="H248" i="19"/>
  <c r="H249" i="19"/>
  <c r="H250" i="19"/>
  <c r="H251" i="19"/>
  <c r="H252" i="19"/>
  <c r="H253" i="19"/>
  <c r="H254" i="19"/>
  <c r="H255" i="19"/>
  <c r="H256" i="19"/>
  <c r="H257" i="19"/>
  <c r="H258" i="19"/>
  <c r="H259" i="19"/>
  <c r="H260" i="19"/>
  <c r="H261" i="19"/>
  <c r="H262" i="19"/>
  <c r="H263" i="19"/>
  <c r="H264" i="19"/>
  <c r="H265" i="19"/>
  <c r="H266" i="19"/>
  <c r="H267" i="19"/>
  <c r="H268" i="19"/>
  <c r="H269" i="19"/>
  <c r="H270" i="19"/>
  <c r="H271" i="19"/>
  <c r="H272" i="19"/>
  <c r="H273" i="19"/>
  <c r="H274" i="19"/>
  <c r="H275" i="19"/>
  <c r="H276" i="19"/>
  <c r="H277" i="19"/>
  <c r="H278" i="19"/>
  <c r="H279" i="19"/>
  <c r="H280" i="19"/>
  <c r="H281" i="19"/>
  <c r="H282" i="19"/>
  <c r="H283" i="19"/>
  <c r="H284" i="19"/>
  <c r="H285" i="19"/>
  <c r="H286" i="19"/>
  <c r="H287" i="19"/>
  <c r="H288" i="19"/>
  <c r="H289" i="19"/>
  <c r="H290" i="19"/>
  <c r="H291" i="19"/>
  <c r="H292" i="19"/>
  <c r="H293" i="19"/>
  <c r="H294" i="19"/>
  <c r="H295" i="19"/>
  <c r="H296" i="19"/>
  <c r="H297" i="19"/>
  <c r="H298" i="19"/>
  <c r="H299" i="19"/>
  <c r="H300" i="19"/>
  <c r="H301" i="19"/>
  <c r="H302" i="19"/>
  <c r="H303" i="19"/>
  <c r="H304" i="19"/>
  <c r="H305" i="19"/>
  <c r="H306" i="19"/>
  <c r="H307" i="19"/>
  <c r="H308" i="19"/>
  <c r="H309" i="19"/>
  <c r="H310" i="19"/>
  <c r="H311" i="19"/>
  <c r="H312" i="19"/>
  <c r="H313" i="19"/>
  <c r="H314" i="19"/>
  <c r="H315" i="19"/>
  <c r="H316" i="19"/>
  <c r="H317" i="19"/>
  <c r="H318" i="19"/>
  <c r="H319" i="19"/>
  <c r="H320" i="19"/>
  <c r="H321" i="19"/>
  <c r="H322" i="19"/>
  <c r="H323" i="19"/>
  <c r="H324" i="19"/>
  <c r="H325" i="19"/>
  <c r="H326" i="19"/>
  <c r="H327" i="19"/>
  <c r="H328" i="19"/>
  <c r="H329" i="19"/>
  <c r="H330" i="19"/>
  <c r="H331" i="19"/>
  <c r="H332" i="19"/>
  <c r="H333" i="19"/>
  <c r="H334" i="19"/>
  <c r="H335" i="19"/>
  <c r="H336" i="19"/>
  <c r="H337" i="19"/>
  <c r="H338" i="19"/>
  <c r="H339" i="19"/>
  <c r="H340" i="19"/>
  <c r="H341" i="19"/>
  <c r="H342" i="19"/>
  <c r="H343" i="19"/>
  <c r="H344" i="19"/>
  <c r="H345" i="19"/>
  <c r="H346" i="19"/>
  <c r="H347" i="19"/>
  <c r="H348" i="19"/>
  <c r="H349" i="19"/>
  <c r="H350" i="19"/>
  <c r="H351" i="19"/>
  <c r="H352" i="19"/>
  <c r="H353" i="19"/>
  <c r="H354" i="19"/>
  <c r="H355" i="19"/>
  <c r="H356" i="19"/>
  <c r="H357" i="19"/>
  <c r="H358" i="19"/>
  <c r="H359" i="19"/>
  <c r="H360" i="19"/>
  <c r="H361" i="19"/>
  <c r="H362" i="19"/>
  <c r="H363" i="19"/>
  <c r="H364" i="19"/>
  <c r="H365" i="19"/>
  <c r="H366" i="19"/>
  <c r="H367" i="19"/>
  <c r="H368" i="19"/>
  <c r="H369" i="19"/>
  <c r="H370" i="19"/>
  <c r="H371" i="19"/>
  <c r="H372" i="19"/>
  <c r="H373" i="19"/>
  <c r="H374" i="19"/>
  <c r="H375" i="19"/>
  <c r="H376" i="19"/>
  <c r="H377" i="19"/>
  <c r="H378" i="19"/>
  <c r="H379" i="19"/>
  <c r="H380" i="19"/>
  <c r="H381" i="19"/>
  <c r="H382" i="19"/>
  <c r="H383" i="19"/>
  <c r="H385" i="19"/>
  <c r="H386" i="19"/>
  <c r="H387" i="19"/>
  <c r="H388" i="19"/>
  <c r="H389" i="19"/>
  <c r="H390" i="19"/>
  <c r="H391" i="19"/>
  <c r="H392" i="19"/>
  <c r="H393" i="19"/>
  <c r="H394" i="19"/>
  <c r="H395" i="19"/>
  <c r="H396" i="19"/>
  <c r="H397" i="19"/>
  <c r="H398" i="19"/>
  <c r="H399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5" i="19"/>
  <c r="G6" i="19" l="1"/>
  <c r="E6" i="22" s="1"/>
  <c r="G7" i="19"/>
  <c r="E7" i="22" s="1"/>
  <c r="G8" i="19"/>
  <c r="E8" i="22" s="1"/>
  <c r="G9" i="19"/>
  <c r="E9" i="22" s="1"/>
  <c r="G10" i="19"/>
  <c r="E10" i="22" s="1"/>
  <c r="G11" i="19"/>
  <c r="E11" i="22" s="1"/>
  <c r="G12" i="19"/>
  <c r="E12" i="22" s="1"/>
  <c r="G13" i="19"/>
  <c r="E13" i="22" s="1"/>
  <c r="G14" i="19"/>
  <c r="E14" i="22" s="1"/>
  <c r="G15" i="19"/>
  <c r="E15" i="22" s="1"/>
  <c r="G16" i="19"/>
  <c r="E16" i="22" s="1"/>
  <c r="G17" i="19"/>
  <c r="E17" i="22" s="1"/>
  <c r="G18" i="19"/>
  <c r="E18" i="22" s="1"/>
  <c r="G19" i="19"/>
  <c r="E19" i="22" s="1"/>
  <c r="G20" i="19"/>
  <c r="E20" i="22" s="1"/>
  <c r="G21" i="19"/>
  <c r="E21" i="22" s="1"/>
  <c r="G22" i="19"/>
  <c r="E22" i="22" s="1"/>
  <c r="G23" i="19"/>
  <c r="E23" i="22" s="1"/>
  <c r="G24" i="19"/>
  <c r="E24" i="22" s="1"/>
  <c r="G25" i="19"/>
  <c r="E25" i="22" s="1"/>
  <c r="G26" i="19"/>
  <c r="E26" i="22" s="1"/>
  <c r="G27" i="19"/>
  <c r="E27" i="22" s="1"/>
  <c r="G28" i="19"/>
  <c r="E28" i="22" s="1"/>
  <c r="G29" i="19"/>
  <c r="E29" i="22" s="1"/>
  <c r="G30" i="19"/>
  <c r="E30" i="22" s="1"/>
  <c r="G31" i="19"/>
  <c r="E31" i="22" s="1"/>
  <c r="G32" i="19"/>
  <c r="E32" i="22" s="1"/>
  <c r="G33" i="19"/>
  <c r="E33" i="22" s="1"/>
  <c r="G34" i="19"/>
  <c r="E34" i="22" s="1"/>
  <c r="G35" i="19"/>
  <c r="E35" i="22" s="1"/>
  <c r="G36" i="19"/>
  <c r="E36" i="22" s="1"/>
  <c r="G37" i="19"/>
  <c r="E37" i="22" s="1"/>
  <c r="G38" i="19"/>
  <c r="E38" i="22" s="1"/>
  <c r="G39" i="19"/>
  <c r="E39" i="22" s="1"/>
  <c r="G40" i="19"/>
  <c r="E40" i="22" s="1"/>
  <c r="G41" i="19"/>
  <c r="E41" i="22" s="1"/>
  <c r="G42" i="19"/>
  <c r="E42" i="22" s="1"/>
  <c r="G43" i="19"/>
  <c r="E43" i="22" s="1"/>
  <c r="G44" i="19"/>
  <c r="E44" i="22" s="1"/>
  <c r="G45" i="19"/>
  <c r="E45" i="22" s="1"/>
  <c r="G46" i="19"/>
  <c r="E46" i="22" s="1"/>
  <c r="G47" i="19"/>
  <c r="E47" i="22" s="1"/>
  <c r="G48" i="19"/>
  <c r="E48" i="22" s="1"/>
  <c r="G49" i="19"/>
  <c r="E49" i="22" s="1"/>
  <c r="G50" i="19"/>
  <c r="E50" i="22" s="1"/>
  <c r="G51" i="19"/>
  <c r="E51" i="22" s="1"/>
  <c r="G52" i="19"/>
  <c r="E52" i="22" s="1"/>
  <c r="G53" i="19"/>
  <c r="E53" i="22" s="1"/>
  <c r="G54" i="19"/>
  <c r="E54" i="22" s="1"/>
  <c r="G55" i="19"/>
  <c r="E55" i="22" s="1"/>
  <c r="G56" i="19"/>
  <c r="E56" i="22" s="1"/>
  <c r="G57" i="19"/>
  <c r="E57" i="22" s="1"/>
  <c r="G58" i="19"/>
  <c r="E58" i="22" s="1"/>
  <c r="G59" i="19"/>
  <c r="E59" i="22" s="1"/>
  <c r="G60" i="19"/>
  <c r="E60" i="22" s="1"/>
  <c r="G61" i="19"/>
  <c r="E61" i="22" s="1"/>
  <c r="G62" i="19"/>
  <c r="E62" i="22" s="1"/>
  <c r="G63" i="19"/>
  <c r="E63" i="22" s="1"/>
  <c r="G64" i="19"/>
  <c r="E64" i="22" s="1"/>
  <c r="G65" i="19"/>
  <c r="E65" i="22" s="1"/>
  <c r="G66" i="19"/>
  <c r="E66" i="22" s="1"/>
  <c r="G67" i="19"/>
  <c r="E67" i="22" s="1"/>
  <c r="G68" i="19"/>
  <c r="E68" i="22" s="1"/>
  <c r="G69" i="19"/>
  <c r="E69" i="22" s="1"/>
  <c r="G70" i="19"/>
  <c r="E70" i="22" s="1"/>
  <c r="G71" i="19"/>
  <c r="E71" i="22" s="1"/>
  <c r="G72" i="19"/>
  <c r="E72" i="22" s="1"/>
  <c r="G73" i="19"/>
  <c r="E73" i="22" s="1"/>
  <c r="G74" i="19"/>
  <c r="E74" i="22" s="1"/>
  <c r="G75" i="19"/>
  <c r="E75" i="22" s="1"/>
  <c r="G76" i="19"/>
  <c r="E76" i="22" s="1"/>
  <c r="G77" i="19"/>
  <c r="E77" i="22" s="1"/>
  <c r="G78" i="19"/>
  <c r="E78" i="22" s="1"/>
  <c r="G79" i="19"/>
  <c r="E79" i="22" s="1"/>
  <c r="G80" i="19"/>
  <c r="E80" i="22" s="1"/>
  <c r="G81" i="19"/>
  <c r="E81" i="22" s="1"/>
  <c r="G82" i="19"/>
  <c r="E82" i="22" s="1"/>
  <c r="G83" i="19"/>
  <c r="E83" i="22" s="1"/>
  <c r="G84" i="19"/>
  <c r="E84" i="22" s="1"/>
  <c r="G85" i="19"/>
  <c r="E85" i="22" s="1"/>
  <c r="G86" i="19"/>
  <c r="E86" i="22" s="1"/>
  <c r="G87" i="19"/>
  <c r="E87" i="22" s="1"/>
  <c r="G88" i="19"/>
  <c r="E88" i="22" s="1"/>
  <c r="G89" i="19"/>
  <c r="E89" i="22" s="1"/>
  <c r="G90" i="19"/>
  <c r="E90" i="22" s="1"/>
  <c r="G91" i="19"/>
  <c r="E91" i="22" s="1"/>
  <c r="G92" i="19"/>
  <c r="E92" i="22" s="1"/>
  <c r="G93" i="19"/>
  <c r="E93" i="22" s="1"/>
  <c r="G94" i="19"/>
  <c r="E94" i="22" s="1"/>
  <c r="G95" i="19"/>
  <c r="E95" i="22" s="1"/>
  <c r="G96" i="19"/>
  <c r="E96" i="22" s="1"/>
  <c r="G97" i="19"/>
  <c r="E97" i="22" s="1"/>
  <c r="G98" i="19"/>
  <c r="E98" i="22" s="1"/>
  <c r="G99" i="19"/>
  <c r="E99" i="22" s="1"/>
  <c r="G100" i="19"/>
  <c r="E100" i="22" s="1"/>
  <c r="G101" i="19"/>
  <c r="E101" i="22" s="1"/>
  <c r="G102" i="19"/>
  <c r="E102" i="22" s="1"/>
  <c r="G103" i="19"/>
  <c r="E103" i="22" s="1"/>
  <c r="G104" i="19"/>
  <c r="E104" i="22" s="1"/>
  <c r="G105" i="19"/>
  <c r="E105" i="22" s="1"/>
  <c r="G106" i="19"/>
  <c r="E106" i="22" s="1"/>
  <c r="G107" i="19"/>
  <c r="E107" i="22" s="1"/>
  <c r="G108" i="19"/>
  <c r="E108" i="22" s="1"/>
  <c r="G109" i="19"/>
  <c r="E109" i="22" s="1"/>
  <c r="G110" i="19"/>
  <c r="E110" i="22" s="1"/>
  <c r="G111" i="19"/>
  <c r="E111" i="22" s="1"/>
  <c r="G112" i="19"/>
  <c r="E112" i="22" s="1"/>
  <c r="G113" i="19"/>
  <c r="E113" i="22" s="1"/>
  <c r="G114" i="19"/>
  <c r="E114" i="22" s="1"/>
  <c r="G115" i="19"/>
  <c r="E115" i="22" s="1"/>
  <c r="G116" i="19"/>
  <c r="E116" i="22" s="1"/>
  <c r="G117" i="19"/>
  <c r="E117" i="22" s="1"/>
  <c r="G118" i="19"/>
  <c r="E118" i="22" s="1"/>
  <c r="G119" i="19"/>
  <c r="E119" i="22" s="1"/>
  <c r="G120" i="19"/>
  <c r="E120" i="22" s="1"/>
  <c r="G121" i="19"/>
  <c r="E121" i="22" s="1"/>
  <c r="G122" i="19"/>
  <c r="E122" i="22" s="1"/>
  <c r="G123" i="19"/>
  <c r="E123" i="22" s="1"/>
  <c r="G124" i="19"/>
  <c r="E124" i="22" s="1"/>
  <c r="G125" i="19"/>
  <c r="E125" i="22" s="1"/>
  <c r="G126" i="19"/>
  <c r="E126" i="22" s="1"/>
  <c r="G127" i="19"/>
  <c r="E127" i="22" s="1"/>
  <c r="G128" i="19"/>
  <c r="E128" i="22" s="1"/>
  <c r="G129" i="19"/>
  <c r="E129" i="22" s="1"/>
  <c r="G130" i="19"/>
  <c r="E130" i="22" s="1"/>
  <c r="G131" i="19"/>
  <c r="E131" i="22" s="1"/>
  <c r="G132" i="19"/>
  <c r="E132" i="22" s="1"/>
  <c r="G133" i="19"/>
  <c r="E133" i="22" s="1"/>
  <c r="G134" i="19"/>
  <c r="E134" i="22" s="1"/>
  <c r="G135" i="19"/>
  <c r="E135" i="22" s="1"/>
  <c r="G136" i="19"/>
  <c r="E136" i="22" s="1"/>
  <c r="G137" i="19"/>
  <c r="E137" i="22" s="1"/>
  <c r="G138" i="19"/>
  <c r="E138" i="22" s="1"/>
  <c r="G139" i="19"/>
  <c r="E139" i="22" s="1"/>
  <c r="G140" i="19"/>
  <c r="E140" i="22" s="1"/>
  <c r="G141" i="19"/>
  <c r="E141" i="22" s="1"/>
  <c r="G142" i="19"/>
  <c r="E142" i="22" s="1"/>
  <c r="G143" i="19"/>
  <c r="E143" i="22" s="1"/>
  <c r="G144" i="19"/>
  <c r="E144" i="22" s="1"/>
  <c r="G145" i="19"/>
  <c r="E145" i="22" s="1"/>
  <c r="G146" i="19"/>
  <c r="E146" i="22" s="1"/>
  <c r="G147" i="19"/>
  <c r="E147" i="22" s="1"/>
  <c r="G148" i="19"/>
  <c r="E148" i="22" s="1"/>
  <c r="G149" i="19"/>
  <c r="E149" i="22" s="1"/>
  <c r="G150" i="19"/>
  <c r="E150" i="22" s="1"/>
  <c r="G151" i="19"/>
  <c r="E151" i="22" s="1"/>
  <c r="G152" i="19"/>
  <c r="E152" i="22" s="1"/>
  <c r="G153" i="19"/>
  <c r="E153" i="22" s="1"/>
  <c r="G154" i="19"/>
  <c r="E154" i="22" s="1"/>
  <c r="G155" i="19"/>
  <c r="E155" i="22" s="1"/>
  <c r="G156" i="19"/>
  <c r="E156" i="22" s="1"/>
  <c r="G157" i="19"/>
  <c r="E157" i="22" s="1"/>
  <c r="G158" i="19"/>
  <c r="E158" i="22" s="1"/>
  <c r="G159" i="19"/>
  <c r="E159" i="22" s="1"/>
  <c r="G160" i="19"/>
  <c r="E160" i="22" s="1"/>
  <c r="G161" i="19"/>
  <c r="E161" i="22" s="1"/>
  <c r="G162" i="19"/>
  <c r="E162" i="22" s="1"/>
  <c r="G163" i="19"/>
  <c r="E163" i="22" s="1"/>
  <c r="G164" i="19"/>
  <c r="E164" i="22" s="1"/>
  <c r="G165" i="19"/>
  <c r="E165" i="22" s="1"/>
  <c r="G166" i="19"/>
  <c r="E166" i="22" s="1"/>
  <c r="G167" i="19"/>
  <c r="E167" i="22" s="1"/>
  <c r="G168" i="19"/>
  <c r="E168" i="22" s="1"/>
  <c r="G169" i="19"/>
  <c r="E169" i="22" s="1"/>
  <c r="G170" i="19"/>
  <c r="E170" i="22" s="1"/>
  <c r="G171" i="19"/>
  <c r="E171" i="22" s="1"/>
  <c r="G172" i="19"/>
  <c r="E172" i="22" s="1"/>
  <c r="G173" i="19"/>
  <c r="E173" i="22" s="1"/>
  <c r="G174" i="19"/>
  <c r="E174" i="22" s="1"/>
  <c r="G175" i="19"/>
  <c r="E175" i="22" s="1"/>
  <c r="G176" i="19"/>
  <c r="E176" i="22" s="1"/>
  <c r="G177" i="19"/>
  <c r="E177" i="22" s="1"/>
  <c r="G178" i="19"/>
  <c r="E178" i="22" s="1"/>
  <c r="G179" i="19"/>
  <c r="E179" i="22" s="1"/>
  <c r="G180" i="19"/>
  <c r="E180" i="22" s="1"/>
  <c r="G181" i="19"/>
  <c r="E181" i="22" s="1"/>
  <c r="G182" i="19"/>
  <c r="E182" i="22" s="1"/>
  <c r="G183" i="19"/>
  <c r="E183" i="22" s="1"/>
  <c r="G184" i="19"/>
  <c r="E184" i="22" s="1"/>
  <c r="G185" i="19"/>
  <c r="E185" i="22" s="1"/>
  <c r="G186" i="19"/>
  <c r="E186" i="22" s="1"/>
  <c r="G187" i="19"/>
  <c r="E187" i="22" s="1"/>
  <c r="G188" i="19"/>
  <c r="E188" i="22" s="1"/>
  <c r="G189" i="19"/>
  <c r="E189" i="22" s="1"/>
  <c r="G190" i="19"/>
  <c r="E190" i="22" s="1"/>
  <c r="G191" i="19"/>
  <c r="E191" i="22" s="1"/>
  <c r="G192" i="19"/>
  <c r="E192" i="22" s="1"/>
  <c r="G193" i="19"/>
  <c r="E193" i="22" s="1"/>
  <c r="G194" i="19"/>
  <c r="E194" i="22" s="1"/>
  <c r="G195" i="19"/>
  <c r="E195" i="22" s="1"/>
  <c r="G196" i="19"/>
  <c r="E196" i="22" s="1"/>
  <c r="G197" i="19"/>
  <c r="E197" i="22" s="1"/>
  <c r="G198" i="19"/>
  <c r="E198" i="22" s="1"/>
  <c r="G199" i="19"/>
  <c r="E199" i="22" s="1"/>
  <c r="G200" i="19"/>
  <c r="E200" i="22" s="1"/>
  <c r="G201" i="19"/>
  <c r="E201" i="22" s="1"/>
  <c r="G202" i="19"/>
  <c r="E202" i="22" s="1"/>
  <c r="G203" i="19"/>
  <c r="E203" i="22" s="1"/>
  <c r="G204" i="19"/>
  <c r="E204" i="22" s="1"/>
  <c r="G205" i="19"/>
  <c r="E205" i="22" s="1"/>
  <c r="G206" i="19"/>
  <c r="E206" i="22" s="1"/>
  <c r="G207" i="19"/>
  <c r="E207" i="22" s="1"/>
  <c r="G208" i="19"/>
  <c r="E208" i="22" s="1"/>
  <c r="G209" i="19"/>
  <c r="E209" i="22" s="1"/>
  <c r="G210" i="19"/>
  <c r="E210" i="22" s="1"/>
  <c r="G211" i="19"/>
  <c r="E211" i="22" s="1"/>
  <c r="G212" i="19"/>
  <c r="E212" i="22" s="1"/>
  <c r="G213" i="19"/>
  <c r="E213" i="22" s="1"/>
  <c r="G214" i="19"/>
  <c r="E214" i="22" s="1"/>
  <c r="G215" i="19"/>
  <c r="E215" i="22" s="1"/>
  <c r="G216" i="19"/>
  <c r="E216" i="22" s="1"/>
  <c r="G217" i="19"/>
  <c r="E217" i="22" s="1"/>
  <c r="G218" i="19"/>
  <c r="E218" i="22" s="1"/>
  <c r="G219" i="19"/>
  <c r="E219" i="22" s="1"/>
  <c r="G220" i="19"/>
  <c r="E220" i="22" s="1"/>
  <c r="G221" i="19"/>
  <c r="E221" i="22" s="1"/>
  <c r="G222" i="19"/>
  <c r="E222" i="22" s="1"/>
  <c r="G223" i="19"/>
  <c r="E223" i="22" s="1"/>
  <c r="G224" i="19"/>
  <c r="E224" i="22" s="1"/>
  <c r="G225" i="19"/>
  <c r="E225" i="22" s="1"/>
  <c r="G226" i="19"/>
  <c r="E226" i="22" s="1"/>
  <c r="G227" i="19"/>
  <c r="E227" i="22" s="1"/>
  <c r="G228" i="19"/>
  <c r="E228" i="22" s="1"/>
  <c r="G229" i="19"/>
  <c r="E229" i="22" s="1"/>
  <c r="G230" i="19"/>
  <c r="E230" i="22" s="1"/>
  <c r="G231" i="19"/>
  <c r="E231" i="22" s="1"/>
  <c r="G232" i="19"/>
  <c r="E232" i="22" s="1"/>
  <c r="G233" i="19"/>
  <c r="E233" i="22" s="1"/>
  <c r="G234" i="19"/>
  <c r="E234" i="22" s="1"/>
  <c r="G235" i="19"/>
  <c r="E235" i="22" s="1"/>
  <c r="G236" i="19"/>
  <c r="E236" i="22" s="1"/>
  <c r="G237" i="19"/>
  <c r="E237" i="22" s="1"/>
  <c r="G238" i="19"/>
  <c r="E238" i="22" s="1"/>
  <c r="G239" i="19"/>
  <c r="E239" i="22" s="1"/>
  <c r="G240" i="19"/>
  <c r="E240" i="22" s="1"/>
  <c r="G241" i="19"/>
  <c r="E241" i="22" s="1"/>
  <c r="G242" i="19"/>
  <c r="E242" i="22" s="1"/>
  <c r="G243" i="19"/>
  <c r="E243" i="22" s="1"/>
  <c r="G244" i="19"/>
  <c r="E244" i="22" s="1"/>
  <c r="G245" i="19"/>
  <c r="E245" i="22" s="1"/>
  <c r="G246" i="19"/>
  <c r="E246" i="22" s="1"/>
  <c r="G247" i="19"/>
  <c r="E247" i="22" s="1"/>
  <c r="G248" i="19"/>
  <c r="E248" i="22" s="1"/>
  <c r="G249" i="19"/>
  <c r="E249" i="22" s="1"/>
  <c r="G250" i="19"/>
  <c r="E250" i="22" s="1"/>
  <c r="G251" i="19"/>
  <c r="E251" i="22" s="1"/>
  <c r="G252" i="19"/>
  <c r="E252" i="22" s="1"/>
  <c r="G253" i="19"/>
  <c r="E253" i="22" s="1"/>
  <c r="G254" i="19"/>
  <c r="E254" i="22" s="1"/>
  <c r="G255" i="19"/>
  <c r="E255" i="22" s="1"/>
  <c r="G256" i="19"/>
  <c r="E256" i="22" s="1"/>
  <c r="G257" i="19"/>
  <c r="E257" i="22" s="1"/>
  <c r="G258" i="19"/>
  <c r="E258" i="22" s="1"/>
  <c r="G259" i="19"/>
  <c r="E259" i="22" s="1"/>
  <c r="G260" i="19"/>
  <c r="E260" i="22" s="1"/>
  <c r="G261" i="19"/>
  <c r="E261" i="22" s="1"/>
  <c r="G262" i="19"/>
  <c r="E262" i="22" s="1"/>
  <c r="G263" i="19"/>
  <c r="E263" i="22" s="1"/>
  <c r="G264" i="19"/>
  <c r="E264" i="22" s="1"/>
  <c r="G265" i="19"/>
  <c r="E265" i="22" s="1"/>
  <c r="G266" i="19"/>
  <c r="E266" i="22" s="1"/>
  <c r="G267" i="19"/>
  <c r="E267" i="22" s="1"/>
  <c r="G268" i="19"/>
  <c r="E268" i="22" s="1"/>
  <c r="G269" i="19"/>
  <c r="E269" i="22" s="1"/>
  <c r="G270" i="19"/>
  <c r="E270" i="22" s="1"/>
  <c r="G271" i="19"/>
  <c r="E271" i="22" s="1"/>
  <c r="G272" i="19"/>
  <c r="E272" i="22" s="1"/>
  <c r="G273" i="19"/>
  <c r="E273" i="22" s="1"/>
  <c r="G274" i="19"/>
  <c r="E274" i="22" s="1"/>
  <c r="G275" i="19"/>
  <c r="E275" i="22" s="1"/>
  <c r="G276" i="19"/>
  <c r="E276" i="22" s="1"/>
  <c r="G277" i="19"/>
  <c r="E277" i="22" s="1"/>
  <c r="G278" i="19"/>
  <c r="E278" i="22" s="1"/>
  <c r="G279" i="19"/>
  <c r="E279" i="22" s="1"/>
  <c r="G280" i="19"/>
  <c r="E280" i="22" s="1"/>
  <c r="G281" i="19"/>
  <c r="E281" i="22" s="1"/>
  <c r="G282" i="19"/>
  <c r="E282" i="22" s="1"/>
  <c r="G283" i="19"/>
  <c r="E283" i="22" s="1"/>
  <c r="G284" i="19"/>
  <c r="E284" i="22" s="1"/>
  <c r="G285" i="19"/>
  <c r="E285" i="22" s="1"/>
  <c r="G286" i="19"/>
  <c r="E286" i="22" s="1"/>
  <c r="G287" i="19"/>
  <c r="E287" i="22" s="1"/>
  <c r="G288" i="19"/>
  <c r="E288" i="22" s="1"/>
  <c r="G289" i="19"/>
  <c r="E289" i="22" s="1"/>
  <c r="G290" i="19"/>
  <c r="E290" i="22" s="1"/>
  <c r="G291" i="19"/>
  <c r="E291" i="22" s="1"/>
  <c r="G292" i="19"/>
  <c r="E292" i="22" s="1"/>
  <c r="G293" i="19"/>
  <c r="E293" i="22" s="1"/>
  <c r="G294" i="19"/>
  <c r="E294" i="22" s="1"/>
  <c r="G295" i="19"/>
  <c r="E295" i="22" s="1"/>
  <c r="G296" i="19"/>
  <c r="E296" i="22" s="1"/>
  <c r="G297" i="19"/>
  <c r="E297" i="22" s="1"/>
  <c r="G298" i="19"/>
  <c r="E298" i="22" s="1"/>
  <c r="G299" i="19"/>
  <c r="E299" i="22" s="1"/>
  <c r="G300" i="19"/>
  <c r="E300" i="22" s="1"/>
  <c r="G301" i="19"/>
  <c r="E301" i="22" s="1"/>
  <c r="G302" i="19"/>
  <c r="E302" i="22" s="1"/>
  <c r="G303" i="19"/>
  <c r="E303" i="22" s="1"/>
  <c r="G304" i="19"/>
  <c r="E304" i="22" s="1"/>
  <c r="G305" i="19"/>
  <c r="E305" i="22" s="1"/>
  <c r="G306" i="19"/>
  <c r="E306" i="22" s="1"/>
  <c r="G307" i="19"/>
  <c r="E307" i="22" s="1"/>
  <c r="G308" i="19"/>
  <c r="E308" i="22" s="1"/>
  <c r="G309" i="19"/>
  <c r="E309" i="22" s="1"/>
  <c r="G310" i="19"/>
  <c r="E310" i="22" s="1"/>
  <c r="G311" i="19"/>
  <c r="E311" i="22" s="1"/>
  <c r="G312" i="19"/>
  <c r="E312" i="22" s="1"/>
  <c r="G313" i="19"/>
  <c r="E313" i="22" s="1"/>
  <c r="G314" i="19"/>
  <c r="E314" i="22" s="1"/>
  <c r="G315" i="19"/>
  <c r="E315" i="22" s="1"/>
  <c r="G316" i="19"/>
  <c r="E316" i="22" s="1"/>
  <c r="G317" i="19"/>
  <c r="E317" i="22" s="1"/>
  <c r="G318" i="19"/>
  <c r="E318" i="22" s="1"/>
  <c r="G319" i="19"/>
  <c r="E319" i="22" s="1"/>
  <c r="G320" i="19"/>
  <c r="E320" i="22" s="1"/>
  <c r="G321" i="19"/>
  <c r="E321" i="22" s="1"/>
  <c r="G322" i="19"/>
  <c r="E322" i="22" s="1"/>
  <c r="G323" i="19"/>
  <c r="E323" i="22" s="1"/>
  <c r="G324" i="19"/>
  <c r="E324" i="22" s="1"/>
  <c r="G325" i="19"/>
  <c r="E325" i="22" s="1"/>
  <c r="G326" i="19"/>
  <c r="E326" i="22" s="1"/>
  <c r="G327" i="19"/>
  <c r="E327" i="22" s="1"/>
  <c r="G328" i="19"/>
  <c r="E328" i="22" s="1"/>
  <c r="G329" i="19"/>
  <c r="E329" i="22" s="1"/>
  <c r="G330" i="19"/>
  <c r="E330" i="22" s="1"/>
  <c r="G331" i="19"/>
  <c r="E331" i="22" s="1"/>
  <c r="G332" i="19"/>
  <c r="E332" i="22" s="1"/>
  <c r="G333" i="19"/>
  <c r="E333" i="22" s="1"/>
  <c r="G334" i="19"/>
  <c r="E334" i="22" s="1"/>
  <c r="G335" i="19"/>
  <c r="E335" i="22" s="1"/>
  <c r="G336" i="19"/>
  <c r="E336" i="22" s="1"/>
  <c r="G337" i="19"/>
  <c r="E337" i="22" s="1"/>
  <c r="G338" i="19"/>
  <c r="E338" i="22" s="1"/>
  <c r="G339" i="19"/>
  <c r="E339" i="22" s="1"/>
  <c r="G340" i="19"/>
  <c r="E340" i="22" s="1"/>
  <c r="G341" i="19"/>
  <c r="E341" i="22" s="1"/>
  <c r="G342" i="19"/>
  <c r="E342" i="22" s="1"/>
  <c r="G343" i="19"/>
  <c r="E343" i="22" s="1"/>
  <c r="G344" i="19"/>
  <c r="E344" i="22" s="1"/>
  <c r="G345" i="19"/>
  <c r="E345" i="22" s="1"/>
  <c r="G346" i="19"/>
  <c r="E346" i="22" s="1"/>
  <c r="G347" i="19"/>
  <c r="E347" i="22" s="1"/>
  <c r="G348" i="19"/>
  <c r="E348" i="22" s="1"/>
  <c r="G349" i="19"/>
  <c r="E349" i="22" s="1"/>
  <c r="G350" i="19"/>
  <c r="E350" i="22" s="1"/>
  <c r="G351" i="19"/>
  <c r="E351" i="22" s="1"/>
  <c r="G352" i="19"/>
  <c r="E352" i="22" s="1"/>
  <c r="G353" i="19"/>
  <c r="E353" i="22" s="1"/>
  <c r="G354" i="19"/>
  <c r="E354" i="22" s="1"/>
  <c r="G355" i="19"/>
  <c r="E355" i="22" s="1"/>
  <c r="G356" i="19"/>
  <c r="E356" i="22" s="1"/>
  <c r="G357" i="19"/>
  <c r="E357" i="22" s="1"/>
  <c r="G358" i="19"/>
  <c r="E358" i="22" s="1"/>
  <c r="G359" i="19"/>
  <c r="E359" i="22" s="1"/>
  <c r="G360" i="19"/>
  <c r="E360" i="22" s="1"/>
  <c r="G361" i="19"/>
  <c r="E361" i="22" s="1"/>
  <c r="G362" i="19"/>
  <c r="E362" i="22" s="1"/>
  <c r="G363" i="19"/>
  <c r="E363" i="22" s="1"/>
  <c r="G364" i="19"/>
  <c r="E364" i="22" s="1"/>
  <c r="G365" i="19"/>
  <c r="E365" i="22" s="1"/>
  <c r="G366" i="19"/>
  <c r="E366" i="22" s="1"/>
  <c r="G367" i="19"/>
  <c r="E367" i="22" s="1"/>
  <c r="G368" i="19"/>
  <c r="E368" i="22" s="1"/>
  <c r="G369" i="19"/>
  <c r="E369" i="22" s="1"/>
  <c r="G370" i="19"/>
  <c r="E370" i="22" s="1"/>
  <c r="G371" i="19"/>
  <c r="E371" i="22" s="1"/>
  <c r="G372" i="19"/>
  <c r="E372" i="22" s="1"/>
  <c r="G373" i="19"/>
  <c r="E373" i="22" s="1"/>
  <c r="G374" i="19"/>
  <c r="E374" i="22" s="1"/>
  <c r="G375" i="19"/>
  <c r="E375" i="22" s="1"/>
  <c r="G376" i="19"/>
  <c r="E376" i="22" s="1"/>
  <c r="G377" i="19"/>
  <c r="E377" i="22" s="1"/>
  <c r="G378" i="19"/>
  <c r="E378" i="22" s="1"/>
  <c r="G379" i="19"/>
  <c r="E379" i="22" s="1"/>
  <c r="G380" i="19"/>
  <c r="E380" i="22" s="1"/>
  <c r="G381" i="19"/>
  <c r="E381" i="22" s="1"/>
  <c r="G382" i="19"/>
  <c r="E382" i="22" s="1"/>
  <c r="G383" i="19"/>
  <c r="E383" i="22" s="1"/>
  <c r="G384" i="19"/>
  <c r="E384" i="22" s="1"/>
  <c r="G385" i="19"/>
  <c r="E385" i="22" s="1"/>
  <c r="G386" i="19"/>
  <c r="E386" i="22" s="1"/>
  <c r="G387" i="19"/>
  <c r="E387" i="22" s="1"/>
  <c r="G388" i="19"/>
  <c r="E388" i="22" s="1"/>
  <c r="G389" i="19"/>
  <c r="E389" i="22" s="1"/>
  <c r="G390" i="19"/>
  <c r="E390" i="22" s="1"/>
  <c r="G391" i="19"/>
  <c r="E391" i="22" s="1"/>
  <c r="G392" i="19"/>
  <c r="E392" i="22" s="1"/>
  <c r="G393" i="19"/>
  <c r="E393" i="22" s="1"/>
  <c r="G394" i="19"/>
  <c r="E394" i="22" s="1"/>
  <c r="G395" i="19"/>
  <c r="E395" i="22" s="1"/>
  <c r="G396" i="19"/>
  <c r="E396" i="22" s="1"/>
  <c r="G397" i="19"/>
  <c r="E397" i="22" s="1"/>
  <c r="G5" i="19"/>
  <c r="E5" i="22" s="1"/>
  <c r="F6" i="19" l="1"/>
  <c r="E6" i="21" s="1"/>
  <c r="F7" i="19"/>
  <c r="E7" i="21" s="1"/>
  <c r="F8" i="19"/>
  <c r="E8" i="21" s="1"/>
  <c r="F9" i="19"/>
  <c r="E9" i="21" s="1"/>
  <c r="F10" i="19"/>
  <c r="E10" i="21" s="1"/>
  <c r="F11" i="19"/>
  <c r="E11" i="21" s="1"/>
  <c r="F12" i="19"/>
  <c r="E12" i="21" s="1"/>
  <c r="F13" i="19"/>
  <c r="E13" i="21" s="1"/>
  <c r="F14" i="19"/>
  <c r="E14" i="21" s="1"/>
  <c r="F15" i="19"/>
  <c r="E15" i="21" s="1"/>
  <c r="F16" i="19"/>
  <c r="E16" i="21" s="1"/>
  <c r="F17" i="19"/>
  <c r="E17" i="21" s="1"/>
  <c r="F18" i="19"/>
  <c r="E18" i="21" s="1"/>
  <c r="F19" i="19"/>
  <c r="E19" i="21" s="1"/>
  <c r="F20" i="19"/>
  <c r="E20" i="21" s="1"/>
  <c r="F21" i="19"/>
  <c r="E21" i="21" s="1"/>
  <c r="F22" i="19"/>
  <c r="E22" i="21" s="1"/>
  <c r="F23" i="19"/>
  <c r="E23" i="21" s="1"/>
  <c r="F24" i="19"/>
  <c r="E24" i="21" s="1"/>
  <c r="F25" i="19"/>
  <c r="E25" i="21" s="1"/>
  <c r="F26" i="19"/>
  <c r="E26" i="21" s="1"/>
  <c r="F27" i="19"/>
  <c r="E27" i="21" s="1"/>
  <c r="F28" i="19"/>
  <c r="E28" i="21" s="1"/>
  <c r="F29" i="19"/>
  <c r="E29" i="21" s="1"/>
  <c r="F30" i="19"/>
  <c r="E30" i="21" s="1"/>
  <c r="F31" i="19"/>
  <c r="E31" i="21" s="1"/>
  <c r="F32" i="19"/>
  <c r="E32" i="21" s="1"/>
  <c r="F33" i="19"/>
  <c r="E33" i="21" s="1"/>
  <c r="F34" i="19"/>
  <c r="E34" i="21" s="1"/>
  <c r="F35" i="19"/>
  <c r="E35" i="21" s="1"/>
  <c r="F36" i="19"/>
  <c r="E36" i="21" s="1"/>
  <c r="F37" i="19"/>
  <c r="E37" i="21" s="1"/>
  <c r="F38" i="19"/>
  <c r="E38" i="21" s="1"/>
  <c r="F39" i="19"/>
  <c r="E39" i="21" s="1"/>
  <c r="F40" i="19"/>
  <c r="E40" i="21" s="1"/>
  <c r="F41" i="19"/>
  <c r="E41" i="21" s="1"/>
  <c r="F42" i="19"/>
  <c r="E42" i="21" s="1"/>
  <c r="F43" i="19"/>
  <c r="E43" i="21" s="1"/>
  <c r="F44" i="19"/>
  <c r="E44" i="21" s="1"/>
  <c r="F45" i="19"/>
  <c r="E45" i="21" s="1"/>
  <c r="F46" i="19"/>
  <c r="E46" i="21" s="1"/>
  <c r="F47" i="19"/>
  <c r="E47" i="21" s="1"/>
  <c r="F48" i="19"/>
  <c r="E48" i="21" s="1"/>
  <c r="F49" i="19"/>
  <c r="E49" i="21" s="1"/>
  <c r="F50" i="19"/>
  <c r="E50" i="21" s="1"/>
  <c r="F51" i="19"/>
  <c r="E51" i="21" s="1"/>
  <c r="F52" i="19"/>
  <c r="E52" i="21" s="1"/>
  <c r="F53" i="19"/>
  <c r="E53" i="21" s="1"/>
  <c r="F54" i="19"/>
  <c r="E54" i="21" s="1"/>
  <c r="F55" i="19"/>
  <c r="E55" i="21" s="1"/>
  <c r="F56" i="19"/>
  <c r="E56" i="21" s="1"/>
  <c r="F57" i="19"/>
  <c r="E57" i="21" s="1"/>
  <c r="F58" i="19"/>
  <c r="E58" i="21" s="1"/>
  <c r="F59" i="19"/>
  <c r="E59" i="21" s="1"/>
  <c r="F60" i="19"/>
  <c r="E60" i="21" s="1"/>
  <c r="F61" i="19"/>
  <c r="E61" i="21" s="1"/>
  <c r="F62" i="19"/>
  <c r="E62" i="21" s="1"/>
  <c r="F63" i="19"/>
  <c r="E63" i="21" s="1"/>
  <c r="F64" i="19"/>
  <c r="E64" i="21" s="1"/>
  <c r="F65" i="19"/>
  <c r="E65" i="21" s="1"/>
  <c r="F66" i="19"/>
  <c r="E66" i="21" s="1"/>
  <c r="F67" i="19"/>
  <c r="E67" i="21" s="1"/>
  <c r="F68" i="19"/>
  <c r="E68" i="21" s="1"/>
  <c r="F69" i="19"/>
  <c r="E69" i="21" s="1"/>
  <c r="F70" i="19"/>
  <c r="E70" i="21" s="1"/>
  <c r="F71" i="19"/>
  <c r="E71" i="21" s="1"/>
  <c r="F72" i="19"/>
  <c r="E72" i="21" s="1"/>
  <c r="F73" i="19"/>
  <c r="E73" i="21" s="1"/>
  <c r="F74" i="19"/>
  <c r="E74" i="21" s="1"/>
  <c r="F75" i="19"/>
  <c r="E75" i="21" s="1"/>
  <c r="F76" i="19"/>
  <c r="E76" i="21" s="1"/>
  <c r="F77" i="19"/>
  <c r="E77" i="21" s="1"/>
  <c r="F78" i="19"/>
  <c r="E78" i="21" s="1"/>
  <c r="F79" i="19"/>
  <c r="E79" i="21" s="1"/>
  <c r="F80" i="19"/>
  <c r="E80" i="21" s="1"/>
  <c r="F81" i="19"/>
  <c r="E81" i="21" s="1"/>
  <c r="F82" i="19"/>
  <c r="E82" i="21" s="1"/>
  <c r="F83" i="19"/>
  <c r="E83" i="21" s="1"/>
  <c r="F84" i="19"/>
  <c r="E84" i="21" s="1"/>
  <c r="F85" i="19"/>
  <c r="E85" i="21" s="1"/>
  <c r="F86" i="19"/>
  <c r="E86" i="21" s="1"/>
  <c r="F87" i="19"/>
  <c r="E87" i="21" s="1"/>
  <c r="F88" i="19"/>
  <c r="E88" i="21" s="1"/>
  <c r="F89" i="19"/>
  <c r="E89" i="21" s="1"/>
  <c r="F90" i="19"/>
  <c r="E90" i="21" s="1"/>
  <c r="F91" i="19"/>
  <c r="E91" i="21" s="1"/>
  <c r="F92" i="19"/>
  <c r="E92" i="21" s="1"/>
  <c r="F93" i="19"/>
  <c r="E93" i="21" s="1"/>
  <c r="F94" i="19"/>
  <c r="E94" i="21" s="1"/>
  <c r="F95" i="19"/>
  <c r="E95" i="21" s="1"/>
  <c r="F96" i="19"/>
  <c r="E96" i="21" s="1"/>
  <c r="F97" i="19"/>
  <c r="E97" i="21" s="1"/>
  <c r="F98" i="19"/>
  <c r="E98" i="21" s="1"/>
  <c r="F99" i="19"/>
  <c r="E99" i="21" s="1"/>
  <c r="F100" i="19"/>
  <c r="E100" i="21" s="1"/>
  <c r="F101" i="19"/>
  <c r="E101" i="21" s="1"/>
  <c r="F102" i="19"/>
  <c r="E102" i="21" s="1"/>
  <c r="F103" i="19"/>
  <c r="E103" i="21" s="1"/>
  <c r="F104" i="19"/>
  <c r="E104" i="21" s="1"/>
  <c r="F105" i="19"/>
  <c r="E105" i="21" s="1"/>
  <c r="F106" i="19"/>
  <c r="E106" i="21" s="1"/>
  <c r="F107" i="19"/>
  <c r="E107" i="21" s="1"/>
  <c r="F108" i="19"/>
  <c r="E108" i="21" s="1"/>
  <c r="F109" i="19"/>
  <c r="E109" i="21" s="1"/>
  <c r="F110" i="19"/>
  <c r="E110" i="21" s="1"/>
  <c r="F111" i="19"/>
  <c r="E111" i="21" s="1"/>
  <c r="F112" i="19"/>
  <c r="E112" i="21" s="1"/>
  <c r="F113" i="19"/>
  <c r="E113" i="21" s="1"/>
  <c r="F114" i="19"/>
  <c r="E114" i="21" s="1"/>
  <c r="F115" i="19"/>
  <c r="E115" i="21" s="1"/>
  <c r="F116" i="19"/>
  <c r="E116" i="21" s="1"/>
  <c r="F117" i="19"/>
  <c r="E117" i="21" s="1"/>
  <c r="F118" i="19"/>
  <c r="E118" i="21" s="1"/>
  <c r="F119" i="19"/>
  <c r="E119" i="21" s="1"/>
  <c r="F120" i="19"/>
  <c r="E120" i="21" s="1"/>
  <c r="F121" i="19"/>
  <c r="E121" i="21" s="1"/>
  <c r="F122" i="19"/>
  <c r="E122" i="21" s="1"/>
  <c r="F123" i="19"/>
  <c r="E123" i="21" s="1"/>
  <c r="F124" i="19"/>
  <c r="E124" i="21" s="1"/>
  <c r="F125" i="19"/>
  <c r="E125" i="21" s="1"/>
  <c r="F126" i="19"/>
  <c r="E126" i="21" s="1"/>
  <c r="F127" i="19"/>
  <c r="E127" i="21" s="1"/>
  <c r="F128" i="19"/>
  <c r="E128" i="21" s="1"/>
  <c r="F129" i="19"/>
  <c r="E129" i="21" s="1"/>
  <c r="F130" i="19"/>
  <c r="E130" i="21" s="1"/>
  <c r="F131" i="19"/>
  <c r="E131" i="21" s="1"/>
  <c r="F132" i="19"/>
  <c r="E132" i="21" s="1"/>
  <c r="F133" i="19"/>
  <c r="E133" i="21" s="1"/>
  <c r="F134" i="19"/>
  <c r="E134" i="21" s="1"/>
  <c r="F135" i="19"/>
  <c r="E135" i="21" s="1"/>
  <c r="F136" i="19"/>
  <c r="E136" i="21" s="1"/>
  <c r="F137" i="19"/>
  <c r="E137" i="21" s="1"/>
  <c r="F138" i="19"/>
  <c r="E138" i="21" s="1"/>
  <c r="F139" i="19"/>
  <c r="E139" i="21" s="1"/>
  <c r="F140" i="19"/>
  <c r="E140" i="21" s="1"/>
  <c r="F141" i="19"/>
  <c r="E141" i="21" s="1"/>
  <c r="F142" i="19"/>
  <c r="E142" i="21" s="1"/>
  <c r="F143" i="19"/>
  <c r="E143" i="21" s="1"/>
  <c r="F144" i="19"/>
  <c r="E144" i="21" s="1"/>
  <c r="F145" i="19"/>
  <c r="E145" i="21" s="1"/>
  <c r="F146" i="19"/>
  <c r="E146" i="21" s="1"/>
  <c r="F147" i="19"/>
  <c r="E147" i="21" s="1"/>
  <c r="F148" i="19"/>
  <c r="E148" i="21" s="1"/>
  <c r="F149" i="19"/>
  <c r="E149" i="21" s="1"/>
  <c r="F150" i="19"/>
  <c r="E150" i="21" s="1"/>
  <c r="F151" i="19"/>
  <c r="E151" i="21" s="1"/>
  <c r="F152" i="19"/>
  <c r="E152" i="21" s="1"/>
  <c r="F153" i="19"/>
  <c r="E153" i="21" s="1"/>
  <c r="F154" i="19"/>
  <c r="E154" i="21" s="1"/>
  <c r="F155" i="19"/>
  <c r="E155" i="21" s="1"/>
  <c r="F156" i="19"/>
  <c r="E156" i="21" s="1"/>
  <c r="F157" i="19"/>
  <c r="E157" i="21" s="1"/>
  <c r="F158" i="19"/>
  <c r="E158" i="21" s="1"/>
  <c r="F159" i="19"/>
  <c r="E159" i="21" s="1"/>
  <c r="F160" i="19"/>
  <c r="E160" i="21" s="1"/>
  <c r="F161" i="19"/>
  <c r="E161" i="21" s="1"/>
  <c r="F162" i="19"/>
  <c r="E162" i="21" s="1"/>
  <c r="F163" i="19"/>
  <c r="E163" i="21" s="1"/>
  <c r="F164" i="19"/>
  <c r="E164" i="21" s="1"/>
  <c r="F165" i="19"/>
  <c r="E165" i="21" s="1"/>
  <c r="F166" i="19"/>
  <c r="E166" i="21" s="1"/>
  <c r="F167" i="19"/>
  <c r="E167" i="21" s="1"/>
  <c r="F168" i="19"/>
  <c r="E168" i="21" s="1"/>
  <c r="F169" i="19"/>
  <c r="E169" i="21" s="1"/>
  <c r="F170" i="19"/>
  <c r="E170" i="21" s="1"/>
  <c r="F171" i="19"/>
  <c r="E171" i="21" s="1"/>
  <c r="F172" i="19"/>
  <c r="E172" i="21" s="1"/>
  <c r="F173" i="19"/>
  <c r="E173" i="21" s="1"/>
  <c r="F174" i="19"/>
  <c r="E174" i="21" s="1"/>
  <c r="F175" i="19"/>
  <c r="E175" i="21" s="1"/>
  <c r="F176" i="19"/>
  <c r="E176" i="21" s="1"/>
  <c r="F177" i="19"/>
  <c r="E177" i="21" s="1"/>
  <c r="F178" i="19"/>
  <c r="E178" i="21" s="1"/>
  <c r="F179" i="19"/>
  <c r="E179" i="21" s="1"/>
  <c r="F180" i="19"/>
  <c r="E180" i="21" s="1"/>
  <c r="F181" i="19"/>
  <c r="E181" i="21" s="1"/>
  <c r="F182" i="19"/>
  <c r="E182" i="21" s="1"/>
  <c r="F183" i="19"/>
  <c r="E183" i="21" s="1"/>
  <c r="F184" i="19"/>
  <c r="E184" i="21" s="1"/>
  <c r="F185" i="19"/>
  <c r="E185" i="21" s="1"/>
  <c r="F186" i="19"/>
  <c r="E186" i="21" s="1"/>
  <c r="F187" i="19"/>
  <c r="E187" i="21" s="1"/>
  <c r="F188" i="19"/>
  <c r="E188" i="21" s="1"/>
  <c r="F189" i="19"/>
  <c r="E189" i="21" s="1"/>
  <c r="F190" i="19"/>
  <c r="E190" i="21" s="1"/>
  <c r="F191" i="19"/>
  <c r="E191" i="21" s="1"/>
  <c r="F192" i="19"/>
  <c r="E192" i="21" s="1"/>
  <c r="F193" i="19"/>
  <c r="E193" i="21" s="1"/>
  <c r="F194" i="19"/>
  <c r="E194" i="21" s="1"/>
  <c r="F195" i="19"/>
  <c r="E195" i="21" s="1"/>
  <c r="F196" i="19"/>
  <c r="E196" i="21" s="1"/>
  <c r="F197" i="19"/>
  <c r="E197" i="21" s="1"/>
  <c r="F198" i="19"/>
  <c r="E198" i="21" s="1"/>
  <c r="F199" i="19"/>
  <c r="E199" i="21" s="1"/>
  <c r="F200" i="19"/>
  <c r="E200" i="21" s="1"/>
  <c r="F201" i="19"/>
  <c r="E201" i="21" s="1"/>
  <c r="F202" i="19"/>
  <c r="E202" i="21" s="1"/>
  <c r="F203" i="19"/>
  <c r="E203" i="21" s="1"/>
  <c r="F204" i="19"/>
  <c r="E204" i="21" s="1"/>
  <c r="F205" i="19"/>
  <c r="E205" i="21" s="1"/>
  <c r="F206" i="19"/>
  <c r="E206" i="21" s="1"/>
  <c r="F207" i="19"/>
  <c r="E207" i="21" s="1"/>
  <c r="F208" i="19"/>
  <c r="E208" i="21" s="1"/>
  <c r="F209" i="19"/>
  <c r="E209" i="21" s="1"/>
  <c r="F210" i="19"/>
  <c r="E210" i="21" s="1"/>
  <c r="F211" i="19"/>
  <c r="E211" i="21" s="1"/>
  <c r="F212" i="19"/>
  <c r="E212" i="21" s="1"/>
  <c r="F213" i="19"/>
  <c r="E213" i="21" s="1"/>
  <c r="F214" i="19"/>
  <c r="E214" i="21" s="1"/>
  <c r="F215" i="19"/>
  <c r="E215" i="21" s="1"/>
  <c r="F216" i="19"/>
  <c r="E216" i="21" s="1"/>
  <c r="F217" i="19"/>
  <c r="E217" i="21" s="1"/>
  <c r="F218" i="19"/>
  <c r="E218" i="21" s="1"/>
  <c r="F219" i="19"/>
  <c r="E219" i="21" s="1"/>
  <c r="F220" i="19"/>
  <c r="E220" i="21" s="1"/>
  <c r="F221" i="19"/>
  <c r="E221" i="21" s="1"/>
  <c r="F222" i="19"/>
  <c r="E222" i="21" s="1"/>
  <c r="F223" i="19"/>
  <c r="E223" i="21" s="1"/>
  <c r="F224" i="19"/>
  <c r="E224" i="21" s="1"/>
  <c r="F225" i="19"/>
  <c r="E225" i="21" s="1"/>
  <c r="F226" i="19"/>
  <c r="E226" i="21" s="1"/>
  <c r="F227" i="19"/>
  <c r="E227" i="21" s="1"/>
  <c r="F228" i="19"/>
  <c r="E228" i="21" s="1"/>
  <c r="F229" i="19"/>
  <c r="E229" i="21" s="1"/>
  <c r="F230" i="19"/>
  <c r="E230" i="21" s="1"/>
  <c r="F231" i="19"/>
  <c r="E231" i="21" s="1"/>
  <c r="F232" i="19"/>
  <c r="E232" i="21" s="1"/>
  <c r="F233" i="19"/>
  <c r="E233" i="21" s="1"/>
  <c r="F234" i="19"/>
  <c r="E234" i="21" s="1"/>
  <c r="F235" i="19"/>
  <c r="E235" i="21" s="1"/>
  <c r="F236" i="19"/>
  <c r="E236" i="21" s="1"/>
  <c r="F237" i="19"/>
  <c r="E237" i="21" s="1"/>
  <c r="F238" i="19"/>
  <c r="E238" i="21" s="1"/>
  <c r="F239" i="19"/>
  <c r="E239" i="21" s="1"/>
  <c r="F240" i="19"/>
  <c r="E240" i="21" s="1"/>
  <c r="F241" i="19"/>
  <c r="E241" i="21" s="1"/>
  <c r="F242" i="19"/>
  <c r="E242" i="21" s="1"/>
  <c r="F243" i="19"/>
  <c r="E243" i="21" s="1"/>
  <c r="F244" i="19"/>
  <c r="E244" i="21" s="1"/>
  <c r="F245" i="19"/>
  <c r="E245" i="21" s="1"/>
  <c r="F246" i="19"/>
  <c r="E246" i="21" s="1"/>
  <c r="F247" i="19"/>
  <c r="E247" i="21" s="1"/>
  <c r="F248" i="19"/>
  <c r="E248" i="21" s="1"/>
  <c r="F249" i="19"/>
  <c r="E249" i="21" s="1"/>
  <c r="F250" i="19"/>
  <c r="E250" i="21" s="1"/>
  <c r="F251" i="19"/>
  <c r="E251" i="21" s="1"/>
  <c r="F252" i="19"/>
  <c r="E252" i="21" s="1"/>
  <c r="F253" i="19"/>
  <c r="E253" i="21" s="1"/>
  <c r="F254" i="19"/>
  <c r="E254" i="21" s="1"/>
  <c r="F255" i="19"/>
  <c r="E255" i="21" s="1"/>
  <c r="F256" i="19"/>
  <c r="E256" i="21" s="1"/>
  <c r="F257" i="19"/>
  <c r="E257" i="21" s="1"/>
  <c r="F258" i="19"/>
  <c r="E258" i="21" s="1"/>
  <c r="F259" i="19"/>
  <c r="E259" i="21" s="1"/>
  <c r="F260" i="19"/>
  <c r="E260" i="21" s="1"/>
  <c r="F261" i="19"/>
  <c r="E261" i="21" s="1"/>
  <c r="F262" i="19"/>
  <c r="E262" i="21" s="1"/>
  <c r="F263" i="19"/>
  <c r="E263" i="21" s="1"/>
  <c r="F264" i="19"/>
  <c r="E264" i="21" s="1"/>
  <c r="F265" i="19"/>
  <c r="E265" i="21" s="1"/>
  <c r="F266" i="19"/>
  <c r="E266" i="21" s="1"/>
  <c r="F267" i="19"/>
  <c r="E267" i="21" s="1"/>
  <c r="F268" i="19"/>
  <c r="E268" i="21" s="1"/>
  <c r="F269" i="19"/>
  <c r="E269" i="21" s="1"/>
  <c r="F270" i="19"/>
  <c r="E270" i="21" s="1"/>
  <c r="F271" i="19"/>
  <c r="E271" i="21" s="1"/>
  <c r="F272" i="19"/>
  <c r="E272" i="21" s="1"/>
  <c r="F273" i="19"/>
  <c r="E273" i="21" s="1"/>
  <c r="F274" i="19"/>
  <c r="E274" i="21" s="1"/>
  <c r="F275" i="19"/>
  <c r="E275" i="21" s="1"/>
  <c r="F276" i="19"/>
  <c r="E276" i="21" s="1"/>
  <c r="F277" i="19"/>
  <c r="E277" i="21" s="1"/>
  <c r="F278" i="19"/>
  <c r="E278" i="21" s="1"/>
  <c r="F279" i="19"/>
  <c r="E279" i="21" s="1"/>
  <c r="F280" i="19"/>
  <c r="E280" i="21" s="1"/>
  <c r="F281" i="19"/>
  <c r="E281" i="21" s="1"/>
  <c r="F282" i="19"/>
  <c r="E282" i="21" s="1"/>
  <c r="F283" i="19"/>
  <c r="E283" i="21" s="1"/>
  <c r="F284" i="19"/>
  <c r="E284" i="21" s="1"/>
  <c r="F285" i="19"/>
  <c r="E285" i="21" s="1"/>
  <c r="F286" i="19"/>
  <c r="E286" i="21" s="1"/>
  <c r="F287" i="19"/>
  <c r="E287" i="21" s="1"/>
  <c r="F288" i="19"/>
  <c r="E288" i="21" s="1"/>
  <c r="F289" i="19"/>
  <c r="E289" i="21" s="1"/>
  <c r="F290" i="19"/>
  <c r="E290" i="21" s="1"/>
  <c r="F291" i="19"/>
  <c r="E291" i="21" s="1"/>
  <c r="F292" i="19"/>
  <c r="E292" i="21" s="1"/>
  <c r="F293" i="19"/>
  <c r="E293" i="21" s="1"/>
  <c r="F294" i="19"/>
  <c r="E294" i="21" s="1"/>
  <c r="F295" i="19"/>
  <c r="E295" i="21" s="1"/>
  <c r="F296" i="19"/>
  <c r="E296" i="21" s="1"/>
  <c r="F297" i="19"/>
  <c r="E297" i="21" s="1"/>
  <c r="F298" i="19"/>
  <c r="E298" i="21" s="1"/>
  <c r="F299" i="19"/>
  <c r="E299" i="21" s="1"/>
  <c r="F300" i="19"/>
  <c r="E300" i="21" s="1"/>
  <c r="F301" i="19"/>
  <c r="E301" i="21" s="1"/>
  <c r="F302" i="19"/>
  <c r="E302" i="21" s="1"/>
  <c r="F303" i="19"/>
  <c r="E303" i="21" s="1"/>
  <c r="F304" i="19"/>
  <c r="E304" i="21" s="1"/>
  <c r="F305" i="19"/>
  <c r="E305" i="21" s="1"/>
  <c r="F306" i="19"/>
  <c r="E306" i="21" s="1"/>
  <c r="F307" i="19"/>
  <c r="E307" i="21" s="1"/>
  <c r="F308" i="19"/>
  <c r="E308" i="21" s="1"/>
  <c r="F309" i="19"/>
  <c r="E309" i="21" s="1"/>
  <c r="F310" i="19"/>
  <c r="E310" i="21" s="1"/>
  <c r="F311" i="19"/>
  <c r="E311" i="21" s="1"/>
  <c r="F312" i="19"/>
  <c r="E312" i="21" s="1"/>
  <c r="F313" i="19"/>
  <c r="E313" i="21" s="1"/>
  <c r="F314" i="19"/>
  <c r="E314" i="21" s="1"/>
  <c r="F315" i="19"/>
  <c r="E315" i="21" s="1"/>
  <c r="F316" i="19"/>
  <c r="E316" i="21" s="1"/>
  <c r="F317" i="19"/>
  <c r="E317" i="21" s="1"/>
  <c r="F318" i="19"/>
  <c r="E318" i="21" s="1"/>
  <c r="F319" i="19"/>
  <c r="E319" i="21" s="1"/>
  <c r="F320" i="19"/>
  <c r="E320" i="21" s="1"/>
  <c r="F321" i="19"/>
  <c r="E321" i="21" s="1"/>
  <c r="F322" i="19"/>
  <c r="E322" i="21" s="1"/>
  <c r="F323" i="19"/>
  <c r="E323" i="21" s="1"/>
  <c r="F324" i="19"/>
  <c r="E324" i="21" s="1"/>
  <c r="F325" i="19"/>
  <c r="E325" i="21" s="1"/>
  <c r="F326" i="19"/>
  <c r="E326" i="21" s="1"/>
  <c r="F327" i="19"/>
  <c r="E327" i="21" s="1"/>
  <c r="F328" i="19"/>
  <c r="E328" i="21" s="1"/>
  <c r="F329" i="19"/>
  <c r="E329" i="21" s="1"/>
  <c r="F330" i="19"/>
  <c r="E330" i="21" s="1"/>
  <c r="F331" i="19"/>
  <c r="E331" i="21" s="1"/>
  <c r="F332" i="19"/>
  <c r="E332" i="21" s="1"/>
  <c r="F333" i="19"/>
  <c r="E333" i="21" s="1"/>
  <c r="F334" i="19"/>
  <c r="E334" i="21" s="1"/>
  <c r="F335" i="19"/>
  <c r="E335" i="21" s="1"/>
  <c r="F336" i="19"/>
  <c r="E336" i="21" s="1"/>
  <c r="F337" i="19"/>
  <c r="E337" i="21" s="1"/>
  <c r="F338" i="19"/>
  <c r="E338" i="21" s="1"/>
  <c r="F339" i="19"/>
  <c r="E339" i="21" s="1"/>
  <c r="F340" i="19"/>
  <c r="E340" i="21" s="1"/>
  <c r="F341" i="19"/>
  <c r="E341" i="21" s="1"/>
  <c r="F342" i="19"/>
  <c r="E342" i="21" s="1"/>
  <c r="F343" i="19"/>
  <c r="E343" i="21" s="1"/>
  <c r="F344" i="19"/>
  <c r="E344" i="21" s="1"/>
  <c r="F345" i="19"/>
  <c r="E345" i="21" s="1"/>
  <c r="F346" i="19"/>
  <c r="E346" i="21" s="1"/>
  <c r="F347" i="19"/>
  <c r="E347" i="21" s="1"/>
  <c r="F348" i="19"/>
  <c r="E348" i="21" s="1"/>
  <c r="F349" i="19"/>
  <c r="E349" i="21" s="1"/>
  <c r="F350" i="19"/>
  <c r="E350" i="21" s="1"/>
  <c r="F351" i="19"/>
  <c r="E351" i="21" s="1"/>
  <c r="F352" i="19"/>
  <c r="E352" i="21" s="1"/>
  <c r="F353" i="19"/>
  <c r="E353" i="21" s="1"/>
  <c r="F354" i="19"/>
  <c r="E354" i="21" s="1"/>
  <c r="F355" i="19"/>
  <c r="E355" i="21" s="1"/>
  <c r="F356" i="19"/>
  <c r="E356" i="21" s="1"/>
  <c r="F357" i="19"/>
  <c r="E357" i="21" s="1"/>
  <c r="F358" i="19"/>
  <c r="E358" i="21" s="1"/>
  <c r="F359" i="19"/>
  <c r="E359" i="21" s="1"/>
  <c r="F360" i="19"/>
  <c r="E360" i="21" s="1"/>
  <c r="F361" i="19"/>
  <c r="E361" i="21" s="1"/>
  <c r="F362" i="19"/>
  <c r="E362" i="21" s="1"/>
  <c r="F363" i="19"/>
  <c r="E363" i="21" s="1"/>
  <c r="F364" i="19"/>
  <c r="E364" i="21" s="1"/>
  <c r="F365" i="19"/>
  <c r="E365" i="21" s="1"/>
  <c r="F366" i="19"/>
  <c r="E366" i="21" s="1"/>
  <c r="F367" i="19"/>
  <c r="E367" i="21" s="1"/>
  <c r="F368" i="19"/>
  <c r="E368" i="21" s="1"/>
  <c r="F369" i="19"/>
  <c r="E369" i="21" s="1"/>
  <c r="F370" i="19"/>
  <c r="E370" i="21" s="1"/>
  <c r="F371" i="19"/>
  <c r="E371" i="21" s="1"/>
  <c r="F372" i="19"/>
  <c r="E372" i="21" s="1"/>
  <c r="F373" i="19"/>
  <c r="E373" i="21" s="1"/>
  <c r="F374" i="19"/>
  <c r="E374" i="21" s="1"/>
  <c r="F375" i="19"/>
  <c r="E375" i="21" s="1"/>
  <c r="F376" i="19"/>
  <c r="E376" i="21" s="1"/>
  <c r="F377" i="19"/>
  <c r="E377" i="21" s="1"/>
  <c r="F378" i="19"/>
  <c r="E378" i="21" s="1"/>
  <c r="F379" i="19"/>
  <c r="E379" i="21" s="1"/>
  <c r="F380" i="19"/>
  <c r="E380" i="21" s="1"/>
  <c r="F381" i="19"/>
  <c r="E381" i="21" s="1"/>
  <c r="F382" i="19"/>
  <c r="E382" i="21" s="1"/>
  <c r="F383" i="19"/>
  <c r="E383" i="21" s="1"/>
  <c r="F384" i="19"/>
  <c r="E384" i="21" s="1"/>
  <c r="F385" i="19"/>
  <c r="E385" i="21" s="1"/>
  <c r="F386" i="19"/>
  <c r="E386" i="21" s="1"/>
  <c r="F387" i="19"/>
  <c r="E387" i="21" s="1"/>
  <c r="F388" i="19"/>
  <c r="E388" i="21" s="1"/>
  <c r="F389" i="19"/>
  <c r="E389" i="21" s="1"/>
  <c r="F390" i="19"/>
  <c r="E390" i="21" s="1"/>
  <c r="F391" i="19"/>
  <c r="E391" i="21" s="1"/>
  <c r="F392" i="19"/>
  <c r="E392" i="21" s="1"/>
  <c r="F393" i="19"/>
  <c r="E393" i="21" s="1"/>
  <c r="F394" i="19"/>
  <c r="E394" i="21" s="1"/>
  <c r="F395" i="19"/>
  <c r="E395" i="21" s="1"/>
  <c r="F396" i="19"/>
  <c r="E396" i="21" s="1"/>
  <c r="F397" i="19"/>
  <c r="E397" i="21" s="1"/>
  <c r="E398" i="21"/>
  <c r="E398" i="22"/>
  <c r="E399" i="21"/>
  <c r="E399" i="22"/>
  <c r="E400" i="21"/>
  <c r="E400" i="22"/>
  <c r="F5" i="19"/>
  <c r="E5" i="21" s="1"/>
  <c r="N8" i="19" l="1"/>
  <c r="C8" i="21" s="1"/>
  <c r="O8" i="19"/>
  <c r="C8" i="22" s="1"/>
  <c r="N9" i="19"/>
  <c r="C9" i="21" s="1"/>
  <c r="O9" i="19"/>
  <c r="C9" i="22" s="1"/>
  <c r="N10" i="19"/>
  <c r="C10" i="21" s="1"/>
  <c r="O10" i="19"/>
  <c r="C10" i="22" s="1"/>
  <c r="N11" i="19"/>
  <c r="C11" i="21" s="1"/>
  <c r="O11" i="19"/>
  <c r="C11" i="22" s="1"/>
  <c r="N12" i="19"/>
  <c r="C12" i="21" s="1"/>
  <c r="O12" i="19"/>
  <c r="C12" i="22" s="1"/>
  <c r="N13" i="19"/>
  <c r="C13" i="21" s="1"/>
  <c r="O13" i="19"/>
  <c r="C13" i="22" s="1"/>
  <c r="N14" i="19"/>
  <c r="C14" i="21" s="1"/>
  <c r="O14" i="19"/>
  <c r="C14" i="22" s="1"/>
  <c r="N15" i="19"/>
  <c r="C15" i="21" s="1"/>
  <c r="O15" i="19"/>
  <c r="C15" i="22" s="1"/>
  <c r="N16" i="19"/>
  <c r="C16" i="21" s="1"/>
  <c r="O16" i="19"/>
  <c r="C16" i="22" s="1"/>
  <c r="N17" i="19"/>
  <c r="C17" i="21" s="1"/>
  <c r="O17" i="19"/>
  <c r="C17" i="22" s="1"/>
  <c r="N18" i="19"/>
  <c r="C18" i="21" s="1"/>
  <c r="O18" i="19"/>
  <c r="C18" i="22" s="1"/>
  <c r="N19" i="19"/>
  <c r="C19" i="21" s="1"/>
  <c r="O19" i="19"/>
  <c r="C19" i="22" s="1"/>
  <c r="N20" i="19"/>
  <c r="C20" i="21" s="1"/>
  <c r="O20" i="19"/>
  <c r="C20" i="22" s="1"/>
  <c r="N21" i="19"/>
  <c r="C21" i="21" s="1"/>
  <c r="O21" i="19"/>
  <c r="C21" i="22" s="1"/>
  <c r="N22" i="19"/>
  <c r="C22" i="21" s="1"/>
  <c r="O22" i="19"/>
  <c r="C22" i="22" s="1"/>
  <c r="N23" i="19"/>
  <c r="C23" i="21" s="1"/>
  <c r="O23" i="19"/>
  <c r="C23" i="22" s="1"/>
  <c r="N24" i="19"/>
  <c r="C24" i="21" s="1"/>
  <c r="O24" i="19"/>
  <c r="C24" i="22" s="1"/>
  <c r="N25" i="19"/>
  <c r="C25" i="21" s="1"/>
  <c r="O25" i="19"/>
  <c r="C25" i="22" s="1"/>
  <c r="N26" i="19"/>
  <c r="C26" i="21" s="1"/>
  <c r="O26" i="19"/>
  <c r="C26" i="22" s="1"/>
  <c r="N27" i="19"/>
  <c r="C27" i="21" s="1"/>
  <c r="O27" i="19"/>
  <c r="C27" i="22" s="1"/>
  <c r="N28" i="19"/>
  <c r="C28" i="21" s="1"/>
  <c r="O28" i="19"/>
  <c r="C28" i="22" s="1"/>
  <c r="N29" i="19"/>
  <c r="C29" i="21" s="1"/>
  <c r="O29" i="19"/>
  <c r="C29" i="22" s="1"/>
  <c r="N30" i="19"/>
  <c r="C30" i="21" s="1"/>
  <c r="O30" i="19"/>
  <c r="C30" i="22" s="1"/>
  <c r="N31" i="19"/>
  <c r="C31" i="21" s="1"/>
  <c r="O31" i="19"/>
  <c r="C31" i="22" s="1"/>
  <c r="N32" i="19"/>
  <c r="C32" i="21" s="1"/>
  <c r="O32" i="19"/>
  <c r="C32" i="22" s="1"/>
  <c r="N33" i="19"/>
  <c r="C33" i="21" s="1"/>
  <c r="O33" i="19"/>
  <c r="C33" i="22" s="1"/>
  <c r="N34" i="19"/>
  <c r="C34" i="21" s="1"/>
  <c r="O34" i="19"/>
  <c r="C34" i="22" s="1"/>
  <c r="N35" i="19"/>
  <c r="C35" i="21" s="1"/>
  <c r="O35" i="19"/>
  <c r="C35" i="22" s="1"/>
  <c r="N36" i="19"/>
  <c r="C36" i="21" s="1"/>
  <c r="O36" i="19"/>
  <c r="C36" i="22" s="1"/>
  <c r="N37" i="19"/>
  <c r="C37" i="21" s="1"/>
  <c r="O37" i="19"/>
  <c r="C37" i="22" s="1"/>
  <c r="N38" i="19"/>
  <c r="C38" i="21" s="1"/>
  <c r="O38" i="19"/>
  <c r="C38" i="22" s="1"/>
  <c r="N39" i="19"/>
  <c r="C39" i="21" s="1"/>
  <c r="O39" i="19"/>
  <c r="C39" i="22" s="1"/>
  <c r="N40" i="19"/>
  <c r="C40" i="21" s="1"/>
  <c r="O40" i="19"/>
  <c r="C40" i="22" s="1"/>
  <c r="N41" i="19"/>
  <c r="C41" i="21" s="1"/>
  <c r="O41" i="19"/>
  <c r="C41" i="22" s="1"/>
  <c r="N42" i="19"/>
  <c r="C42" i="21" s="1"/>
  <c r="O42" i="19"/>
  <c r="C42" i="22" s="1"/>
  <c r="N43" i="19"/>
  <c r="C43" i="21" s="1"/>
  <c r="O43" i="19"/>
  <c r="C43" i="22" s="1"/>
  <c r="N44" i="19"/>
  <c r="C44" i="21" s="1"/>
  <c r="O44" i="19"/>
  <c r="C44" i="22" s="1"/>
  <c r="N45" i="19"/>
  <c r="C45" i="21" s="1"/>
  <c r="O45" i="19"/>
  <c r="C45" i="22" s="1"/>
  <c r="N46" i="19"/>
  <c r="C46" i="21" s="1"/>
  <c r="O46" i="19"/>
  <c r="C46" i="22" s="1"/>
  <c r="N47" i="19"/>
  <c r="C47" i="21" s="1"/>
  <c r="O47" i="19"/>
  <c r="C47" i="22" s="1"/>
  <c r="N48" i="19"/>
  <c r="C48" i="21" s="1"/>
  <c r="O48" i="19"/>
  <c r="C48" i="22" s="1"/>
  <c r="N49" i="19"/>
  <c r="C49" i="21" s="1"/>
  <c r="O49" i="19"/>
  <c r="C49" i="22" s="1"/>
  <c r="N50" i="19"/>
  <c r="C50" i="21" s="1"/>
  <c r="O50" i="19"/>
  <c r="C50" i="22" s="1"/>
  <c r="N51" i="19"/>
  <c r="C51" i="21" s="1"/>
  <c r="O51" i="19"/>
  <c r="C51" i="22" s="1"/>
  <c r="N52" i="19"/>
  <c r="C52" i="21" s="1"/>
  <c r="O52" i="19"/>
  <c r="C52" i="22" s="1"/>
  <c r="N53" i="19"/>
  <c r="C53" i="21" s="1"/>
  <c r="O53" i="19"/>
  <c r="C53" i="22" s="1"/>
  <c r="N54" i="19"/>
  <c r="C54" i="21" s="1"/>
  <c r="O54" i="19"/>
  <c r="C54" i="22" s="1"/>
  <c r="N55" i="19"/>
  <c r="C55" i="21" s="1"/>
  <c r="O55" i="19"/>
  <c r="C55" i="22" s="1"/>
  <c r="N56" i="19"/>
  <c r="C56" i="21" s="1"/>
  <c r="O56" i="19"/>
  <c r="C56" i="22" s="1"/>
  <c r="N57" i="19"/>
  <c r="C57" i="21" s="1"/>
  <c r="O57" i="19"/>
  <c r="C57" i="22" s="1"/>
  <c r="N58" i="19"/>
  <c r="C58" i="21" s="1"/>
  <c r="O58" i="19"/>
  <c r="C58" i="22" s="1"/>
  <c r="N59" i="19"/>
  <c r="C59" i="21" s="1"/>
  <c r="O59" i="19"/>
  <c r="C59" i="22" s="1"/>
  <c r="N60" i="19"/>
  <c r="C60" i="21" s="1"/>
  <c r="O60" i="19"/>
  <c r="C60" i="22" s="1"/>
  <c r="N61" i="19"/>
  <c r="C61" i="21" s="1"/>
  <c r="O61" i="19"/>
  <c r="C61" i="22" s="1"/>
  <c r="N62" i="19"/>
  <c r="C62" i="21" s="1"/>
  <c r="O62" i="19"/>
  <c r="C62" i="22" s="1"/>
  <c r="N63" i="19"/>
  <c r="C63" i="21" s="1"/>
  <c r="O63" i="19"/>
  <c r="C63" i="22" s="1"/>
  <c r="N64" i="19"/>
  <c r="C64" i="21" s="1"/>
  <c r="O64" i="19"/>
  <c r="C64" i="22" s="1"/>
  <c r="N65" i="19"/>
  <c r="C65" i="21" s="1"/>
  <c r="O65" i="19"/>
  <c r="C65" i="22" s="1"/>
  <c r="N66" i="19"/>
  <c r="C66" i="21" s="1"/>
  <c r="O66" i="19"/>
  <c r="C66" i="22" s="1"/>
  <c r="N67" i="19"/>
  <c r="C67" i="21" s="1"/>
  <c r="O67" i="19"/>
  <c r="C67" i="22" s="1"/>
  <c r="N68" i="19"/>
  <c r="C68" i="21" s="1"/>
  <c r="O68" i="19"/>
  <c r="C68" i="22" s="1"/>
  <c r="N69" i="19"/>
  <c r="C69" i="21" s="1"/>
  <c r="O69" i="19"/>
  <c r="C69" i="22" s="1"/>
  <c r="N70" i="19"/>
  <c r="C70" i="21" s="1"/>
  <c r="O70" i="19"/>
  <c r="C70" i="22" s="1"/>
  <c r="N71" i="19"/>
  <c r="C71" i="21" s="1"/>
  <c r="O71" i="19"/>
  <c r="C71" i="22" s="1"/>
  <c r="N72" i="19"/>
  <c r="C72" i="21" s="1"/>
  <c r="O72" i="19"/>
  <c r="C72" i="22" s="1"/>
  <c r="N73" i="19"/>
  <c r="C73" i="21" s="1"/>
  <c r="O73" i="19"/>
  <c r="C73" i="22" s="1"/>
  <c r="N74" i="19"/>
  <c r="C74" i="21" s="1"/>
  <c r="O74" i="19"/>
  <c r="C74" i="22" s="1"/>
  <c r="N75" i="19"/>
  <c r="C75" i="21" s="1"/>
  <c r="O75" i="19"/>
  <c r="C75" i="22" s="1"/>
  <c r="N76" i="19"/>
  <c r="C76" i="21" s="1"/>
  <c r="O76" i="19"/>
  <c r="C76" i="22" s="1"/>
  <c r="N77" i="19"/>
  <c r="C77" i="21" s="1"/>
  <c r="O77" i="19"/>
  <c r="C77" i="22" s="1"/>
  <c r="N78" i="19"/>
  <c r="C78" i="21" s="1"/>
  <c r="O78" i="19"/>
  <c r="C78" i="22" s="1"/>
  <c r="N79" i="19"/>
  <c r="C79" i="21" s="1"/>
  <c r="O79" i="19"/>
  <c r="C79" i="22" s="1"/>
  <c r="N80" i="19"/>
  <c r="C80" i="21" s="1"/>
  <c r="O80" i="19"/>
  <c r="C80" i="22" s="1"/>
  <c r="N81" i="19"/>
  <c r="C81" i="21" s="1"/>
  <c r="O81" i="19"/>
  <c r="C81" i="22" s="1"/>
  <c r="N82" i="19"/>
  <c r="C82" i="21" s="1"/>
  <c r="O82" i="19"/>
  <c r="C82" i="22" s="1"/>
  <c r="N83" i="19"/>
  <c r="C83" i="21" s="1"/>
  <c r="O83" i="19"/>
  <c r="C83" i="22" s="1"/>
  <c r="N84" i="19"/>
  <c r="C84" i="21" s="1"/>
  <c r="O84" i="19"/>
  <c r="C84" i="22" s="1"/>
  <c r="N85" i="19"/>
  <c r="C85" i="21" s="1"/>
  <c r="O85" i="19"/>
  <c r="C85" i="22" s="1"/>
  <c r="N86" i="19"/>
  <c r="C86" i="21" s="1"/>
  <c r="O86" i="19"/>
  <c r="C86" i="22" s="1"/>
  <c r="N87" i="19"/>
  <c r="C87" i="21" s="1"/>
  <c r="O87" i="19"/>
  <c r="C87" i="22" s="1"/>
  <c r="N88" i="19"/>
  <c r="C88" i="21" s="1"/>
  <c r="O88" i="19"/>
  <c r="C88" i="22" s="1"/>
  <c r="N89" i="19"/>
  <c r="C89" i="21" s="1"/>
  <c r="O89" i="19"/>
  <c r="C89" i="22" s="1"/>
  <c r="N90" i="19"/>
  <c r="C90" i="21" s="1"/>
  <c r="O90" i="19"/>
  <c r="C90" i="22" s="1"/>
  <c r="N91" i="19"/>
  <c r="C91" i="21" s="1"/>
  <c r="O91" i="19"/>
  <c r="C91" i="22" s="1"/>
  <c r="N92" i="19"/>
  <c r="C92" i="21" s="1"/>
  <c r="O92" i="19"/>
  <c r="C92" i="22" s="1"/>
  <c r="N93" i="19"/>
  <c r="C93" i="21" s="1"/>
  <c r="O93" i="19"/>
  <c r="C93" i="22" s="1"/>
  <c r="N94" i="19"/>
  <c r="C94" i="21" s="1"/>
  <c r="O94" i="19"/>
  <c r="C94" i="22" s="1"/>
  <c r="N95" i="19"/>
  <c r="C95" i="21" s="1"/>
  <c r="O95" i="19"/>
  <c r="C95" i="22" s="1"/>
  <c r="N96" i="19"/>
  <c r="C96" i="21" s="1"/>
  <c r="O96" i="19"/>
  <c r="C96" i="22" s="1"/>
  <c r="N97" i="19"/>
  <c r="C97" i="21" s="1"/>
  <c r="O97" i="19"/>
  <c r="C97" i="22" s="1"/>
  <c r="N98" i="19"/>
  <c r="C98" i="21" s="1"/>
  <c r="O98" i="19"/>
  <c r="C98" i="22" s="1"/>
  <c r="N99" i="19"/>
  <c r="C99" i="21" s="1"/>
  <c r="O99" i="19"/>
  <c r="C99" i="22" s="1"/>
  <c r="N100" i="19"/>
  <c r="C100" i="21" s="1"/>
  <c r="O100" i="19"/>
  <c r="C100" i="22" s="1"/>
  <c r="N101" i="19"/>
  <c r="C101" i="21" s="1"/>
  <c r="O101" i="19"/>
  <c r="C101" i="22" s="1"/>
  <c r="N102" i="19"/>
  <c r="C102" i="21" s="1"/>
  <c r="O102" i="19"/>
  <c r="C102" i="22" s="1"/>
  <c r="N103" i="19"/>
  <c r="C103" i="21" s="1"/>
  <c r="O103" i="19"/>
  <c r="C103" i="22" s="1"/>
  <c r="N104" i="19"/>
  <c r="C104" i="21" s="1"/>
  <c r="O104" i="19"/>
  <c r="C104" i="22" s="1"/>
  <c r="N105" i="19"/>
  <c r="C105" i="21" s="1"/>
  <c r="O105" i="19"/>
  <c r="C105" i="22" s="1"/>
  <c r="N106" i="19"/>
  <c r="C106" i="21" s="1"/>
  <c r="O106" i="19"/>
  <c r="C106" i="22" s="1"/>
  <c r="N107" i="19"/>
  <c r="C107" i="21" s="1"/>
  <c r="O107" i="19"/>
  <c r="C107" i="22" s="1"/>
  <c r="N108" i="19"/>
  <c r="C108" i="21" s="1"/>
  <c r="O108" i="19"/>
  <c r="C108" i="22" s="1"/>
  <c r="N109" i="19"/>
  <c r="C109" i="21" s="1"/>
  <c r="O109" i="19"/>
  <c r="C109" i="22" s="1"/>
  <c r="N110" i="19"/>
  <c r="C110" i="21" s="1"/>
  <c r="O110" i="19"/>
  <c r="C110" i="22" s="1"/>
  <c r="N111" i="19"/>
  <c r="C111" i="21" s="1"/>
  <c r="O111" i="19"/>
  <c r="C111" i="22" s="1"/>
  <c r="N112" i="19"/>
  <c r="C112" i="21" s="1"/>
  <c r="O112" i="19"/>
  <c r="C112" i="22" s="1"/>
  <c r="N113" i="19"/>
  <c r="C113" i="21" s="1"/>
  <c r="O113" i="19"/>
  <c r="C113" i="22" s="1"/>
  <c r="N114" i="19"/>
  <c r="C114" i="21" s="1"/>
  <c r="O114" i="19"/>
  <c r="C114" i="22" s="1"/>
  <c r="N115" i="19"/>
  <c r="C115" i="21" s="1"/>
  <c r="O115" i="19"/>
  <c r="C115" i="22" s="1"/>
  <c r="N116" i="19"/>
  <c r="C116" i="21" s="1"/>
  <c r="O116" i="19"/>
  <c r="C116" i="22" s="1"/>
  <c r="N117" i="19"/>
  <c r="C117" i="21" s="1"/>
  <c r="O117" i="19"/>
  <c r="C117" i="22" s="1"/>
  <c r="N118" i="19"/>
  <c r="C118" i="21" s="1"/>
  <c r="O118" i="19"/>
  <c r="C118" i="22" s="1"/>
  <c r="N119" i="19"/>
  <c r="C119" i="21" s="1"/>
  <c r="O119" i="19"/>
  <c r="C119" i="22" s="1"/>
  <c r="N120" i="19"/>
  <c r="C120" i="21" s="1"/>
  <c r="O120" i="19"/>
  <c r="C120" i="22" s="1"/>
  <c r="N121" i="19"/>
  <c r="C121" i="21" s="1"/>
  <c r="O121" i="19"/>
  <c r="C121" i="22" s="1"/>
  <c r="N122" i="19"/>
  <c r="C122" i="21" s="1"/>
  <c r="O122" i="19"/>
  <c r="C122" i="22" s="1"/>
  <c r="N123" i="19"/>
  <c r="C123" i="21" s="1"/>
  <c r="O123" i="19"/>
  <c r="C123" i="22" s="1"/>
  <c r="N124" i="19"/>
  <c r="C124" i="21" s="1"/>
  <c r="O124" i="19"/>
  <c r="C124" i="22" s="1"/>
  <c r="N125" i="19"/>
  <c r="C125" i="21" s="1"/>
  <c r="O125" i="19"/>
  <c r="C125" i="22" s="1"/>
  <c r="N126" i="19"/>
  <c r="C126" i="21" s="1"/>
  <c r="O126" i="19"/>
  <c r="C126" i="22" s="1"/>
  <c r="N127" i="19"/>
  <c r="C127" i="21" s="1"/>
  <c r="O127" i="19"/>
  <c r="C127" i="22" s="1"/>
  <c r="N128" i="19"/>
  <c r="C128" i="21" s="1"/>
  <c r="O128" i="19"/>
  <c r="C128" i="22" s="1"/>
  <c r="N129" i="19"/>
  <c r="C129" i="21" s="1"/>
  <c r="O129" i="19"/>
  <c r="C129" i="22" s="1"/>
  <c r="N130" i="19"/>
  <c r="C130" i="21" s="1"/>
  <c r="O130" i="19"/>
  <c r="C130" i="22" s="1"/>
  <c r="N131" i="19"/>
  <c r="C131" i="21" s="1"/>
  <c r="O131" i="19"/>
  <c r="C131" i="22" s="1"/>
  <c r="N132" i="19"/>
  <c r="C132" i="21" s="1"/>
  <c r="O132" i="19"/>
  <c r="C132" i="22" s="1"/>
  <c r="N133" i="19"/>
  <c r="C133" i="21" s="1"/>
  <c r="O133" i="19"/>
  <c r="C133" i="22" s="1"/>
  <c r="N134" i="19"/>
  <c r="C134" i="21" s="1"/>
  <c r="O134" i="19"/>
  <c r="C134" i="22" s="1"/>
  <c r="N135" i="19"/>
  <c r="C135" i="21" s="1"/>
  <c r="O135" i="19"/>
  <c r="C135" i="22" s="1"/>
  <c r="N136" i="19"/>
  <c r="C136" i="21" s="1"/>
  <c r="O136" i="19"/>
  <c r="C136" i="22" s="1"/>
  <c r="N137" i="19"/>
  <c r="C137" i="21" s="1"/>
  <c r="O137" i="19"/>
  <c r="C137" i="22" s="1"/>
  <c r="N138" i="19"/>
  <c r="C138" i="21" s="1"/>
  <c r="O138" i="19"/>
  <c r="C138" i="22" s="1"/>
  <c r="N139" i="19"/>
  <c r="C139" i="21" s="1"/>
  <c r="O139" i="19"/>
  <c r="C139" i="22" s="1"/>
  <c r="N140" i="19"/>
  <c r="C140" i="21" s="1"/>
  <c r="O140" i="19"/>
  <c r="C140" i="22" s="1"/>
  <c r="N141" i="19"/>
  <c r="C141" i="21" s="1"/>
  <c r="O141" i="19"/>
  <c r="C141" i="22" s="1"/>
  <c r="N142" i="19"/>
  <c r="C142" i="21" s="1"/>
  <c r="O142" i="19"/>
  <c r="C142" i="22" s="1"/>
  <c r="N143" i="19"/>
  <c r="C143" i="21" s="1"/>
  <c r="O143" i="19"/>
  <c r="C143" i="22" s="1"/>
  <c r="N144" i="19"/>
  <c r="C144" i="21" s="1"/>
  <c r="O144" i="19"/>
  <c r="C144" i="22" s="1"/>
  <c r="N145" i="19"/>
  <c r="C145" i="21" s="1"/>
  <c r="O145" i="19"/>
  <c r="C145" i="22" s="1"/>
  <c r="N146" i="19"/>
  <c r="C146" i="21" s="1"/>
  <c r="O146" i="19"/>
  <c r="C146" i="22" s="1"/>
  <c r="N147" i="19"/>
  <c r="C147" i="21" s="1"/>
  <c r="O147" i="19"/>
  <c r="C147" i="22" s="1"/>
  <c r="N148" i="19"/>
  <c r="C148" i="21" s="1"/>
  <c r="O148" i="19"/>
  <c r="C148" i="22" s="1"/>
  <c r="N149" i="19"/>
  <c r="C149" i="21" s="1"/>
  <c r="O149" i="19"/>
  <c r="C149" i="22" s="1"/>
  <c r="N150" i="19"/>
  <c r="C150" i="21" s="1"/>
  <c r="O150" i="19"/>
  <c r="C150" i="22" s="1"/>
  <c r="N151" i="19"/>
  <c r="C151" i="21" s="1"/>
  <c r="O151" i="19"/>
  <c r="C151" i="22" s="1"/>
  <c r="N152" i="19"/>
  <c r="C152" i="21" s="1"/>
  <c r="O152" i="19"/>
  <c r="C152" i="22" s="1"/>
  <c r="N153" i="19"/>
  <c r="C153" i="21" s="1"/>
  <c r="O153" i="19"/>
  <c r="C153" i="22" s="1"/>
  <c r="N154" i="19"/>
  <c r="C154" i="21" s="1"/>
  <c r="O154" i="19"/>
  <c r="C154" i="22" s="1"/>
  <c r="N155" i="19"/>
  <c r="C155" i="21" s="1"/>
  <c r="O155" i="19"/>
  <c r="C155" i="22" s="1"/>
  <c r="N156" i="19"/>
  <c r="C156" i="21" s="1"/>
  <c r="O156" i="19"/>
  <c r="C156" i="22" s="1"/>
  <c r="N157" i="19"/>
  <c r="C157" i="21" s="1"/>
  <c r="O157" i="19"/>
  <c r="C157" i="22" s="1"/>
  <c r="N158" i="19"/>
  <c r="C158" i="21" s="1"/>
  <c r="O158" i="19"/>
  <c r="C158" i="22" s="1"/>
  <c r="N159" i="19"/>
  <c r="C159" i="21" s="1"/>
  <c r="O159" i="19"/>
  <c r="C159" i="22" s="1"/>
  <c r="N160" i="19"/>
  <c r="C160" i="21" s="1"/>
  <c r="O160" i="19"/>
  <c r="C160" i="22" s="1"/>
  <c r="N161" i="19"/>
  <c r="C161" i="21" s="1"/>
  <c r="O161" i="19"/>
  <c r="C161" i="22" s="1"/>
  <c r="N162" i="19"/>
  <c r="C162" i="21" s="1"/>
  <c r="O162" i="19"/>
  <c r="C162" i="22" s="1"/>
  <c r="N163" i="19"/>
  <c r="C163" i="21" s="1"/>
  <c r="O163" i="19"/>
  <c r="C163" i="22" s="1"/>
  <c r="N164" i="19"/>
  <c r="C164" i="21" s="1"/>
  <c r="O164" i="19"/>
  <c r="C164" i="22" s="1"/>
  <c r="N165" i="19"/>
  <c r="C165" i="21" s="1"/>
  <c r="O165" i="19"/>
  <c r="C165" i="22" s="1"/>
  <c r="N166" i="19"/>
  <c r="C166" i="21" s="1"/>
  <c r="O166" i="19"/>
  <c r="C166" i="22" s="1"/>
  <c r="N167" i="19"/>
  <c r="C167" i="21" s="1"/>
  <c r="O167" i="19"/>
  <c r="C167" i="22" s="1"/>
  <c r="N168" i="19"/>
  <c r="C168" i="21" s="1"/>
  <c r="O168" i="19"/>
  <c r="C168" i="22" s="1"/>
  <c r="N169" i="19"/>
  <c r="C169" i="21" s="1"/>
  <c r="O169" i="19"/>
  <c r="C169" i="22" s="1"/>
  <c r="N170" i="19"/>
  <c r="C170" i="21" s="1"/>
  <c r="O170" i="19"/>
  <c r="C170" i="22" s="1"/>
  <c r="N171" i="19"/>
  <c r="C171" i="21" s="1"/>
  <c r="O171" i="19"/>
  <c r="C171" i="22" s="1"/>
  <c r="N172" i="19"/>
  <c r="C172" i="21" s="1"/>
  <c r="O172" i="19"/>
  <c r="C172" i="22" s="1"/>
  <c r="N173" i="19"/>
  <c r="C173" i="21" s="1"/>
  <c r="O173" i="19"/>
  <c r="C173" i="22" s="1"/>
  <c r="N174" i="19"/>
  <c r="C174" i="21" s="1"/>
  <c r="O174" i="19"/>
  <c r="C174" i="22" s="1"/>
  <c r="N175" i="19"/>
  <c r="C175" i="21" s="1"/>
  <c r="O175" i="19"/>
  <c r="C175" i="22" s="1"/>
  <c r="N176" i="19"/>
  <c r="C176" i="21" s="1"/>
  <c r="O176" i="19"/>
  <c r="C176" i="22" s="1"/>
  <c r="N177" i="19"/>
  <c r="C177" i="21" s="1"/>
  <c r="O177" i="19"/>
  <c r="C177" i="22" s="1"/>
  <c r="N178" i="19"/>
  <c r="C178" i="21" s="1"/>
  <c r="O178" i="19"/>
  <c r="C178" i="22" s="1"/>
  <c r="N179" i="19"/>
  <c r="C179" i="21" s="1"/>
  <c r="O179" i="19"/>
  <c r="C179" i="22" s="1"/>
  <c r="N180" i="19"/>
  <c r="C180" i="21" s="1"/>
  <c r="O180" i="19"/>
  <c r="C180" i="22" s="1"/>
  <c r="N181" i="19"/>
  <c r="C181" i="21" s="1"/>
  <c r="O181" i="19"/>
  <c r="C181" i="22" s="1"/>
  <c r="N182" i="19"/>
  <c r="C182" i="21" s="1"/>
  <c r="O182" i="19"/>
  <c r="C182" i="22" s="1"/>
  <c r="N183" i="19"/>
  <c r="C183" i="21" s="1"/>
  <c r="O183" i="19"/>
  <c r="C183" i="22" s="1"/>
  <c r="N184" i="19"/>
  <c r="C184" i="21" s="1"/>
  <c r="O184" i="19"/>
  <c r="C184" i="22" s="1"/>
  <c r="N185" i="19"/>
  <c r="C185" i="21" s="1"/>
  <c r="O185" i="19"/>
  <c r="C185" i="22" s="1"/>
  <c r="N186" i="19"/>
  <c r="C186" i="21" s="1"/>
  <c r="O186" i="19"/>
  <c r="C186" i="22" s="1"/>
  <c r="N187" i="19"/>
  <c r="C187" i="21" s="1"/>
  <c r="O187" i="19"/>
  <c r="C187" i="22" s="1"/>
  <c r="N188" i="19"/>
  <c r="C188" i="21" s="1"/>
  <c r="O188" i="19"/>
  <c r="C188" i="22" s="1"/>
  <c r="N189" i="19"/>
  <c r="C189" i="21" s="1"/>
  <c r="O189" i="19"/>
  <c r="C189" i="22" s="1"/>
  <c r="N190" i="19"/>
  <c r="C190" i="21" s="1"/>
  <c r="O190" i="19"/>
  <c r="C190" i="22" s="1"/>
  <c r="N191" i="19"/>
  <c r="C191" i="21" s="1"/>
  <c r="O191" i="19"/>
  <c r="C191" i="22" s="1"/>
  <c r="N192" i="19"/>
  <c r="C192" i="21" s="1"/>
  <c r="O192" i="19"/>
  <c r="C192" i="22" s="1"/>
  <c r="N193" i="19"/>
  <c r="C193" i="21" s="1"/>
  <c r="O193" i="19"/>
  <c r="C193" i="22" s="1"/>
  <c r="N194" i="19"/>
  <c r="C194" i="21" s="1"/>
  <c r="O194" i="19"/>
  <c r="C194" i="22" s="1"/>
  <c r="N195" i="19"/>
  <c r="C195" i="21" s="1"/>
  <c r="O195" i="19"/>
  <c r="C195" i="22" s="1"/>
  <c r="N196" i="19"/>
  <c r="C196" i="21" s="1"/>
  <c r="O196" i="19"/>
  <c r="C196" i="22" s="1"/>
  <c r="N197" i="19"/>
  <c r="C197" i="21" s="1"/>
  <c r="O197" i="19"/>
  <c r="C197" i="22" s="1"/>
  <c r="N198" i="19"/>
  <c r="C198" i="21" s="1"/>
  <c r="O198" i="19"/>
  <c r="C198" i="22" s="1"/>
  <c r="N199" i="19"/>
  <c r="C199" i="21" s="1"/>
  <c r="O199" i="19"/>
  <c r="C199" i="22" s="1"/>
  <c r="N200" i="19"/>
  <c r="C200" i="21" s="1"/>
  <c r="O200" i="19"/>
  <c r="C200" i="22" s="1"/>
  <c r="N201" i="19"/>
  <c r="C201" i="21" s="1"/>
  <c r="O201" i="19"/>
  <c r="C201" i="22" s="1"/>
  <c r="N202" i="19"/>
  <c r="C202" i="21" s="1"/>
  <c r="O202" i="19"/>
  <c r="C202" i="22" s="1"/>
  <c r="N203" i="19"/>
  <c r="C203" i="21" s="1"/>
  <c r="O203" i="19"/>
  <c r="C203" i="22" s="1"/>
  <c r="N204" i="19"/>
  <c r="C204" i="21" s="1"/>
  <c r="O204" i="19"/>
  <c r="C204" i="22" s="1"/>
  <c r="N205" i="19"/>
  <c r="C205" i="21" s="1"/>
  <c r="O205" i="19"/>
  <c r="C205" i="22" s="1"/>
  <c r="N206" i="19"/>
  <c r="C206" i="21" s="1"/>
  <c r="O206" i="19"/>
  <c r="C206" i="22" s="1"/>
  <c r="N207" i="19"/>
  <c r="C207" i="21" s="1"/>
  <c r="O207" i="19"/>
  <c r="C207" i="22" s="1"/>
  <c r="N208" i="19"/>
  <c r="C208" i="21" s="1"/>
  <c r="O208" i="19"/>
  <c r="C208" i="22" s="1"/>
  <c r="N209" i="19"/>
  <c r="C209" i="21" s="1"/>
  <c r="O209" i="19"/>
  <c r="C209" i="22" s="1"/>
  <c r="N210" i="19"/>
  <c r="C210" i="21" s="1"/>
  <c r="O210" i="19"/>
  <c r="C210" i="22" s="1"/>
  <c r="N211" i="19"/>
  <c r="C211" i="21" s="1"/>
  <c r="O211" i="19"/>
  <c r="C211" i="22" s="1"/>
  <c r="N212" i="19"/>
  <c r="C212" i="21" s="1"/>
  <c r="O212" i="19"/>
  <c r="C212" i="22" s="1"/>
  <c r="N213" i="19"/>
  <c r="C213" i="21" s="1"/>
  <c r="O213" i="19"/>
  <c r="C213" i="22" s="1"/>
  <c r="N214" i="19"/>
  <c r="C214" i="21" s="1"/>
  <c r="O214" i="19"/>
  <c r="C214" i="22" s="1"/>
  <c r="N215" i="19"/>
  <c r="C215" i="21" s="1"/>
  <c r="O215" i="19"/>
  <c r="C215" i="22" s="1"/>
  <c r="N216" i="19"/>
  <c r="C216" i="21" s="1"/>
  <c r="O216" i="19"/>
  <c r="C216" i="22" s="1"/>
  <c r="N217" i="19"/>
  <c r="C217" i="21" s="1"/>
  <c r="O217" i="19"/>
  <c r="C217" i="22" s="1"/>
  <c r="N218" i="19"/>
  <c r="C218" i="21" s="1"/>
  <c r="O218" i="19"/>
  <c r="C218" i="22" s="1"/>
  <c r="N219" i="19"/>
  <c r="C219" i="21" s="1"/>
  <c r="O219" i="19"/>
  <c r="C219" i="22" s="1"/>
  <c r="N220" i="19"/>
  <c r="C220" i="21" s="1"/>
  <c r="O220" i="19"/>
  <c r="C220" i="22" s="1"/>
  <c r="N221" i="19"/>
  <c r="C221" i="21" s="1"/>
  <c r="O221" i="19"/>
  <c r="C221" i="22" s="1"/>
  <c r="N222" i="19"/>
  <c r="C222" i="21" s="1"/>
  <c r="O222" i="19"/>
  <c r="C222" i="22" s="1"/>
  <c r="N223" i="19"/>
  <c r="C223" i="21" s="1"/>
  <c r="O223" i="19"/>
  <c r="C223" i="22" s="1"/>
  <c r="N224" i="19"/>
  <c r="C224" i="21" s="1"/>
  <c r="O224" i="19"/>
  <c r="C224" i="22" s="1"/>
  <c r="N225" i="19"/>
  <c r="C225" i="21" s="1"/>
  <c r="O225" i="19"/>
  <c r="C225" i="22" s="1"/>
  <c r="N226" i="19"/>
  <c r="C226" i="21" s="1"/>
  <c r="O226" i="19"/>
  <c r="C226" i="22" s="1"/>
  <c r="N227" i="19"/>
  <c r="C227" i="21" s="1"/>
  <c r="O227" i="19"/>
  <c r="C227" i="22" s="1"/>
  <c r="N228" i="19"/>
  <c r="C228" i="21" s="1"/>
  <c r="O228" i="19"/>
  <c r="C228" i="22" s="1"/>
  <c r="N229" i="19"/>
  <c r="C229" i="21" s="1"/>
  <c r="O229" i="19"/>
  <c r="C229" i="22" s="1"/>
  <c r="N230" i="19"/>
  <c r="C230" i="21" s="1"/>
  <c r="O230" i="19"/>
  <c r="C230" i="22" s="1"/>
  <c r="N231" i="19"/>
  <c r="C231" i="21" s="1"/>
  <c r="O231" i="19"/>
  <c r="C231" i="22" s="1"/>
  <c r="N232" i="19"/>
  <c r="C232" i="21" s="1"/>
  <c r="O232" i="19"/>
  <c r="C232" i="22" s="1"/>
  <c r="N233" i="19"/>
  <c r="C233" i="21" s="1"/>
  <c r="O233" i="19"/>
  <c r="C233" i="22" s="1"/>
  <c r="N234" i="19"/>
  <c r="C234" i="21" s="1"/>
  <c r="O234" i="19"/>
  <c r="C234" i="22" s="1"/>
  <c r="N235" i="19"/>
  <c r="C235" i="21" s="1"/>
  <c r="O235" i="19"/>
  <c r="C235" i="22" s="1"/>
  <c r="N236" i="19"/>
  <c r="C236" i="21" s="1"/>
  <c r="O236" i="19"/>
  <c r="C236" i="22" s="1"/>
  <c r="N237" i="19"/>
  <c r="C237" i="21" s="1"/>
  <c r="O237" i="19"/>
  <c r="C237" i="22" s="1"/>
  <c r="N238" i="19"/>
  <c r="C238" i="21" s="1"/>
  <c r="O238" i="19"/>
  <c r="C238" i="22" s="1"/>
  <c r="N239" i="19"/>
  <c r="C239" i="21" s="1"/>
  <c r="O239" i="19"/>
  <c r="C239" i="22" s="1"/>
  <c r="N240" i="19"/>
  <c r="C240" i="21" s="1"/>
  <c r="O240" i="19"/>
  <c r="C240" i="22" s="1"/>
  <c r="N241" i="19"/>
  <c r="C241" i="21" s="1"/>
  <c r="O241" i="19"/>
  <c r="C241" i="22" s="1"/>
  <c r="N242" i="19"/>
  <c r="C242" i="21" s="1"/>
  <c r="O242" i="19"/>
  <c r="C242" i="22" s="1"/>
  <c r="N243" i="19"/>
  <c r="C243" i="21" s="1"/>
  <c r="O243" i="19"/>
  <c r="C243" i="22" s="1"/>
  <c r="N244" i="19"/>
  <c r="C244" i="21" s="1"/>
  <c r="O244" i="19"/>
  <c r="C244" i="22" s="1"/>
  <c r="N245" i="19"/>
  <c r="C245" i="21" s="1"/>
  <c r="O245" i="19"/>
  <c r="C245" i="22" s="1"/>
  <c r="N246" i="19"/>
  <c r="C246" i="21" s="1"/>
  <c r="O246" i="19"/>
  <c r="C246" i="22" s="1"/>
  <c r="N247" i="19"/>
  <c r="C247" i="21" s="1"/>
  <c r="O247" i="19"/>
  <c r="C247" i="22" s="1"/>
  <c r="N248" i="19"/>
  <c r="C248" i="21" s="1"/>
  <c r="O248" i="19"/>
  <c r="C248" i="22" s="1"/>
  <c r="N249" i="19"/>
  <c r="C249" i="21" s="1"/>
  <c r="O249" i="19"/>
  <c r="C249" i="22" s="1"/>
  <c r="N250" i="19"/>
  <c r="C250" i="21" s="1"/>
  <c r="O250" i="19"/>
  <c r="C250" i="22" s="1"/>
  <c r="N251" i="19"/>
  <c r="C251" i="21" s="1"/>
  <c r="O251" i="19"/>
  <c r="C251" i="22" s="1"/>
  <c r="N252" i="19"/>
  <c r="C252" i="21" s="1"/>
  <c r="O252" i="19"/>
  <c r="C252" i="22" s="1"/>
  <c r="N253" i="19"/>
  <c r="C253" i="21" s="1"/>
  <c r="O253" i="19"/>
  <c r="C253" i="22" s="1"/>
  <c r="N254" i="19"/>
  <c r="C254" i="21" s="1"/>
  <c r="O254" i="19"/>
  <c r="C254" i="22" s="1"/>
  <c r="N255" i="19"/>
  <c r="C255" i="21" s="1"/>
  <c r="O255" i="19"/>
  <c r="C255" i="22" s="1"/>
  <c r="N256" i="19"/>
  <c r="C256" i="21" s="1"/>
  <c r="O256" i="19"/>
  <c r="C256" i="22" s="1"/>
  <c r="N257" i="19"/>
  <c r="C257" i="21" s="1"/>
  <c r="O257" i="19"/>
  <c r="C257" i="22" s="1"/>
  <c r="N258" i="19"/>
  <c r="C258" i="21" s="1"/>
  <c r="O258" i="19"/>
  <c r="C258" i="22" s="1"/>
  <c r="N259" i="19"/>
  <c r="C259" i="21" s="1"/>
  <c r="O259" i="19"/>
  <c r="C259" i="22" s="1"/>
  <c r="N260" i="19"/>
  <c r="C260" i="21" s="1"/>
  <c r="O260" i="19"/>
  <c r="C260" i="22" s="1"/>
  <c r="N261" i="19"/>
  <c r="C261" i="21" s="1"/>
  <c r="O261" i="19"/>
  <c r="C261" i="22" s="1"/>
  <c r="N262" i="19"/>
  <c r="C262" i="21" s="1"/>
  <c r="O262" i="19"/>
  <c r="C262" i="22" s="1"/>
  <c r="N263" i="19"/>
  <c r="C263" i="21" s="1"/>
  <c r="O263" i="19"/>
  <c r="C263" i="22" s="1"/>
  <c r="N264" i="19"/>
  <c r="C264" i="21" s="1"/>
  <c r="O264" i="19"/>
  <c r="C264" i="22" s="1"/>
  <c r="N265" i="19"/>
  <c r="C265" i="21" s="1"/>
  <c r="O265" i="19"/>
  <c r="C265" i="22" s="1"/>
  <c r="N266" i="19"/>
  <c r="C266" i="21" s="1"/>
  <c r="O266" i="19"/>
  <c r="C266" i="22" s="1"/>
  <c r="N267" i="19"/>
  <c r="C267" i="21" s="1"/>
  <c r="O267" i="19"/>
  <c r="C267" i="22" s="1"/>
  <c r="N268" i="19"/>
  <c r="C268" i="21" s="1"/>
  <c r="O268" i="19"/>
  <c r="C268" i="22" s="1"/>
  <c r="N269" i="19"/>
  <c r="C269" i="21" s="1"/>
  <c r="O269" i="19"/>
  <c r="C269" i="22" s="1"/>
  <c r="N270" i="19"/>
  <c r="C270" i="21" s="1"/>
  <c r="O270" i="19"/>
  <c r="C270" i="22" s="1"/>
  <c r="N271" i="19"/>
  <c r="C271" i="21" s="1"/>
  <c r="O271" i="19"/>
  <c r="C271" i="22" s="1"/>
  <c r="N272" i="19"/>
  <c r="C272" i="21" s="1"/>
  <c r="O272" i="19"/>
  <c r="C272" i="22" s="1"/>
  <c r="N273" i="19"/>
  <c r="C273" i="21" s="1"/>
  <c r="O273" i="19"/>
  <c r="C273" i="22" s="1"/>
  <c r="N274" i="19"/>
  <c r="C274" i="21" s="1"/>
  <c r="O274" i="19"/>
  <c r="C274" i="22" s="1"/>
  <c r="N275" i="19"/>
  <c r="C275" i="21" s="1"/>
  <c r="O275" i="19"/>
  <c r="C275" i="22" s="1"/>
  <c r="N276" i="19"/>
  <c r="C276" i="21" s="1"/>
  <c r="O276" i="19"/>
  <c r="C276" i="22" s="1"/>
  <c r="N277" i="19"/>
  <c r="C277" i="21" s="1"/>
  <c r="O277" i="19"/>
  <c r="C277" i="22" s="1"/>
  <c r="N278" i="19"/>
  <c r="C278" i="21" s="1"/>
  <c r="O278" i="19"/>
  <c r="C278" i="22" s="1"/>
  <c r="N279" i="19"/>
  <c r="C279" i="21" s="1"/>
  <c r="O279" i="19"/>
  <c r="C279" i="22" s="1"/>
  <c r="N280" i="19"/>
  <c r="C280" i="21" s="1"/>
  <c r="O280" i="19"/>
  <c r="C280" i="22" s="1"/>
  <c r="N281" i="19"/>
  <c r="C281" i="21" s="1"/>
  <c r="O281" i="19"/>
  <c r="C281" i="22" s="1"/>
  <c r="N282" i="19"/>
  <c r="C282" i="21" s="1"/>
  <c r="O282" i="19"/>
  <c r="C282" i="22" s="1"/>
  <c r="N283" i="19"/>
  <c r="C283" i="21" s="1"/>
  <c r="O283" i="19"/>
  <c r="C283" i="22" s="1"/>
  <c r="N284" i="19"/>
  <c r="C284" i="21" s="1"/>
  <c r="O284" i="19"/>
  <c r="C284" i="22" s="1"/>
  <c r="N285" i="19"/>
  <c r="C285" i="21" s="1"/>
  <c r="O285" i="19"/>
  <c r="C285" i="22" s="1"/>
  <c r="N286" i="19"/>
  <c r="C286" i="21" s="1"/>
  <c r="O286" i="19"/>
  <c r="C286" i="22" s="1"/>
  <c r="N287" i="19"/>
  <c r="C287" i="21" s="1"/>
  <c r="O287" i="19"/>
  <c r="C287" i="22" s="1"/>
  <c r="N288" i="19"/>
  <c r="C288" i="21" s="1"/>
  <c r="O288" i="19"/>
  <c r="C288" i="22" s="1"/>
  <c r="N289" i="19"/>
  <c r="C289" i="21" s="1"/>
  <c r="O289" i="19"/>
  <c r="C289" i="22" s="1"/>
  <c r="N290" i="19"/>
  <c r="C290" i="21" s="1"/>
  <c r="O290" i="19"/>
  <c r="C290" i="22" s="1"/>
  <c r="N291" i="19"/>
  <c r="C291" i="21" s="1"/>
  <c r="O291" i="19"/>
  <c r="C291" i="22" s="1"/>
  <c r="N292" i="19"/>
  <c r="C292" i="21" s="1"/>
  <c r="O292" i="19"/>
  <c r="C292" i="22" s="1"/>
  <c r="N293" i="19"/>
  <c r="C293" i="21" s="1"/>
  <c r="O293" i="19"/>
  <c r="C293" i="22" s="1"/>
  <c r="N294" i="19"/>
  <c r="C294" i="21" s="1"/>
  <c r="O294" i="19"/>
  <c r="C294" i="22" s="1"/>
  <c r="N295" i="19"/>
  <c r="C295" i="21" s="1"/>
  <c r="O295" i="19"/>
  <c r="C295" i="22" s="1"/>
  <c r="N296" i="19"/>
  <c r="C296" i="21" s="1"/>
  <c r="O296" i="19"/>
  <c r="C296" i="22" s="1"/>
  <c r="N297" i="19"/>
  <c r="C297" i="21" s="1"/>
  <c r="O297" i="19"/>
  <c r="C297" i="22" s="1"/>
  <c r="N298" i="19"/>
  <c r="C298" i="21" s="1"/>
  <c r="O298" i="19"/>
  <c r="C298" i="22" s="1"/>
  <c r="N299" i="19"/>
  <c r="C299" i="21" s="1"/>
  <c r="O299" i="19"/>
  <c r="C299" i="22" s="1"/>
  <c r="N300" i="19"/>
  <c r="C300" i="21" s="1"/>
  <c r="O300" i="19"/>
  <c r="C300" i="22" s="1"/>
  <c r="N301" i="19"/>
  <c r="C301" i="21" s="1"/>
  <c r="O301" i="19"/>
  <c r="C301" i="22" s="1"/>
  <c r="N302" i="19"/>
  <c r="C302" i="21" s="1"/>
  <c r="O302" i="19"/>
  <c r="C302" i="22" s="1"/>
  <c r="N303" i="19"/>
  <c r="C303" i="21" s="1"/>
  <c r="O303" i="19"/>
  <c r="C303" i="22" s="1"/>
  <c r="N304" i="19"/>
  <c r="C304" i="21" s="1"/>
  <c r="O304" i="19"/>
  <c r="C304" i="22" s="1"/>
  <c r="N305" i="19"/>
  <c r="C305" i="21" s="1"/>
  <c r="O305" i="19"/>
  <c r="C305" i="22" s="1"/>
  <c r="N306" i="19"/>
  <c r="C306" i="21" s="1"/>
  <c r="O306" i="19"/>
  <c r="C306" i="22" s="1"/>
  <c r="N307" i="19"/>
  <c r="C307" i="21" s="1"/>
  <c r="O307" i="19"/>
  <c r="C307" i="22" s="1"/>
  <c r="N308" i="19"/>
  <c r="C308" i="21" s="1"/>
  <c r="O308" i="19"/>
  <c r="C308" i="22" s="1"/>
  <c r="N309" i="19"/>
  <c r="C309" i="21" s="1"/>
  <c r="O309" i="19"/>
  <c r="C309" i="22" s="1"/>
  <c r="N310" i="19"/>
  <c r="C310" i="21" s="1"/>
  <c r="O310" i="19"/>
  <c r="C310" i="22" s="1"/>
  <c r="N311" i="19"/>
  <c r="C311" i="21" s="1"/>
  <c r="O311" i="19"/>
  <c r="C311" i="22" s="1"/>
  <c r="N312" i="19"/>
  <c r="C312" i="21" s="1"/>
  <c r="O312" i="19"/>
  <c r="C312" i="22" s="1"/>
  <c r="N313" i="19"/>
  <c r="C313" i="21" s="1"/>
  <c r="O313" i="19"/>
  <c r="C313" i="22" s="1"/>
  <c r="N314" i="19"/>
  <c r="C314" i="21" s="1"/>
  <c r="O314" i="19"/>
  <c r="C314" i="22" s="1"/>
  <c r="N315" i="19"/>
  <c r="C315" i="21" s="1"/>
  <c r="O315" i="19"/>
  <c r="C315" i="22" s="1"/>
  <c r="N316" i="19"/>
  <c r="C316" i="21" s="1"/>
  <c r="O316" i="19"/>
  <c r="C316" i="22" s="1"/>
  <c r="N317" i="19"/>
  <c r="C317" i="21" s="1"/>
  <c r="O317" i="19"/>
  <c r="C317" i="22" s="1"/>
  <c r="N318" i="19"/>
  <c r="C318" i="21" s="1"/>
  <c r="O318" i="19"/>
  <c r="C318" i="22" s="1"/>
  <c r="N319" i="19"/>
  <c r="C319" i="21" s="1"/>
  <c r="O319" i="19"/>
  <c r="C319" i="22" s="1"/>
  <c r="N320" i="19"/>
  <c r="C320" i="21" s="1"/>
  <c r="O320" i="19"/>
  <c r="C320" i="22" s="1"/>
  <c r="N321" i="19"/>
  <c r="C321" i="21" s="1"/>
  <c r="O321" i="19"/>
  <c r="C321" i="22" s="1"/>
  <c r="N322" i="19"/>
  <c r="C322" i="21" s="1"/>
  <c r="O322" i="19"/>
  <c r="C322" i="22" s="1"/>
  <c r="N323" i="19"/>
  <c r="C323" i="21" s="1"/>
  <c r="O323" i="19"/>
  <c r="C323" i="22" s="1"/>
  <c r="N324" i="19"/>
  <c r="C324" i="21" s="1"/>
  <c r="O324" i="19"/>
  <c r="C324" i="22" s="1"/>
  <c r="N325" i="19"/>
  <c r="C325" i="21" s="1"/>
  <c r="O325" i="19"/>
  <c r="C325" i="22" s="1"/>
  <c r="N326" i="19"/>
  <c r="C326" i="21" s="1"/>
  <c r="O326" i="19"/>
  <c r="C326" i="22" s="1"/>
  <c r="N327" i="19"/>
  <c r="C327" i="21" s="1"/>
  <c r="O327" i="19"/>
  <c r="C327" i="22" s="1"/>
  <c r="N328" i="19"/>
  <c r="C328" i="21" s="1"/>
  <c r="O328" i="19"/>
  <c r="C328" i="22" s="1"/>
  <c r="N329" i="19"/>
  <c r="C329" i="21" s="1"/>
  <c r="O329" i="19"/>
  <c r="C329" i="22" s="1"/>
  <c r="N330" i="19"/>
  <c r="C330" i="21" s="1"/>
  <c r="O330" i="19"/>
  <c r="C330" i="22" s="1"/>
  <c r="N331" i="19"/>
  <c r="C331" i="21" s="1"/>
  <c r="O331" i="19"/>
  <c r="C331" i="22" s="1"/>
  <c r="N332" i="19"/>
  <c r="C332" i="21" s="1"/>
  <c r="O332" i="19"/>
  <c r="C332" i="22" s="1"/>
  <c r="N333" i="19"/>
  <c r="C333" i="21" s="1"/>
  <c r="O333" i="19"/>
  <c r="C333" i="22" s="1"/>
  <c r="N334" i="19"/>
  <c r="C334" i="21" s="1"/>
  <c r="O334" i="19"/>
  <c r="C334" i="22" s="1"/>
  <c r="N335" i="19"/>
  <c r="C335" i="21" s="1"/>
  <c r="O335" i="19"/>
  <c r="C335" i="22" s="1"/>
  <c r="N336" i="19"/>
  <c r="C336" i="21" s="1"/>
  <c r="O336" i="19"/>
  <c r="C336" i="22" s="1"/>
  <c r="N337" i="19"/>
  <c r="C337" i="21" s="1"/>
  <c r="O337" i="19"/>
  <c r="C337" i="22" s="1"/>
  <c r="N338" i="19"/>
  <c r="C338" i="21" s="1"/>
  <c r="O338" i="19"/>
  <c r="C338" i="22" s="1"/>
  <c r="N339" i="19"/>
  <c r="C339" i="21" s="1"/>
  <c r="O339" i="19"/>
  <c r="C339" i="22" s="1"/>
  <c r="N340" i="19"/>
  <c r="C340" i="21" s="1"/>
  <c r="O340" i="19"/>
  <c r="C340" i="22" s="1"/>
  <c r="N341" i="19"/>
  <c r="C341" i="21" s="1"/>
  <c r="O341" i="19"/>
  <c r="C341" i="22" s="1"/>
  <c r="N342" i="19"/>
  <c r="C342" i="21" s="1"/>
  <c r="O342" i="19"/>
  <c r="C342" i="22" s="1"/>
  <c r="N343" i="19"/>
  <c r="C343" i="21" s="1"/>
  <c r="O343" i="19"/>
  <c r="C343" i="22" s="1"/>
  <c r="N344" i="19"/>
  <c r="C344" i="21" s="1"/>
  <c r="O344" i="19"/>
  <c r="C344" i="22" s="1"/>
  <c r="N345" i="19"/>
  <c r="C345" i="21" s="1"/>
  <c r="O345" i="19"/>
  <c r="C345" i="22" s="1"/>
  <c r="N346" i="19"/>
  <c r="C346" i="21" s="1"/>
  <c r="O346" i="19"/>
  <c r="C346" i="22" s="1"/>
  <c r="N347" i="19"/>
  <c r="C347" i="21" s="1"/>
  <c r="O347" i="19"/>
  <c r="C347" i="22" s="1"/>
  <c r="N348" i="19"/>
  <c r="C348" i="21" s="1"/>
  <c r="O348" i="19"/>
  <c r="C348" i="22" s="1"/>
  <c r="N349" i="19"/>
  <c r="C349" i="21" s="1"/>
  <c r="O349" i="19"/>
  <c r="C349" i="22" s="1"/>
  <c r="N350" i="19"/>
  <c r="C350" i="21" s="1"/>
  <c r="O350" i="19"/>
  <c r="C350" i="22" s="1"/>
  <c r="N351" i="19"/>
  <c r="C351" i="21" s="1"/>
  <c r="O351" i="19"/>
  <c r="C351" i="22" s="1"/>
  <c r="N352" i="19"/>
  <c r="C352" i="21" s="1"/>
  <c r="O352" i="19"/>
  <c r="C352" i="22" s="1"/>
  <c r="N353" i="19"/>
  <c r="C353" i="21" s="1"/>
  <c r="O353" i="19"/>
  <c r="C353" i="22" s="1"/>
  <c r="N354" i="19"/>
  <c r="C354" i="21" s="1"/>
  <c r="O354" i="19"/>
  <c r="C354" i="22" s="1"/>
  <c r="N355" i="19"/>
  <c r="C355" i="21" s="1"/>
  <c r="O355" i="19"/>
  <c r="C355" i="22" s="1"/>
  <c r="N356" i="19"/>
  <c r="C356" i="21" s="1"/>
  <c r="O356" i="19"/>
  <c r="C356" i="22" s="1"/>
  <c r="N357" i="19"/>
  <c r="C357" i="21" s="1"/>
  <c r="O357" i="19"/>
  <c r="C357" i="22" s="1"/>
  <c r="N358" i="19"/>
  <c r="C358" i="21" s="1"/>
  <c r="O358" i="19"/>
  <c r="C358" i="22" s="1"/>
  <c r="N359" i="19"/>
  <c r="C359" i="21" s="1"/>
  <c r="O359" i="19"/>
  <c r="C359" i="22" s="1"/>
  <c r="N360" i="19"/>
  <c r="C360" i="21" s="1"/>
  <c r="O360" i="19"/>
  <c r="C360" i="22" s="1"/>
  <c r="N361" i="19"/>
  <c r="C361" i="21" s="1"/>
  <c r="O361" i="19"/>
  <c r="C361" i="22" s="1"/>
  <c r="N362" i="19"/>
  <c r="C362" i="21" s="1"/>
  <c r="O362" i="19"/>
  <c r="C362" i="22" s="1"/>
  <c r="N363" i="19"/>
  <c r="C363" i="21" s="1"/>
  <c r="O363" i="19"/>
  <c r="C363" i="22" s="1"/>
  <c r="N364" i="19"/>
  <c r="C364" i="21" s="1"/>
  <c r="O364" i="19"/>
  <c r="C364" i="22" s="1"/>
  <c r="N365" i="19"/>
  <c r="C365" i="21" s="1"/>
  <c r="O365" i="19"/>
  <c r="C365" i="22" s="1"/>
  <c r="N366" i="19"/>
  <c r="C366" i="21" s="1"/>
  <c r="O366" i="19"/>
  <c r="C366" i="22" s="1"/>
  <c r="N367" i="19"/>
  <c r="C367" i="21" s="1"/>
  <c r="O367" i="19"/>
  <c r="C367" i="22" s="1"/>
  <c r="N368" i="19"/>
  <c r="C368" i="21" s="1"/>
  <c r="O368" i="19"/>
  <c r="C368" i="22" s="1"/>
  <c r="N369" i="19"/>
  <c r="C369" i="21" s="1"/>
  <c r="O369" i="19"/>
  <c r="C369" i="22" s="1"/>
  <c r="N370" i="19"/>
  <c r="C370" i="21" s="1"/>
  <c r="O370" i="19"/>
  <c r="C370" i="22" s="1"/>
  <c r="N371" i="19"/>
  <c r="C371" i="21" s="1"/>
  <c r="O371" i="19"/>
  <c r="C371" i="22" s="1"/>
  <c r="N372" i="19"/>
  <c r="C372" i="21" s="1"/>
  <c r="O372" i="19"/>
  <c r="C372" i="22" s="1"/>
  <c r="N373" i="19"/>
  <c r="C373" i="21" s="1"/>
  <c r="O373" i="19"/>
  <c r="C373" i="22" s="1"/>
  <c r="N374" i="19"/>
  <c r="C374" i="21" s="1"/>
  <c r="O374" i="19"/>
  <c r="C374" i="22" s="1"/>
  <c r="N375" i="19"/>
  <c r="C375" i="21" s="1"/>
  <c r="O375" i="19"/>
  <c r="C375" i="22" s="1"/>
  <c r="N376" i="19"/>
  <c r="C376" i="21" s="1"/>
  <c r="O376" i="19"/>
  <c r="C376" i="22" s="1"/>
  <c r="N377" i="19"/>
  <c r="C377" i="21" s="1"/>
  <c r="O377" i="19"/>
  <c r="C377" i="22" s="1"/>
  <c r="N378" i="19"/>
  <c r="C378" i="21" s="1"/>
  <c r="O378" i="19"/>
  <c r="C378" i="22" s="1"/>
  <c r="N379" i="19"/>
  <c r="C379" i="21" s="1"/>
  <c r="O379" i="19"/>
  <c r="C379" i="22" s="1"/>
  <c r="N380" i="19"/>
  <c r="C380" i="21" s="1"/>
  <c r="O380" i="19"/>
  <c r="C380" i="22" s="1"/>
  <c r="N381" i="19"/>
  <c r="C381" i="21" s="1"/>
  <c r="O381" i="19"/>
  <c r="C381" i="22" s="1"/>
  <c r="N382" i="19"/>
  <c r="C382" i="21" s="1"/>
  <c r="O382" i="19"/>
  <c r="C382" i="22" s="1"/>
  <c r="N383" i="19"/>
  <c r="C383" i="21" s="1"/>
  <c r="O383" i="19"/>
  <c r="C383" i="22" s="1"/>
  <c r="N384" i="19"/>
  <c r="C384" i="21" s="1"/>
  <c r="O384" i="19"/>
  <c r="C384" i="22" s="1"/>
  <c r="N385" i="19"/>
  <c r="C385" i="21" s="1"/>
  <c r="O385" i="19"/>
  <c r="C385" i="22" s="1"/>
  <c r="N386" i="19"/>
  <c r="C386" i="21" s="1"/>
  <c r="O386" i="19"/>
  <c r="C386" i="22" s="1"/>
  <c r="N387" i="19"/>
  <c r="C387" i="21" s="1"/>
  <c r="O387" i="19"/>
  <c r="C387" i="22" s="1"/>
  <c r="N388" i="19"/>
  <c r="C388" i="21" s="1"/>
  <c r="O388" i="19"/>
  <c r="C388" i="22" s="1"/>
  <c r="N389" i="19"/>
  <c r="C389" i="21" s="1"/>
  <c r="O389" i="19"/>
  <c r="C389" i="22" s="1"/>
  <c r="N390" i="19"/>
  <c r="C390" i="21" s="1"/>
  <c r="O390" i="19"/>
  <c r="C390" i="22" s="1"/>
  <c r="N391" i="19"/>
  <c r="C391" i="21" s="1"/>
  <c r="O391" i="19"/>
  <c r="C391" i="22" s="1"/>
  <c r="N392" i="19"/>
  <c r="C392" i="21" s="1"/>
  <c r="O392" i="19"/>
  <c r="C392" i="22" s="1"/>
  <c r="N393" i="19"/>
  <c r="C393" i="21" s="1"/>
  <c r="O393" i="19"/>
  <c r="C393" i="22" s="1"/>
  <c r="N394" i="19"/>
  <c r="C394" i="21" s="1"/>
  <c r="O394" i="19"/>
  <c r="C394" i="22" s="1"/>
  <c r="N395" i="19"/>
  <c r="C395" i="21" s="1"/>
  <c r="O395" i="19"/>
  <c r="C395" i="22" s="1"/>
  <c r="N396" i="19"/>
  <c r="C396" i="21" s="1"/>
  <c r="O396" i="19"/>
  <c r="C396" i="22" s="1"/>
  <c r="N397" i="19"/>
  <c r="C397" i="21" s="1"/>
  <c r="O397" i="19"/>
  <c r="C397" i="22" s="1"/>
  <c r="C398" i="21"/>
  <c r="C398" i="22"/>
  <c r="C399" i="21"/>
  <c r="C399" i="22"/>
  <c r="C400" i="21"/>
  <c r="C400" i="22"/>
  <c r="N6" i="19"/>
  <c r="C6" i="21" s="1"/>
  <c r="O6" i="19"/>
  <c r="C6" i="22" s="1"/>
  <c r="N7" i="19"/>
  <c r="C7" i="21" s="1"/>
  <c r="O7" i="19"/>
  <c r="C7" i="22" s="1"/>
  <c r="O5" i="19"/>
  <c r="C5" i="22" s="1"/>
  <c r="N5" i="19"/>
  <c r="C5" i="21" s="1"/>
  <c r="E3" i="10" l="1"/>
  <c r="E3" i="6" s="1"/>
  <c r="D4" i="20" l="1"/>
  <c r="C4" i="20"/>
  <c r="B38" i="16"/>
  <c r="C7" i="20" s="1"/>
  <c r="C25" i="20"/>
  <c r="B25" i="20"/>
  <c r="A55" i="16"/>
  <c r="D55" i="16"/>
  <c r="E25" i="20" s="1"/>
  <c r="E55" i="16"/>
  <c r="F25" i="20" s="1"/>
  <c r="F55" i="16"/>
  <c r="G25" i="20" s="1"/>
  <c r="C55" i="16"/>
  <c r="D25" i="20" s="1"/>
  <c r="C36" i="16"/>
  <c r="D5" i="20" s="1"/>
  <c r="B37" i="16"/>
  <c r="C6" i="20" s="1"/>
  <c r="B36" i="16"/>
  <c r="C5" i="20" s="1"/>
  <c r="C38" i="16"/>
  <c r="D7" i="20" s="1"/>
  <c r="C37" i="16"/>
  <c r="D6" i="20" s="1"/>
  <c r="D2" i="3"/>
  <c r="E3" i="5"/>
  <c r="E3" i="7"/>
  <c r="D2" i="4"/>
  <c r="D2" i="2"/>
  <c r="C24" i="20" l="1"/>
  <c r="B24" i="20"/>
  <c r="D8" i="20"/>
  <c r="C8" i="20"/>
  <c r="H25" i="20"/>
  <c r="B39" i="16"/>
  <c r="D54" i="16"/>
  <c r="E24" i="20" s="1"/>
  <c r="E54" i="16"/>
  <c r="F24" i="20" s="1"/>
  <c r="F54" i="16"/>
  <c r="G24" i="20" s="1"/>
  <c r="C54" i="16"/>
  <c r="D24" i="20" s="1"/>
  <c r="D36" i="16"/>
  <c r="E5" i="20" s="1"/>
  <c r="G55" i="16"/>
  <c r="D35" i="16"/>
  <c r="E4" i="20" s="1"/>
  <c r="C39" i="16"/>
  <c r="B53" i="16"/>
  <c r="D38" i="16"/>
  <c r="E7" i="20" s="1"/>
  <c r="D37" i="16"/>
  <c r="E6" i="20" s="1"/>
  <c r="A54" i="16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C23" i="20" l="1"/>
  <c r="B23" i="20"/>
  <c r="E8" i="20"/>
  <c r="F8" i="20" s="1"/>
  <c r="H24" i="20"/>
  <c r="D53" i="16"/>
  <c r="E23" i="20" s="1"/>
  <c r="E53" i="16"/>
  <c r="F23" i="20" s="1"/>
  <c r="F53" i="16"/>
  <c r="G23" i="20" s="1"/>
  <c r="C53" i="16"/>
  <c r="D23" i="20" s="1"/>
  <c r="D39" i="16"/>
  <c r="E39" i="16" s="1"/>
  <c r="G54" i="16"/>
  <c r="B52" i="16"/>
  <c r="A53" i="16"/>
  <c r="E13" i="10"/>
  <c r="E12" i="10"/>
  <c r="E11" i="10"/>
  <c r="E10" i="10"/>
  <c r="E9" i="10"/>
  <c r="E8" i="10"/>
  <c r="C22" i="20" l="1"/>
  <c r="B22" i="20"/>
  <c r="H23" i="20"/>
  <c r="D52" i="16"/>
  <c r="E22" i="20" s="1"/>
  <c r="E52" i="16"/>
  <c r="F22" i="20" s="1"/>
  <c r="F52" i="16"/>
  <c r="G22" i="20" s="1"/>
  <c r="C52" i="16"/>
  <c r="D22" i="20" s="1"/>
  <c r="B51" i="16"/>
  <c r="G53" i="16"/>
  <c r="A52" i="16"/>
  <c r="C21" i="20" l="1"/>
  <c r="B21" i="20"/>
  <c r="H22" i="20"/>
  <c r="D51" i="16"/>
  <c r="E21" i="20" s="1"/>
  <c r="E51" i="16"/>
  <c r="F21" i="20" s="1"/>
  <c r="F51" i="16"/>
  <c r="G21" i="20" s="1"/>
  <c r="C51" i="16"/>
  <c r="D21" i="20" s="1"/>
  <c r="G52" i="16"/>
  <c r="B50" i="16"/>
  <c r="A51" i="16"/>
  <c r="C20" i="20" l="1"/>
  <c r="B20" i="20"/>
  <c r="H21" i="20"/>
  <c r="D50" i="16"/>
  <c r="E20" i="20" s="1"/>
  <c r="E50" i="16"/>
  <c r="F20" i="20" s="1"/>
  <c r="F50" i="16"/>
  <c r="G20" i="20" s="1"/>
  <c r="C50" i="16"/>
  <c r="D20" i="20" s="1"/>
  <c r="G51" i="16"/>
  <c r="B49" i="16"/>
  <c r="A50" i="16"/>
  <c r="C19" i="20" l="1"/>
  <c r="B19" i="20"/>
  <c r="H20" i="20"/>
  <c r="D49" i="16"/>
  <c r="E19" i="20" s="1"/>
  <c r="E49" i="16"/>
  <c r="F19" i="20" s="1"/>
  <c r="F49" i="16"/>
  <c r="G19" i="20" s="1"/>
  <c r="C49" i="16"/>
  <c r="D19" i="20" s="1"/>
  <c r="G50" i="16"/>
  <c r="B48" i="16"/>
  <c r="A49" i="16"/>
  <c r="C18" i="20" l="1"/>
  <c r="B18" i="20"/>
  <c r="H19" i="20"/>
  <c r="D48" i="16"/>
  <c r="E18" i="20" s="1"/>
  <c r="E48" i="16"/>
  <c r="F18" i="20" s="1"/>
  <c r="F48" i="16"/>
  <c r="G18" i="20" s="1"/>
  <c r="C48" i="16"/>
  <c r="D18" i="20" s="1"/>
  <c r="B47" i="16"/>
  <c r="G49" i="16"/>
  <c r="A48" i="16"/>
  <c r="C17" i="20" l="1"/>
  <c r="B17" i="20"/>
  <c r="H18" i="20"/>
  <c r="D47" i="16"/>
  <c r="E17" i="20" s="1"/>
  <c r="E47" i="16"/>
  <c r="F17" i="20" s="1"/>
  <c r="F47" i="16"/>
  <c r="G17" i="20" s="1"/>
  <c r="C47" i="16"/>
  <c r="D17" i="20" s="1"/>
  <c r="G48" i="16"/>
  <c r="B46" i="16"/>
  <c r="A47" i="16"/>
  <c r="C16" i="20" l="1"/>
  <c r="B16" i="20"/>
  <c r="H17" i="20"/>
  <c r="D46" i="16"/>
  <c r="E16" i="20" s="1"/>
  <c r="E46" i="16"/>
  <c r="F16" i="20" s="1"/>
  <c r="F46" i="16"/>
  <c r="G16" i="20" s="1"/>
  <c r="C46" i="16"/>
  <c r="D16" i="20" s="1"/>
  <c r="G47" i="16"/>
  <c r="B45" i="16"/>
  <c r="A46" i="16"/>
  <c r="C15" i="20" l="1"/>
  <c r="B15" i="20"/>
  <c r="H16" i="20"/>
  <c r="D45" i="16"/>
  <c r="E15" i="20" s="1"/>
  <c r="E45" i="16"/>
  <c r="F15" i="20" s="1"/>
  <c r="F45" i="16"/>
  <c r="G15" i="20" s="1"/>
  <c r="C45" i="16"/>
  <c r="D15" i="20" s="1"/>
  <c r="G46" i="16"/>
  <c r="B44" i="16"/>
  <c r="B43" i="16" s="1"/>
  <c r="C43" i="16" s="1"/>
  <c r="A45" i="16"/>
  <c r="C14" i="20" l="1"/>
  <c r="B14" i="20"/>
  <c r="H15" i="20"/>
  <c r="D44" i="16"/>
  <c r="E14" i="20" s="1"/>
  <c r="E44" i="16"/>
  <c r="F14" i="20" s="1"/>
  <c r="F44" i="16"/>
  <c r="G14" i="20" s="1"/>
  <c r="C44" i="16"/>
  <c r="D14" i="20" s="1"/>
  <c r="G45" i="16"/>
  <c r="A44" i="16"/>
  <c r="C13" i="20" l="1"/>
  <c r="B13" i="20"/>
  <c r="H14" i="20"/>
  <c r="A43" i="16"/>
  <c r="F43" i="16"/>
  <c r="G13" i="20" s="1"/>
  <c r="E43" i="16"/>
  <c r="F13" i="20" s="1"/>
  <c r="D13" i="20"/>
  <c r="D43" i="16"/>
  <c r="E13" i="20" s="1"/>
  <c r="G44" i="16"/>
  <c r="H13" i="20" l="1"/>
  <c r="G43" i="16"/>
</calcChain>
</file>

<file path=xl/sharedStrings.xml><?xml version="1.0" encoding="utf-8"?>
<sst xmlns="http://schemas.openxmlformats.org/spreadsheetml/2006/main" count="1004" uniqueCount="489">
  <si>
    <t>Boletín mensual</t>
  </si>
  <si>
    <t>Total </t>
  </si>
  <si>
    <t>Andorra</t>
  </si>
  <si>
    <t>Francia</t>
  </si>
  <si>
    <t>Marruecos</t>
  </si>
  <si>
    <t>Portugal</t>
  </si>
  <si>
    <t>Saldo</t>
  </si>
  <si>
    <t>Dia</t>
  </si>
  <si>
    <t>Importación</t>
  </si>
  <si>
    <t>Exportación</t>
  </si>
  <si>
    <t/>
  </si>
  <si>
    <t>Horas con congestión E -&gt; F</t>
  </si>
  <si>
    <t>Horas con congestión F -&gt; E</t>
  </si>
  <si>
    <t>Horas sin congestión</t>
  </si>
  <si>
    <t>Horas sin congestión y con congestión en la interconexión con Francia</t>
  </si>
  <si>
    <t>Horas sin congestión y con congestión en la interconexión con Portugal</t>
  </si>
  <si>
    <t>Horas con congestión E-&gt;P</t>
  </si>
  <si>
    <t>Horas con congestión P-&gt;E</t>
  </si>
  <si>
    <t>Intercambios por interconexión</t>
  </si>
  <si>
    <t>Saldo de intercambios por interconexión</t>
  </si>
  <si>
    <t>Capacidad de intercambio y saldo neto en la interconexión con Francia</t>
  </si>
  <si>
    <t>Capacidad de intercambio y saldo neto en la interconexión con Portugal</t>
  </si>
  <si>
    <t xml:space="preserve"> </t>
  </si>
  <si>
    <t xml:space="preserve">• </t>
  </si>
  <si>
    <t>Intercambios internacionales</t>
  </si>
  <si>
    <t>Intercambios por interconexión (MWh)</t>
  </si>
  <si>
    <t>Saldo de intercambios por interconexión (GWh)</t>
  </si>
  <si>
    <t>(GWh)</t>
  </si>
  <si>
    <t>Mes</t>
  </si>
  <si>
    <t>Último día mes</t>
  </si>
  <si>
    <t>FRANCIA</t>
  </si>
  <si>
    <t>MARRUEC</t>
  </si>
  <si>
    <t>PORTUGA</t>
  </si>
  <si>
    <t>VENTA</t>
  </si>
  <si>
    <t>COMPRA</t>
  </si>
  <si>
    <t>Indicadores</t>
  </si>
  <si>
    <t>Frontera</t>
  </si>
  <si>
    <t>Sentido</t>
  </si>
  <si>
    <t>Promedio capacidad intercambio (MWh)</t>
  </si>
  <si>
    <t>Interconexión</t>
  </si>
  <si>
    <t>Saldo intercambios (MWh)</t>
  </si>
  <si>
    <t>Saldo Francia</t>
  </si>
  <si>
    <t>Saldo Portugal</t>
  </si>
  <si>
    <t>Francia Exportación</t>
  </si>
  <si>
    <t>Portugal Exportación</t>
  </si>
  <si>
    <t>España-</t>
  </si>
  <si>
    <t>J</t>
  </si>
  <si>
    <t>A</t>
  </si>
  <si>
    <t>S</t>
  </si>
  <si>
    <t>O</t>
  </si>
  <si>
    <t>N</t>
  </si>
  <si>
    <t>D</t>
  </si>
  <si>
    <t>E</t>
  </si>
  <si>
    <t>F</t>
  </si>
  <si>
    <t>M</t>
  </si>
  <si>
    <t>Capacidad de intercambio y saldo neto en la interconexión con Francia (MW/MWh)</t>
  </si>
  <si>
    <t>Capacidad Francia</t>
  </si>
  <si>
    <t>Capacidad de intercambio y saldo neto en la interconexión con Portugal (MW/MWh)</t>
  </si>
  <si>
    <t>Capacidad Portugal</t>
  </si>
  <si>
    <t>Intercambios (GWh)</t>
  </si>
  <si>
    <t>ANDORRA</t>
  </si>
  <si>
    <t>-</t>
  </si>
  <si>
    <t>Enero 2025</t>
  </si>
  <si>
    <t>Febrero 2025</t>
  </si>
  <si>
    <t>Marzo 2025</t>
  </si>
  <si>
    <t>Abril 2025</t>
  </si>
  <si>
    <t>30/04/2025</t>
  </si>
  <si>
    <t>Mayo 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</si>
  <si>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</si>
  <si>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</si>
  <si>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</si>
  <si>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</si>
  <si>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</si>
  <si>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</si>
  <si>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</si>
  <si>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</si>
  <si>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</si>
  <si>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</si>
  <si>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</si>
  <si>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</si>
  <si>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</si>
  <si>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</si>
  <si>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</si>
  <si>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</si>
  <si>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</si>
  <si>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</si>
  <si>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</si>
  <si>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</si>
  <si>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</si>
  <si>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</si>
  <si>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</si>
  <si>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</si>
  <si>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</si>
  <si>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</si>
  <si>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</si>
  <si>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</si>
  <si>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</si>
  <si>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31/05/2025</t>
  </si>
  <si>
    <t>Junio 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</si>
  <si>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</si>
  <si>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</si>
  <si>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</si>
  <si>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</si>
  <si>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</si>
  <si>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</si>
  <si>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</si>
  <si>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</si>
  <si>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</si>
  <si>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</si>
  <si>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</si>
  <si>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</si>
  <si>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</si>
  <si>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</si>
  <si>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</si>
  <si>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</si>
  <si>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</si>
  <si>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</si>
  <si>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</si>
  <si>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</si>
  <si>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</si>
  <si>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</si>
  <si>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</si>
  <si>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</si>
  <si>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</si>
  <si>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</si>
  <si>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</si>
  <si>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</si>
  <si>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</si>
  <si>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</si>
  <si>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30/06/2025</t>
  </si>
  <si>
    <t>Julio 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</si>
  <si>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</si>
  <si>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</si>
  <si>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</si>
  <si>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</si>
  <si>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</si>
  <si>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</si>
  <si>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</si>
  <si>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</si>
  <si>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</si>
  <si>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</si>
  <si>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</si>
  <si>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</si>
  <si>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</si>
  <si>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</si>
  <si>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</si>
  <si>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</si>
  <si>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</si>
  <si>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</si>
  <si>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</si>
  <si>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</si>
  <si>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</si>
  <si>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</si>
  <si>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</si>
  <si>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</si>
  <si>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</si>
  <si>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</si>
  <si>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</si>
  <si>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</si>
  <si>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</si>
  <si>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31/07/2025</t>
  </si>
  <si>
    <t>Agosto 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</si>
  <si>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</si>
  <si>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</si>
  <si>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</si>
  <si>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</si>
  <si>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</si>
  <si>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</si>
  <si>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</si>
  <si>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</si>
  <si>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</si>
  <si>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</si>
  <si>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</si>
  <si>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</si>
  <si>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</si>
  <si>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</si>
  <si>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</si>
  <si>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</si>
  <si>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</si>
  <si>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</si>
  <si>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</si>
  <si>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</si>
  <si>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</si>
  <si>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</si>
  <si>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</si>
  <si>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</si>
  <si>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</si>
  <si>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</si>
  <si>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</si>
  <si>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</si>
  <si>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</si>
  <si>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</si>
  <si>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31/08/2025</t>
  </si>
  <si>
    <t>Septiembre 2025</t>
  </si>
  <si>
    <t>01/08/2025</t>
  </si>
  <si>
    <t>02/08/2025</t>
  </si>
  <si>
    <t>03/08/2025</t>
  </si>
  <si>
    <t>04/08/2025</t>
  </si>
  <si>
    <t>05/08/2025</t>
  </si>
  <si>
    <t>06/08/2025</t>
  </si>
  <si>
    <t>07/08/2025</t>
  </si>
  <si>
    <t>08/08/2025</t>
  </si>
  <si>
    <t>09/08/2025</t>
  </si>
  <si>
    <t>10/08/2025</t>
  </si>
  <si>
    <t>11/08/2025</t>
  </si>
  <si>
    <t>12/08/2025</t>
  </si>
  <si>
    <t>13/08/2025</t>
  </si>
  <si>
    <t>14/08/2025</t>
  </si>
  <si>
    <t>15/08/2025</t>
  </si>
  <si>
    <t>16/08/2025</t>
  </si>
  <si>
    <t>17/08/2025</t>
  </si>
  <si>
    <t>18/08/2025</t>
  </si>
  <si>
    <t>19/08/2025</t>
  </si>
  <si>
    <t>20/08/2025</t>
  </si>
  <si>
    <t>21/08/2025</t>
  </si>
  <si>
    <t>22/08/2025</t>
  </si>
  <si>
    <t>23/08/2025</t>
  </si>
  <si>
    <t>24/08/2025</t>
  </si>
  <si>
    <t>25/08/2025</t>
  </si>
  <si>
    <t>26/08/2025</t>
  </si>
  <si>
    <t>27/08/2025</t>
  </si>
  <si>
    <t>28/08/2025</t>
  </si>
  <si>
    <t>29/08/2025</t>
  </si>
  <si>
    <t>30/08/2025</t>
  </si>
  <si>
    <t>30/09/2025</t>
  </si>
  <si>
    <t>Octubre 2025</t>
  </si>
  <si>
    <t>01/09/2025</t>
  </si>
  <si>
    <t>02/09/2025</t>
  </si>
  <si>
    <t>03/09/2025</t>
  </si>
  <si>
    <t>04/09/2025</t>
  </si>
  <si>
    <t>05/09/2025</t>
  </si>
  <si>
    <t>06/09/2025</t>
  </si>
  <si>
    <t>07/09/2025</t>
  </si>
  <si>
    <t>08/09/2025</t>
  </si>
  <si>
    <t>09/09/2025</t>
  </si>
  <si>
    <t>10/09/2025</t>
  </si>
  <si>
    <t>11/09/2025</t>
  </si>
  <si>
    <t>12/09/2025</t>
  </si>
  <si>
    <t>13/09/2025</t>
  </si>
  <si>
    <t>14/09/2025</t>
  </si>
  <si>
    <t>15/09/2025</t>
  </si>
  <si>
    <t>16/09/2025</t>
  </si>
  <si>
    <t>17/09/2025</t>
  </si>
  <si>
    <t>18/09/2025</t>
  </si>
  <si>
    <t>19/09/2025</t>
  </si>
  <si>
    <t>20/09/2025</t>
  </si>
  <si>
    <t>21/09/2025</t>
  </si>
  <si>
    <t>22/09/2025</t>
  </si>
  <si>
    <t>23/09/2025</t>
  </si>
  <si>
    <t>24/09/2025</t>
  </si>
  <si>
    <t>25/09/2025</t>
  </si>
  <si>
    <t>26/09/2025</t>
  </si>
  <si>
    <t>27/09/2025</t>
  </si>
  <si>
    <t>28/09/2025</t>
  </si>
  <si>
    <t>29/09/2025</t>
  </si>
  <si>
    <t>31/10/2025</t>
  </si>
  <si>
    <t>Noviembre 2025</t>
  </si>
  <si>
    <t>01/10/2025</t>
  </si>
  <si>
    <t>02/10/2025</t>
  </si>
  <si>
    <t>03/10/2025</t>
  </si>
  <si>
    <t>04/10/2025</t>
  </si>
  <si>
    <t>05/10/2025</t>
  </si>
  <si>
    <t>06/10/2025</t>
  </si>
  <si>
    <t>07/10/2025</t>
  </si>
  <si>
    <t>08/10/2025</t>
  </si>
  <si>
    <t>09/10/2025</t>
  </si>
  <si>
    <t>10/10/2025</t>
  </si>
  <si>
    <t>11/10/2025</t>
  </si>
  <si>
    <t>12/10/2025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</si>
  <si>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</si>
  <si>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</si>
  <si>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</si>
  <si>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</si>
  <si>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</si>
  <si>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</si>
  <si>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</si>
  <si>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20/10/2025</t>
  </si>
  <si>
    <t>21/10/2025</t>
  </si>
  <si>
    <t>22/10/2025</t>
  </si>
  <si>
    <t>23/10/2025</t>
  </si>
  <si>
    <t>24/10/2025</t>
  </si>
  <si>
    <t>25/10/2025</t>
  </si>
  <si>
    <t>26/10/2025</t>
  </si>
  <si>
    <t>27/10/2025</t>
  </si>
  <si>
    <t>28/10/2025</t>
  </si>
  <si>
    <t>29/10/2025</t>
  </si>
  <si>
    <t>30/10/2025</t>
  </si>
  <si>
    <t>30/11/2025</t>
  </si>
  <si>
    <t>Diciembre 2025</t>
  </si>
  <si>
    <t>01/11/2025</t>
  </si>
  <si>
    <t>02/11/2025</t>
  </si>
  <si>
    <t>03/11/2025</t>
  </si>
  <si>
    <t>04/11/2025</t>
  </si>
  <si>
    <t>05/11/2025</t>
  </si>
  <si>
    <t>06/11/2025</t>
  </si>
  <si>
    <t>07/11/2025</t>
  </si>
  <si>
    <t>08/11/2025</t>
  </si>
  <si>
    <t>09/11/2025</t>
  </si>
  <si>
    <t>10/11/2025</t>
  </si>
  <si>
    <t>11/11/2025</t>
  </si>
  <si>
    <t>12/11/2025</t>
  </si>
  <si>
    <t>13/11/2025</t>
  </si>
  <si>
    <t>14/11/2025</t>
  </si>
  <si>
    <t>15/11/2025</t>
  </si>
  <si>
    <t>16/11/2025</t>
  </si>
  <si>
    <t>17/11/2025</t>
  </si>
  <si>
    <t>18/11/2025</t>
  </si>
  <si>
    <t>19/11/2025</t>
  </si>
  <si>
    <t>20/11/2025</t>
  </si>
  <si>
    <t>21/11/2025</t>
  </si>
  <si>
    <t>22/11/2025</t>
  </si>
  <si>
    <t>23/11/2025</t>
  </si>
  <si>
    <t>24/11/2025</t>
  </si>
  <si>
    <t>25/11/2025</t>
  </si>
  <si>
    <t>26/11/2025</t>
  </si>
  <si>
    <t>27/11/2025</t>
  </si>
  <si>
    <t>28/11/2025</t>
  </si>
  <si>
    <t>29/11/2025</t>
  </si>
  <si>
    <t>31/12/2025</t>
  </si>
  <si>
    <t>01/12/2025</t>
  </si>
  <si>
    <t>02/12/2025</t>
  </si>
  <si>
    <t>03/12/2025</t>
  </si>
  <si>
    <t>04/12/2025</t>
  </si>
  <si>
    <t>05/12/2025</t>
  </si>
  <si>
    <t>06/12/2025</t>
  </si>
  <si>
    <t>07/12/2025</t>
  </si>
  <si>
    <t>08/12/2025</t>
  </si>
  <si>
    <t>09/12/2025</t>
  </si>
  <si>
    <t>10/12/2025</t>
  </si>
  <si>
    <t>11/12/2025</t>
  </si>
  <si>
    <t>12/12/2025</t>
  </si>
  <si>
    <t>13/12/2025</t>
  </si>
  <si>
    <t>14/12/2025</t>
  </si>
  <si>
    <t>15/12/2025</t>
  </si>
  <si>
    <t>16/12/2025</t>
  </si>
  <si>
    <t>17/12/2025</t>
  </si>
  <si>
    <t>18/12/2025</t>
  </si>
  <si>
    <t>19/12/2025</t>
  </si>
  <si>
    <t>20/12/2025</t>
  </si>
  <si>
    <t>21/12/2025</t>
  </si>
  <si>
    <t>22/12/2025</t>
  </si>
  <si>
    <t>23/12/2025</t>
  </si>
  <si>
    <t>24/12/2025</t>
  </si>
  <si>
    <t>25/12/2025</t>
  </si>
  <si>
    <t>26/12/2025</t>
  </si>
  <si>
    <t>27/12/2025</t>
  </si>
  <si>
    <t>28/12/2025</t>
  </si>
  <si>
    <t>29/12/2025</t>
  </si>
  <si>
    <t>30/12/2025</t>
  </si>
  <si>
    <t>Enero 2026</t>
  </si>
  <si>
    <t>31/01/2026</t>
  </si>
  <si>
    <t>Febrero 2026</t>
  </si>
  <si>
    <t>01/01/2026</t>
  </si>
  <si>
    <t>02/01/2026</t>
  </si>
  <si>
    <t>03/01/2026</t>
  </si>
  <si>
    <t>04/01/2026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</si>
  <si>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</si>
  <si>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</si>
  <si>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</si>
  <si>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</si>
  <si>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</si>
  <si>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</si>
  <si>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</si>
  <si>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12/01/2026</t>
  </si>
  <si>
    <t>13/01/2026</t>
  </si>
  <si>
    <t>14/01/2026</t>
  </si>
  <si>
    <t>15/01/2026</t>
  </si>
  <si>
    <t>16/01/2026</t>
  </si>
  <si>
    <t>17/01/2026</t>
  </si>
  <si>
    <t>18/01/2026</t>
  </si>
  <si>
    <t>19/01/2026</t>
  </si>
  <si>
    <t>20/01/2026</t>
  </si>
  <si>
    <t>21/01/2026</t>
  </si>
  <si>
    <t>22/01/2026</t>
  </si>
  <si>
    <t>23/01/2026</t>
  </si>
  <si>
    <t>24/01/2026</t>
  </si>
  <si>
    <t>25/01/2026</t>
  </si>
  <si>
    <t>26/01/2026</t>
  </si>
  <si>
    <t>27/01/2026</t>
  </si>
  <si>
    <t>28/01/2026</t>
  </si>
  <si>
    <t>29/01/2026</t>
  </si>
  <si>
    <t>30/01/2026</t>
  </si>
  <si>
    <t>28/02/2026</t>
  </si>
  <si>
    <t>Marzo 2026</t>
  </si>
  <si>
    <t>01/02/2026</t>
  </si>
  <si>
    <t>02/02/2026</t>
  </si>
  <si>
    <t>03/02/2026</t>
  </si>
  <si>
    <t>04/02/2026</t>
  </si>
  <si>
    <t>05/02/2026</t>
  </si>
  <si>
    <t>06/02/2026</t>
  </si>
  <si>
    <t>07/02/2026</t>
  </si>
  <si>
    <t>08/02/2026</t>
  </si>
  <si>
    <t>09/02/2026</t>
  </si>
  <si>
    <t>10/02/2026</t>
  </si>
  <si>
    <t>11/02/2026</t>
  </si>
  <si>
    <t>12/02/2026</t>
  </si>
  <si>
    <t>13/02/2026</t>
  </si>
  <si>
    <t>14/02/2026</t>
  </si>
  <si>
    <t>15/02/2026</t>
  </si>
  <si>
    <t>16/02/2026</t>
  </si>
  <si>
    <t>17/02/2026</t>
  </si>
  <si>
    <t>18/02/2026</t>
  </si>
  <si>
    <t>19/02/2026</t>
  </si>
  <si>
    <t>20/02/2026</t>
  </si>
  <si>
    <t>21/02/2026</t>
  </si>
  <si>
    <t>22/02/2026</t>
  </si>
  <si>
    <t>23/02/2026</t>
  </si>
  <si>
    <t>24/02/2026</t>
  </si>
  <si>
    <t>25/02/2026</t>
  </si>
  <si>
    <t>26/02/2026</t>
  </si>
  <si>
    <t>27/02/2026</t>
  </si>
  <si>
    <t>31/03/2026</t>
  </si>
  <si>
    <t>Abril 2026</t>
  </si>
  <si>
    <t>01/03/2026</t>
  </si>
  <si>
    <t>02/03/2026</t>
  </si>
  <si>
    <t>03/03/2026</t>
  </si>
  <si>
    <t>04/03/2026</t>
  </si>
  <si>
    <t>05/03/2026</t>
  </si>
  <si>
    <t>06/03/2026</t>
  </si>
  <si>
    <t>07/03/2026</t>
  </si>
  <si>
    <t>08/03/2026</t>
  </si>
  <si>
    <t>09/03/2026</t>
  </si>
  <si>
    <t>10/03/2026</t>
  </si>
  <si>
    <t>11/03/2026</t>
  </si>
  <si>
    <t>12/03/2026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</si>
  <si>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</si>
  <si>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</si>
  <si>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</si>
  <si>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</si>
  <si>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</si>
  <si>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</si>
  <si>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</si>
  <si>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20/03/2026</t>
  </si>
  <si>
    <t>21/03/2026</t>
  </si>
  <si>
    <t>22/03/2026</t>
  </si>
  <si>
    <t>23/03/2026</t>
  </si>
  <si>
    <t>24/03/2026</t>
  </si>
  <si>
    <t>25/03/2026</t>
  </si>
  <si>
    <t>26/03/2026</t>
  </si>
  <si>
    <t>27/03/2026</t>
  </si>
  <si>
    <t>28/03/2026</t>
  </si>
  <si>
    <t>29/03/2026</t>
  </si>
  <si>
    <t>30/03/2026</t>
  </si>
  <si>
    <t>% cuarto de horas</t>
  </si>
  <si>
    <t>Congestión FR=&gt;ES</t>
  </si>
  <si>
    <t>Congestión ES=&gt;FR</t>
  </si>
  <si>
    <t>Sin congestión</t>
  </si>
  <si>
    <t>Congestión PBF Francia QH</t>
  </si>
  <si>
    <t>Congestión PT=&gt;ES</t>
  </si>
  <si>
    <t>Congestión ES=&gt;PT</t>
  </si>
  <si>
    <t>Congestión PBF Portugal QH</t>
  </si>
  <si>
    <t>&lt;mi app="e" ver="22"&gt;&lt;rptloc guid="70fcb89fc6e84150a1a470176aec80a1" rank="0" ds="1"&gt;&lt;ri hasPG="0" name="Congestiones Francia" id="0481353842A31C7BDA9117804FFFE20E" path="Objetos públicos\Informes\Informes Específicos\Estadística\INFORMES MACROS\Office\Boletín\Congestiones Francia"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ut="05/12/2026 06:18:57" si="2.000000016511de3e2941ea9e1802ad7ccf28e3133014d4ba9367a817ee566f3215642c67a3306edfdc1bc4870d6a7fbcbbd32a7b39d56792d0e7194220de47f22d6e5dac40c2b98cd8fbc02da46c432ade299b7f7ae119675d99fa8b882b185a7640a9c6109b81346c59d360a68dcf83e5e283ff05bd84e6276c38bbd44c1d1f53f90b3a3f951f55478b402ca36c58bad083d739eaad2978762bac41dc9490ee23fbad3b50391d3e07dd453bc4194c253c369dee62b8b73da790e54842fd4005da1e6e1bcbb38c0bb88fd5af0d040ed70770b311f1c6d9dd83044c5a85b8198f4e5dd962bfb6c435d2072aa520a60b9dc96523b63002f4275c054db1c4a4581f3244681e6537a9f87e5e8f9bb75488ccd06d5d528944766054bb6780daeedfdb5d43.p-3082.0.1_-3082.0.1_0.1.Europe/Madrid.upriv*_1*_pidn2*_4*_session*-lat*_1.00000001f3124fa9ec26ee88cdb9280e81d990a3ea1bd88b9201a43c9cf755c87e394563b2cc2403a81ec71339ace518fcdd7bdbeccaffc7.000000019f6e63b0876077ad872f3da4359a6e7131cdd82e53e91b77a812a9a7406151f4d92cb33a3d2ec406927bea80c100424924ff662e.0.1.1.SIOSbi.80652F57504C7F8E3D7CF2B0B09EA47F.0-3082.1.1_-0.1.0_-3082.1.1_5.5.0.*0.000000012b9ee1560aec38f4e90dd259c94d2d25c911585a6e2a515f5c3f7a7c1fc42d74af01d519.0.23.11*.4*.1200*.00787J.e.000000019fef08f53dfe3a9dd22200e299bc1694c911585a1246280b0743a51c486c1dabb97ccc38.0.10*.131*.138*.18.*0.0.0.0" msgID="F3F4942F894E51003269BDAEB49CCFAB"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ece="A60" enr="MSTR.Congestiones_Francia" ptn="" qtn="" rows="4" cols="4" /&gt;&lt;esdo ews="" ece="" ptn="" /&gt;&lt;/excel&gt;&lt;pgs&gt;&lt;pg rows="1" cols="3" nrr="3" nrc="9"&gt;&lt;pg /&gt;&lt;bls&gt;&lt;bl sr="1" sc="1" rfetch="1" cfetch="3" posid="1" darows="0" dacols="1"&gt;&lt;excel&gt;&lt;epo ews="Dat_01" ece="A60" enr="MSTR.Congestiones_Francia" ptn="" qtn="" rows="4" cols="4" /&gt;&lt;esdo ews="" ece="" ptn="" /&gt;&lt;/excel&gt;&lt;gridRng&gt;&lt;sect id="TITLE_AREA" rngprop="1:1:3:1" /&gt;&lt;sect id="ROWHEADERS_AREA" rngprop="4:1:1:1" /&gt;&lt;sect id="COLUMNHEADERS_AREA" rngprop="1:2:3:3" /&gt;&lt;sect id="DATA_AREA" rngprop="4:2:1:3" /&gt;&lt;/gridRng&gt;&lt;shapes /&gt;&lt;/bl&gt;&lt;/bls&gt;&lt;/pg&gt;&lt;/pgs&gt;&lt;/rptloc&gt;&lt;/mi&gt;</t>
  </si>
  <si>
    <t>&lt;mi app="e" ver="22"&gt;&lt;rptloc guid="2f0df74e218542f28380c1591c036f4d" rank="0" ds="1"&gt;&lt;ri hasPG="0" name="Congestiones Portugal" id="B9791FD14ECF856C389F038BEF2A1992" path="Objetos públicos\Informes\Informes Específicos\Estadística\INFORMES MACROS\Office\Boletín\Congestiones Portugal"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ut="05/12/2026 06:19:00" si="2.000000016511de3e2941ea9e1802ad7ccf28e3133014d4ba9367a817ee566f3215642c67a3306edfdc1bc4870d6a7fbcbbd32a7b39d56792d0e7194220de47f22d6e5dac40c2b98cd8fbc02da46c432ade299b7f7ae119675d99fa8b882b185a7640a9c6109b81346c59d360a68dcf83e5e283ff05bd84e6276c38bbd44c1d1f53f90b3a3f951f55478b402ca36c58bad083d739eaad2978762bac41dc9490ee23fbad3b50391d3e07dd453bc4194c253c369dee62b8b73da790e54842fd4005da1e6e1bcbb38c0bb88fd5af0d040ed70770b311f1c6d9dd83044c5a85b8198f4e5dd962bfb6c435d2072aa520a60b9dc96523b63002f4275c054db1c4a4581f3244681e6537a9f87e5e8f9bb75488ccd06d5d528944766054bb6780daeedfdb5d43.p-3082.0.1_-3082.0.1_0.1.Europe/Madrid.upriv*_1*_pidn2*_4*_session*-lat*_1.00000001f3124fa9ec26ee88cdb9280e81d990a3ea1bd88b9201a43c9cf755c87e394563b2cc2403a81ec71339ace518fcdd7bdbeccaffc7.000000019f6e63b0876077ad872f3da4359a6e7131cdd82e53e91b77a812a9a7406151f4d92cb33a3d2ec406927bea80c100424924ff662e.0.1.1.SIOSbi.80652F57504C7F8E3D7CF2B0B09EA47F.0-3082.1.1_-0.1.0_-3082.1.1_5.5.0.*0.000000012b9ee1560aec38f4e90dd259c94d2d25c911585a6e2a515f5c3f7a7c1fc42d74af01d519.0.23.11*.4*.1200*.00787J.e.000000019fef08f53dfe3a9dd22200e299bc1694c911585a1246280b0743a51c486c1dabb97ccc38.0.10*.131*.138*.18.*0.0.0.0" msgID="C764F42BD74315EBEFB3869F56E748E8"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ece="f60" enr="MSTR.Congestiones_Portugal" ptn="" qtn="" rows="4" cols="4" /&gt;&lt;esdo ews="" ece="" ptn="" /&gt;&lt;/excel&gt;&lt;pgs&gt;&lt;pg rows="1" cols="3" nrr="3" nrc="9"&gt;&lt;pg /&gt;&lt;bls&gt;&lt;bl sr="1" sc="1" rfetch="1" cfetch="3" posid="1" darows="0" dacols="1"&gt;&lt;excel&gt;&lt;epo ews="Dat_01" ece="f60" enr="MSTR.Congestiones_Portugal" ptn="" qtn="" rows="4" cols="4" /&gt;&lt;esdo ews="" ece="" ptn="" /&gt;&lt;/excel&gt;&lt;gridRng&gt;&lt;sect id="TITLE_AREA" rngprop="1:1:3:1" /&gt;&lt;sect id="ROWHEADERS_AREA" rngprop="4:1:1:1" /&gt;&lt;sect id="COLUMNHEADERS_AREA" rngprop="1:2:3:3" /&gt;&lt;sect id="DATA_AREA" rngprop="4:2:1:3" /&gt;&lt;/gridRng&gt;&lt;shapes /&gt;&lt;/bl&gt;&lt;/bls&gt;&lt;/pg&gt;&lt;/pgs&gt;&lt;/rptloc&gt;&lt;/mi&gt;</t>
  </si>
  <si>
    <t>30/04/2026</t>
  </si>
  <si>
    <t>&lt;mi app="e" ver="22"&gt;&lt;rptloc guid="d2104d1cae7d47f4bb21ab2dbd9f1b1d" rank="0" ds="1"&gt;&lt;ri hasPG="0" name="Mes del informe" id="6B81E4A345D0B50062DA74B86812DB5B" path="Objetos públicos\Informes\Informes macros\Boletín\Mes del informe"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ut="05/13/2026 10:06:58" si="2.000000019efee9ae3f09587acd20c5c4925d6fd21c073043cb0163eb33285cefa99cf000cc572d015ff503b7a074c48c97ff4abb3330e09e017006e80b3a606f47ce05e8596d0986e43c59d2fcdb53ec052db8abe53bcec63a7ac83b5a5e8f233e523e1843e77fbdf0e5972ccdb5a2ce5257d4fc0647f6f4859f4f7a1abca98d010e9ed2d039db9c4932e043603d2f3b96b1048ba1d842c761b535c70363acd6907854ae47ad567e8ead266cbc685129007e0f4fc1b7ae06f03e5389a266cc86e029a86af3af979d6e4e7830110a5fbedf18235c64e3fd325cceeaf0a2f984de800f529b254e01b6907839d7dd7f714050621209dea280eaa1b4595b939bb6822547c2f85819b04691cb3ce8f8a97cb0f7c1297da3166973b3d586fb3782caaee2ae.p-3082.0.1_-3082.0.1_0.1.Europe/Madrid.upriv*_1*_pidn2*_6*_session*-lat*_1.0000000172e2b81f03914f57c8c8cc4068caa4c8bc6025e0b9b09a9529888199abd0f798c2e51fe76409fbb5f18113e92c15da9c191c9a5f.00000001222cf3c3e484ac851cc83281a77e8876bc6025e096226a7327b3682b1cd636f9586df4dff2b675d16e19a92a25a32eb3ee9ab360.0.1.1.BDEbi.A2E2948BC74B9CF051A963A6CEDDABFA.0-3082.1.1_-0.1.0_-3082.1.1_5.5.0.*0.000000016b66b4661b85328a65ba8cc716f0bd8ec911585a6072cd9ab4c0ce90c3b319ffa20a7699.0.23.11*.4*.1200*.00787J.e.00000001f8d6b9484bf7ab9d4df8eaaf9257c5bcc911585a958c00132f682f04a956f9c019c9fa0e.0.10*.131*.138*.19.*0.0.0.0" msgID="CA9B42A5FE4753942C61CEBC9DC2725C"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enr="MSTR.Mes_del_informe" ptn="" qtn="" rows="2" cols="2" /&gt;&lt;esdo ews="" ece="" ptn="" /&gt;&lt;/excel&gt;&lt;pgs&gt;&lt;pg rows="1" cols="0" nrr="4" nrc="0"&gt;&lt;pg /&gt;&lt;bls&gt;&lt;bl sr="1" sc="1" rfetch="1" cfetch="0" posid="1" darows="0" dacols="1"&gt;&lt;excel&gt;&lt;epo ews="Dat_01" ece="A1" enr="MSTR.Mes_del_informe"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</si>
  <si>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Mayo 2026</t>
  </si>
  <si>
    <t>&lt;mi app="e" ver="22"&gt;&lt;rptloc guid="aa249533bfdf4746a2d30eff7303f0ee" rank="0" ds="1"&gt;&lt;ri hasPG="0" name="Intercambios por frontera y sentido" id="8EC5F70F4343ECC52A8FBF9E85BBD36C" path="Objetos públicos\Informes\Informes macros\Boletín\Intercambios por frontera y sentido" cf="0" prompt="0" ve="0" vm="0" flashpth="d:\Usuarios\ARACABIV\AppData\Local\Temp\" fimagepth="d:\Usuarios\ARACABIV\AppData\Local\Temp\" swfn="DashboardViewer.swf" fvars="" dvis=""&gt;&lt;ci ps="BI" srv="apbi5a" prj="BDEbi" prjid="A2E2948BC74B9CF051A963A6CEDDABFA" li="SEVPENMA" am="s" /&gt;&lt;lu ut="05/13/2026 10:07:23" si="2.000000019efee9ae3f09587acd20c5c4925d6fd21c073043cb0163eb33285cefa99cf000cc572d015ff503b7a074c48c97ff4abb3330e09e017006e80b3a606f47ce05e8596d0986e43c59d2fcdb53ec052db8abe53bcec63a7ac83b5a5e8f233e523e1843e77fbdf0e5972ccdb5a2ce5257d4fc0647f6f4859f4f7a1abca98d010e9ed2d039db9c4932e043603d2f3b96b1048ba1d842c761b535c70363acd6907854ae47ad567e8ead266cbc685129007e0f4fc1b7ae06f03e5389a266cc86e029a86af3af979d6e4e7830110a5fbedf18235c64e3fd325cceeaf0a2f984de800f529b254e01b6907839d7dd7f714050621209dea280eaa1b4595b939bb6822547c2f85819b04691cb3ce8f8a97cb0f7c1297da3166973b3d586fb3782caaee2ae.p-3082.0.1_-3082.0.1_0.1.Europe/Madrid.upriv*_1*_pidn2*_6*_session*-lat*_1.0000000172e2b81f03914f57c8c8cc4068caa4c8bc6025e0b9b09a9529888199abd0f798c2e51fe76409fbb5f18113e92c15da9c191c9a5f.00000001222cf3c3e484ac851cc83281a77e8876bc6025e096226a7327b3682b1cd636f9586df4dff2b675d16e19a92a25a32eb3ee9ab360.0.1.1.BDEbi.A2E2948BC74B9CF051A963A6CEDDABFA.0-3082.1.1_-0.1.0_-3082.1.1_5.5.0.*0.000000016b66b4661b85328a65ba8cc716f0bd8ec911585a6072cd9ab4c0ce90c3b319ffa20a7699.0.23.11*.4*.1200*.00787J.e.00000001f8d6b9484bf7ab9d4df8eaaf9257c5bcc911585a958c00132f682f04a956f9c019c9fa0e.0.10*.131*.138*.19.*0.0.0.0" msgID="5075E6C92F49FC5931E9EC98BFFB6664"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enr="MSTR.Intercambios_por_frontera_y_sentido" ptn="" qtn="" rows="21" cols="13" /&gt;&lt;esdo ews="" ece="" ptn="" /&gt;&lt;/excel&gt;&lt;pgs&gt;&lt;pg rows="17" cols="12" nrr="2446" nrc="1524"&gt;&lt;pg /&gt;&lt;bls&gt;&lt;bl sr="1" sc="1" rfetch="17" cfetch="12" posid="1" darows="0" dacols="1"&gt;&lt;excel&gt;&lt;epo ews="Dat_01" ece="$A$4" enr="MSTR.Intercambios_por_frontera_y_sentido" ptn="" qtn="" rows="21" cols="13" /&gt;&lt;esdo ews="" ece="" ptn="" /&gt;&lt;/excel&gt;&lt;gridRng&gt;&lt;sect id="TITLE_AREA" rngprop="1:1:4:1" /&gt;&lt;sect id="ROWHEADERS_AREA" rngprop="5:1:17:1" /&gt;&lt;sect id="COLUMNHEADERS_AREA" rngprop="1:2:4:12" /&gt;&lt;sect id="DATA_AREA" rngprop="5:2:17:12" /&gt;&lt;/gridRng&gt;&lt;shapes /&gt;&lt;/bl&gt;&lt;/bls&gt;&lt;/pg&gt;&lt;/pgs&gt;&lt;/rptloc&gt;&lt;/mi&gt;</t>
  </si>
  <si>
    <t>01/04/2026</t>
  </si>
  <si>
    <t>02/04/2026</t>
  </si>
  <si>
    <t>03/04/2026</t>
  </si>
  <si>
    <t>04/04/2026</t>
  </si>
  <si>
    <t>05/04/2026</t>
  </si>
  <si>
    <t>06/04/2026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</si>
  <si>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</si>
  <si>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</si>
  <si>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</si>
  <si>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</si>
  <si>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</si>
  <si>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</si>
  <si>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</si>
  <si>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</si>
  <si>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</si>
  <si>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</si>
  <si>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</si>
  <si>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</si>
  <si>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</si>
  <si>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</si>
  <si>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</si>
  <si>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</si>
  <si>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</si>
  <si>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</si>
  <si>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</si>
  <si>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</si>
  <si>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</si>
  <si>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</si>
  <si>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</si>
  <si>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&lt;mi app="e" ver="22"&gt;&lt;rptloc guid="2dbfd99f10db4993a759b84615ff346c" rank="0" ds="1"&gt;&lt;ri hasPG="0" name="Promedio capacidad intercambio FRA y POR" id="A62A68E348721C62DE3F2C88B2E0A6F8" path="Objetos públicos\Informes\Informes Específicos\Estadística\INFORMES MACROS\Office\Boletín\Promedio capacidad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ut="05/13/2026 10:17:02" si="2.00000001efd037128cecb8156049fe734768d126a304b121cdea67b6770c3cae2f5c982dc7e53b2de6a13085561aa3817b56cf83a725a952fcfff648f4f21d440b9b8465699cf6a81dd728ac39b6cbabb6be87692204a51a278bcbd8715c0342b4e0254bc4b5005673d6ba637fd849e4f78ca2402b8cb2ccbfc14d16ddc79c7e101719a349125f42f82bd6e7725cf1e8094d69e389a65c30b92b0159c3c558098f7872021ddb67e6ff4aa96ba99e65304bc45dadb92dacc3c565038ffe0d649e1c16e5ba27345b2bb1521a8fb4cbab7e91f11913ad1c870c0931e89ea6123a9ed1b05a861bdc45bb4746eea59428693743f0a41a5e50781bb52c56478b89603b7db06e270020f51911eedba86e4fbaf9a3b39e703825ff6847da969c6c2f62a7551b.p-3082.0.1_-3082.0.1_0.1.Europe/Madrid.upriv*_1*_pidn2*_6*_session*-lat*_1.000000011cdc30a848c42051537da01a8d473ff2bc6025e0388b81d239533cf8823120316048347bb4227999c4ec3ecd5281779113b93137.00000001b45b30a812db02a49d27af01f2d926e2bc6025e07804c117d533b1105affc30b3e6c383be223a7d8c1c9fdf7d692861cbcbe65c5.0.1.1.SIOSbi.80652F57504C7F8E3D7CF2B0B09EA47F.0-3082.1.1_-0.1.0_-3082.1.1_5.5.0.*0.00000001a505a8ebc16319247e87b43415f0fab7c911585a201dac2d2691ec0245c4cb4bbd5d0c5e.0.23.11*.4*.1200*.00787J.e.00000001466c931f39f89bdb627a6df6cb0970e9c911585ade16387af550d037201170c8872f3381.0.10*.131*.138*.19.*0.0.0.0" msgID="96E1D5298649FBDBC47224A0C2802026"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ece="A1" enr="MSTR.Promedio_capacidad_intercambio_FRA_y_POR" ptn="" qtn="" rows="399" cols="5" /&gt;&lt;esdo ews="" ece="" ptn="" /&gt;&lt;/excel&gt;&lt;pgs&gt;&lt;pg rows="395" cols="4" nrr="49931" nrc="512"&gt;&lt;pg /&gt;&lt;bls&gt;&lt;bl sr="1" sc="1" rfetch="395" cfetch="4" posid="1" darows="0" dacols="1"&gt;&lt;excel&gt;&lt;epo ews="Dat_02" ece="A1" enr="MSTR.Promedio_capacidad_intercambio_FRA_y_POR" ptn="" qtn="" rows="399" cols="5" /&gt;&lt;esdo ews="" ece="" ptn="" /&gt;&lt;/excel&gt;&lt;gridRng&gt;&lt;sect id="TITLE_AREA" rngprop="1:1:4:1" /&gt;&lt;sect id="ROWHEADERS_AREA" rngprop="5:1:395:1" /&gt;&lt;sect id="COLUMNHEADERS_AREA" rngprop="1:2:4:4" /&gt;&lt;sect id="DATA_AREA" rngprop="5:2:395:4" /&gt;&lt;/gridRng&gt;&lt;shapes /&gt;&lt;/bl&gt;&lt;/bls&gt;&lt;/pg&gt;&lt;/pgs&gt;&lt;/rptloc&gt;&lt;/mi&gt;</t>
  </si>
  <si>
    <t>1d1328cdf84141f392850c1c0142879a</t>
  </si>
  <si>
    <t>&lt;mi app="e" ver="22"&gt;&lt;rptloc guid="bdf572b9a9d846ddb642eb6b08b62dd2" rank="0" ds="1"&gt;&lt;ri hasPG="0" name="Promedio saldo intercambio FRA y POR" id="556036FE4E81559C36D8FF967ED18A8D" path="Objetos públicos\Informes\Informes Específicos\Estadística\INFORMES MACROS\Office\Boletín\Promedio saldo intercambio FRA y POR"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li="SEVPENMA" am="s" /&gt;&lt;lu ut="05/13/2026 10:18:23" si="2.00000001efd037128cecb8156049fe734768d126a304b121cdea67b6770c3cae2f5c982dc7e53b2de6a13085561aa3817b56cf83a725a952fcfff648f4f21d440b9b8465699cf6a81dd728ac39b6cbabb6be87692204a51a278bcbd8715c0342b4e0254bc4b5005673d6ba637fd849e4f78ca2402b8cb2ccbfc14d16ddc79c7e101719a349125f42f82bd6e7725cf1e8094d69e389a65c30b92b0159c3c558098f7872021ddb67e6ff4aa96ba99e65304bc45dadb92dacc3c565038ffe0d649e1c16e5ba27345b2bb1521a8fb4cbab7e91f11913ad1c870c0931e89ea6123a9ed1b05a861bdc45bb4746eea59428693743f0a41a5e50781bb52c56478b89603b7db06e270020f51911eedba86e4fbaf9a3b39e703825ff6847da969c6c2f62a7551b.p-3082.0.1_-3082.0.1_0.1.Europe/Madrid.upriv*_1*_pidn2*_6*_session*-lat*_1.000000011cdc30a848c42051537da01a8d473ff2bc6025e0388b81d239533cf8823120316048347bb4227999c4ec3ecd5281779113b93137.00000001b45b30a812db02a49d27af01f2d926e2bc6025e07804c117d533b1105affc30b3e6c383be223a7d8c1c9fdf7d692861cbcbe65c5.0.1.1.SIOSbi.80652F57504C7F8E3D7CF2B0B09EA47F.0-3082.1.1_-0.1.0_-3082.1.1_5.5.0.*0.00000001a505a8ebc16319247e87b43415f0fab7c911585a201dac2d2691ec0245c4cb4bbd5d0c5e.0.23.11*.4*.1200*.00787J.e.00000001466c931f39f89bdb627a6df6cb0970e9c911585ade16387af550d037201170c8872f3381.0.10*.131*.138*.19.*0.0.0.0" msgID="2AB23AE3F84CA2F9DA5BA08F393184F0"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ews="Dat_02" ece="I1" enr="MSTR.Promedio_saldo_intercambio_FRA_y_POR" ptn="" qtn="" rows="399" cols="5" /&gt;&lt;esdo ews="" ece="" ptn="" /&gt;&lt;/excel&gt;&lt;pgs&gt;&lt;pg rows="395" cols="4" nrr="50713" nrc="520"&gt;&lt;pg /&gt;&lt;bls&gt;&lt;bl sr="1" sc="1" rfetch="395" cfetch="4" posid="1" darows="0" dacols="1"&gt;&lt;excel&gt;&lt;epo ews="Dat_02" ece="I1" enr="MSTR.Promedio_saldo_intercambio_FRA_y_POR" ptn="" qtn="" rows="399" cols="5" /&gt;&lt;esdo ews="" ece="" ptn="" /&gt;&lt;/excel&gt;&lt;gridRng&gt;&lt;sect id="TITLE_AREA" rngprop="1:1:4:1" /&gt;&lt;sect id="ROWHEADERS_AREA" rngprop="5:1:395:1" /&gt;&lt;sect id="COLUMNHEADERS_AREA" rngprop="1:2:4:4" /&gt;&lt;sect id="DATA_AREA" rngprop="5:2:395:4"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</si>
</sst>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_)"/>
    <numFmt numFmtId="165" formatCode="0.0"/>
    <numFmt numFmtId="166" formatCode="[$-C0A]mmm\-yy;@"/>
    <numFmt numFmtId="167" formatCode="0.0_)"/>
    <numFmt numFmtId="168" formatCode="#,##0.0"/>
    <numFmt numFmtId="169" formatCode="#,##0.000"/>
    <numFmt numFmtId="170" formatCode="dd\-mmm\-yyyy"/>
    <numFmt numFmtId="171" formatCode="dd\-mm\-yy;@"/>
    <numFmt numFmtId="172" formatCode="0.0%"/>
  </numFmts>
  <fonts count="34">
    <font>
      <sz val="10"/>
      <name val="Geneva"/>
    </font>
    <font>
      <sz val="10"/>
      <name val="Geneva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  <family val="2"/>
    </font>
    <font>
      <sz val="10"/>
      <name val="Avant Garde"/>
    </font>
    <font>
      <sz val="8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  <font>
      <b/>
      <sz val="10"/>
      <color rgb="FF004563"/>
      <name val="Arial"/>
      <family val="2"/>
    </font>
    <font>
      <sz val="8"/>
      <color rgb="FF006699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b/>
      <sz val="8"/>
      <color rgb="FF0042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0"/>
      <name val="Geneva"/>
      <family val="2"/>
    </font>
    <font>
      <sz val="10"/>
      <color theme="0"/>
      <name val="Geneva"/>
    </font>
    <font>
      <sz val="8"/>
      <color rgb="FF4E5E78"/>
      <name val="Verdan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rgb="FF3F3F3F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sz val="8"/>
      <name val="Geneva"/>
    </font>
    <font>
      <sz val="10"/>
      <color rgb="FFF5F5F5"/>
      <name val="Geneva"/>
    </font>
    <font>
      <sz val="10"/>
      <color rgb="FF004563"/>
      <name val="Geneva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34839D"/>
        <bgColor rgb="FFFFFFFF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22"/>
      </top>
      <bottom/>
      <diagonal/>
    </border>
  </borders>
  <cellStyleXfs count="32">
    <xf numFmtId="164" fontId="0" fillId="0" borderId="0"/>
    <xf numFmtId="0" fontId="1" fillId="0" borderId="0"/>
    <xf numFmtId="0" fontId="2" fillId="0" borderId="0"/>
    <xf numFmtId="0" fontId="2" fillId="0" borderId="0"/>
    <xf numFmtId="0" fontId="8" fillId="0" borderId="0"/>
    <xf numFmtId="164" fontId="8" fillId="0" borderId="0"/>
    <xf numFmtId="0" fontId="2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23" fillId="4" borderId="6">
      <alignment horizontal="left" vertical="center" wrapText="1"/>
    </xf>
    <xf numFmtId="164" fontId="24" fillId="5" borderId="6">
      <alignment horizontal="center" wrapText="1"/>
    </xf>
    <xf numFmtId="164" fontId="24" fillId="5" borderId="6">
      <alignment vertical="center" wrapText="1"/>
    </xf>
    <xf numFmtId="164" fontId="24" fillId="5" borderId="9">
      <alignment vertical="center" wrapText="1"/>
    </xf>
    <xf numFmtId="168" fontId="26" fillId="4" borderId="6">
      <alignment horizontal="right" vertical="center"/>
    </xf>
    <xf numFmtId="164" fontId="24" fillId="5" borderId="6">
      <alignment horizontal="center"/>
    </xf>
    <xf numFmtId="168" fontId="27" fillId="4" borderId="6">
      <alignment horizontal="right" vertical="center"/>
    </xf>
    <xf numFmtId="164" fontId="28" fillId="6" borderId="6">
      <alignment horizontal="center" wrapText="1"/>
    </xf>
    <xf numFmtId="169" fontId="29" fillId="4" borderId="6">
      <alignment horizontal="right" vertical="center"/>
    </xf>
    <xf numFmtId="164" fontId="28" fillId="6" borderId="6">
      <alignment vertical="center" wrapText="1"/>
    </xf>
    <xf numFmtId="164" fontId="29" fillId="4" borderId="6">
      <alignment horizontal="left" vertical="center" wrapText="1"/>
    </xf>
    <xf numFmtId="170" fontId="29" fillId="4" borderId="6">
      <alignment horizontal="left" vertical="center" wrapText="1"/>
    </xf>
    <xf numFmtId="168" fontId="29" fillId="4" borderId="6">
      <alignment horizontal="right" vertical="center"/>
    </xf>
    <xf numFmtId="164" fontId="28" fillId="6" borderId="9">
      <alignment vertical="center" wrapText="1"/>
    </xf>
    <xf numFmtId="172" fontId="29" fillId="4" borderId="6">
      <alignment horizontal="right" vertical="center"/>
    </xf>
    <xf numFmtId="164" fontId="28" fillId="6" borderId="6">
      <alignment horizontal="center" vertical="top" wrapText="1"/>
    </xf>
    <xf numFmtId="164" fontId="33" fillId="8" borderId="6">
      <alignment horizontal="left" vertical="center"/>
    </xf>
    <xf numFmtId="4" fontId="33" fillId="8" borderId="6">
      <alignment horizontal="right" vertical="center"/>
    </xf>
    <xf numFmtId="4" fontId="29" fillId="4" borderId="6">
      <alignment horizontal="right" vertical="center"/>
    </xf>
    <xf numFmtId="172" fontId="33" fillId="8" borderId="6">
      <alignment horizontal="right" vertical="center"/>
    </xf>
    <xf numFmtId="164" fontId="29" fillId="4" borderId="6">
      <alignment horizontal="left" vertical="top" wrapText="1"/>
    </xf>
    <xf numFmtId="168" fontId="33" fillId="8" borderId="6">
      <alignment horizontal="right" vertical="center"/>
    </xf>
    <xf numFmtId="164" fontId="25" fillId="9" borderId="9"/>
  </cellStyleXfs>
  <cellXfs count="139">
    <xf numFmtId="164" fontId="0" fillId="0" borderId="0" xfId="0"/>
    <xf numFmtId="0" fontId="1" fillId="0" borderId="0" xfId="1"/>
    <xf numFmtId="164" fontId="3" fillId="0" borderId="0" xfId="0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indent="1"/>
    </xf>
    <xf numFmtId="0" fontId="6" fillId="2" borderId="0" xfId="1" applyFont="1" applyFill="1" applyAlignment="1">
      <alignment horizontal="left"/>
    </xf>
    <xf numFmtId="0" fontId="8" fillId="0" borderId="0" xfId="4" applyAlignment="1">
      <alignment horizontal="center"/>
    </xf>
    <xf numFmtId="0" fontId="8" fillId="0" borderId="0" xfId="4" applyAlignment="1">
      <alignment horizontal="right"/>
    </xf>
    <xf numFmtId="165" fontId="8" fillId="0" borderId="0" xfId="4" applyNumberFormat="1"/>
    <xf numFmtId="0" fontId="6" fillId="0" borderId="0" xfId="1" applyFont="1" applyAlignment="1">
      <alignment vertical="top" wrapText="1"/>
    </xf>
    <xf numFmtId="0" fontId="5" fillId="2" borderId="0" xfId="1" applyFont="1" applyFill="1" applyAlignment="1">
      <alignment horizontal="left" indent="1"/>
    </xf>
    <xf numFmtId="0" fontId="8" fillId="0" borderId="0" xfId="1" applyFont="1"/>
    <xf numFmtId="3" fontId="8" fillId="0" borderId="0" xfId="1" applyNumberFormat="1" applyFont="1"/>
    <xf numFmtId="0" fontId="1" fillId="2" borderId="0" xfId="1" applyFill="1"/>
    <xf numFmtId="0" fontId="9" fillId="0" borderId="0" xfId="1" applyFont="1"/>
    <xf numFmtId="0" fontId="10" fillId="0" borderId="0" xfId="1" applyFont="1" applyAlignment="1">
      <alignment wrapText="1"/>
    </xf>
    <xf numFmtId="1" fontId="9" fillId="0" borderId="0" xfId="1" applyNumberFormat="1" applyFont="1"/>
    <xf numFmtId="0" fontId="10" fillId="0" borderId="0" xfId="3" applyFont="1"/>
    <xf numFmtId="0" fontId="11" fillId="0" borderId="0" xfId="3" applyFont="1"/>
    <xf numFmtId="0" fontId="12" fillId="0" borderId="0" xfId="3" applyFont="1"/>
    <xf numFmtId="4" fontId="10" fillId="0" borderId="0" xfId="3" applyNumberFormat="1" applyFont="1"/>
    <xf numFmtId="0" fontId="10" fillId="0" borderId="4" xfId="3" applyFont="1" applyBorder="1"/>
    <xf numFmtId="164" fontId="13" fillId="0" borderId="0" xfId="0" applyFont="1"/>
    <xf numFmtId="0" fontId="6" fillId="0" borderId="0" xfId="1" applyFont="1" applyAlignment="1">
      <alignment horizontal="left"/>
    </xf>
    <xf numFmtId="166" fontId="14" fillId="0" borderId="0" xfId="1" applyNumberFormat="1" applyFont="1"/>
    <xf numFmtId="0" fontId="13" fillId="0" borderId="0" xfId="2" applyFont="1" applyAlignment="1">
      <alignment horizontal="right"/>
    </xf>
    <xf numFmtId="164" fontId="13" fillId="0" borderId="0" xfId="0" applyFont="1" applyAlignment="1">
      <alignment horizontal="right"/>
    </xf>
    <xf numFmtId="164" fontId="8" fillId="0" borderId="0" xfId="5"/>
    <xf numFmtId="167" fontId="8" fillId="0" borderId="0" xfId="5" applyNumberFormat="1"/>
    <xf numFmtId="164" fontId="4" fillId="0" borderId="0" xfId="5" applyFont="1"/>
    <xf numFmtId="164" fontId="5" fillId="0" borderId="0" xfId="5" applyFont="1"/>
    <xf numFmtId="164" fontId="6" fillId="0" borderId="0" xfId="5" applyFont="1"/>
    <xf numFmtId="164" fontId="6" fillId="0" borderId="0" xfId="5" applyFont="1" applyAlignment="1">
      <alignment horizontal="left" vertical="center" indent="1"/>
    </xf>
    <xf numFmtId="164" fontId="5" fillId="0" borderId="0" xfId="5" applyFont="1" applyAlignment="1">
      <alignment horizontal="left" indent="1"/>
    </xf>
    <xf numFmtId="164" fontId="15" fillId="0" borderId="0" xfId="5" applyFont="1" applyAlignment="1">
      <alignment vertical="top" wrapText="1"/>
    </xf>
    <xf numFmtId="0" fontId="16" fillId="0" borderId="0" xfId="3" applyFont="1" applyAlignment="1">
      <alignment horizontal="left" wrapText="1" readingOrder="1"/>
    </xf>
    <xf numFmtId="0" fontId="7" fillId="0" borderId="0" xfId="3" applyFont="1"/>
    <xf numFmtId="0" fontId="7" fillId="0" borderId="0" xfId="3" quotePrefix="1" applyFont="1"/>
    <xf numFmtId="164" fontId="17" fillId="0" borderId="0" xfId="0" applyFont="1"/>
    <xf numFmtId="17" fontId="15" fillId="2" borderId="5" xfId="0" quotePrefix="1" applyNumberFormat="1" applyFont="1" applyFill="1" applyBorder="1" applyAlignment="1">
      <alignment horizontal="center" wrapText="1"/>
    </xf>
    <xf numFmtId="164" fontId="15" fillId="2" borderId="1" xfId="0" applyFont="1" applyFill="1" applyBorder="1"/>
    <xf numFmtId="164" fontId="15" fillId="2" borderId="1" xfId="0" applyFont="1" applyFill="1" applyBorder="1" applyAlignment="1">
      <alignment horizontal="right"/>
    </xf>
    <xf numFmtId="164" fontId="16" fillId="2" borderId="0" xfId="0" applyFont="1" applyFill="1"/>
    <xf numFmtId="3" fontId="16" fillId="2" borderId="0" xfId="0" applyNumberFormat="1" applyFont="1" applyFill="1" applyAlignment="1">
      <alignment horizontal="right" vertical="center"/>
    </xf>
    <xf numFmtId="3" fontId="15" fillId="2" borderId="1" xfId="0" applyNumberFormat="1" applyFont="1" applyFill="1" applyBorder="1"/>
    <xf numFmtId="0" fontId="15" fillId="0" borderId="0" xfId="3" applyFont="1" applyAlignment="1">
      <alignment vertical="top" wrapText="1"/>
    </xf>
    <xf numFmtId="164" fontId="16" fillId="0" borderId="0" xfId="0" applyFont="1"/>
    <xf numFmtId="3" fontId="16" fillId="0" borderId="0" xfId="0" applyNumberFormat="1" applyFont="1" applyAlignment="1">
      <alignment horizontal="right" vertical="center"/>
    </xf>
    <xf numFmtId="0" fontId="15" fillId="2" borderId="2" xfId="3" applyFont="1" applyFill="1" applyBorder="1" applyAlignment="1">
      <alignment horizontal="center" wrapText="1"/>
    </xf>
    <xf numFmtId="4" fontId="16" fillId="2" borderId="0" xfId="3" applyNumberFormat="1" applyFont="1" applyFill="1" applyAlignment="1">
      <alignment horizontal="right"/>
    </xf>
    <xf numFmtId="0" fontId="16" fillId="0" borderId="0" xfId="3" applyFont="1"/>
    <xf numFmtId="0" fontId="16" fillId="2" borderId="2" xfId="3" applyFont="1" applyFill="1" applyBorder="1"/>
    <xf numFmtId="0" fontId="16" fillId="2" borderId="0" xfId="3" applyFont="1" applyFill="1" applyAlignment="1">
      <alignment horizontal="center"/>
    </xf>
    <xf numFmtId="4" fontId="16" fillId="2" borderId="0" xfId="3" applyNumberFormat="1" applyFont="1" applyFill="1"/>
    <xf numFmtId="0" fontId="16" fillId="2" borderId="3" xfId="3" applyFont="1" applyFill="1" applyBorder="1" applyAlignment="1">
      <alignment horizontal="center"/>
    </xf>
    <xf numFmtId="4" fontId="16" fillId="2" borderId="2" xfId="3" applyNumberFormat="1" applyFont="1" applyFill="1" applyBorder="1"/>
    <xf numFmtId="165" fontId="10" fillId="0" borderId="0" xfId="3" applyNumberFormat="1" applyFont="1"/>
    <xf numFmtId="2" fontId="10" fillId="0" borderId="0" xfId="3" applyNumberFormat="1" applyFont="1"/>
    <xf numFmtId="14" fontId="16" fillId="0" borderId="0" xfId="3" applyNumberFormat="1" applyFont="1" applyAlignment="1">
      <alignment horizontal="right"/>
    </xf>
    <xf numFmtId="1" fontId="10" fillId="0" borderId="0" xfId="3" applyNumberFormat="1" applyFont="1"/>
    <xf numFmtId="167" fontId="5" fillId="0" borderId="0" xfId="5" applyNumberFormat="1" applyFont="1"/>
    <xf numFmtId="164" fontId="6" fillId="0" borderId="0" xfId="5" applyFont="1" applyAlignment="1">
      <alignment horizontal="left"/>
    </xf>
    <xf numFmtId="0" fontId="1" fillId="0" borderId="0" xfId="7"/>
    <xf numFmtId="0" fontId="8" fillId="0" borderId="0" xfId="7" applyFont="1"/>
    <xf numFmtId="164" fontId="13" fillId="0" borderId="0" xfId="0" quotePrefix="1" applyFont="1" applyAlignment="1">
      <alignment horizontal="right"/>
    </xf>
    <xf numFmtId="0" fontId="4" fillId="0" borderId="0" xfId="7" applyFont="1"/>
    <xf numFmtId="0" fontId="5" fillId="0" borderId="0" xfId="7" applyFont="1"/>
    <xf numFmtId="0" fontId="6" fillId="0" borderId="0" xfId="7" applyFont="1"/>
    <xf numFmtId="0" fontId="6" fillId="0" borderId="0" xfId="7" applyFont="1" applyAlignment="1">
      <alignment horizontal="right" vertical="center"/>
    </xf>
    <xf numFmtId="0" fontId="5" fillId="2" borderId="0" xfId="7" applyFont="1" applyFill="1" applyAlignment="1">
      <alignment horizontal="left" indent="1"/>
    </xf>
    <xf numFmtId="0" fontId="18" fillId="2" borderId="0" xfId="7" applyFont="1" applyFill="1" applyAlignment="1">
      <alignment horizontal="right" vertical="center"/>
    </xf>
    <xf numFmtId="0" fontId="15" fillId="2" borderId="0" xfId="8" applyFont="1" applyFill="1" applyBorder="1" applyAlignment="1" applyProtection="1">
      <alignment horizontal="left"/>
    </xf>
    <xf numFmtId="0" fontId="20" fillId="0" borderId="0" xfId="7" applyFont="1" applyAlignment="1">
      <alignment horizontal="right"/>
    </xf>
    <xf numFmtId="166" fontId="21" fillId="0" borderId="0" xfId="1" applyNumberFormat="1" applyFont="1"/>
    <xf numFmtId="0" fontId="15" fillId="0" borderId="0" xfId="3" applyFont="1" applyAlignment="1">
      <alignment vertical="top"/>
    </xf>
    <xf numFmtId="164" fontId="22" fillId="0" borderId="0" xfId="0" applyFont="1"/>
    <xf numFmtId="166" fontId="16" fillId="3" borderId="0" xfId="1" applyNumberFormat="1" applyFont="1" applyFill="1"/>
    <xf numFmtId="164" fontId="23" fillId="4" borderId="6" xfId="9" quotePrefix="1" applyAlignment="1">
      <alignment horizontal="left" vertical="center"/>
    </xf>
    <xf numFmtId="164" fontId="24" fillId="5" borderId="9" xfId="12" applyAlignment="1">
      <alignment vertical="center"/>
    </xf>
    <xf numFmtId="164" fontId="24" fillId="5" borderId="6" xfId="10" applyAlignment="1">
      <alignment horizontal="center"/>
    </xf>
    <xf numFmtId="164" fontId="0" fillId="0" borderId="0" xfId="0" applyAlignment="1">
      <alignment horizontal="center"/>
    </xf>
    <xf numFmtId="164" fontId="28" fillId="6" borderId="6" xfId="18" applyAlignment="1">
      <alignment vertical="center"/>
    </xf>
    <xf numFmtId="164" fontId="28" fillId="6" borderId="6" xfId="16" applyAlignment="1">
      <alignment horizontal="center"/>
    </xf>
    <xf numFmtId="164" fontId="29" fillId="4" borderId="6" xfId="19" applyAlignment="1">
      <alignment horizontal="left" vertical="center"/>
    </xf>
    <xf numFmtId="164" fontId="28" fillId="6" borderId="9" xfId="22" applyAlignment="1">
      <alignment vertical="center"/>
    </xf>
    <xf numFmtId="170" fontId="29" fillId="4" borderId="6" xfId="20" quotePrefix="1" applyAlignment="1">
      <alignment horizontal="left" vertical="center"/>
    </xf>
    <xf numFmtId="168" fontId="29" fillId="4" borderId="6" xfId="21">
      <alignment horizontal="right" vertical="center"/>
    </xf>
    <xf numFmtId="164" fontId="29" fillId="4" borderId="6" xfId="19" quotePrefix="1" applyAlignment="1">
      <alignment horizontal="left" vertical="center"/>
    </xf>
    <xf numFmtId="164" fontId="30" fillId="0" borderId="0" xfId="0" applyFont="1"/>
    <xf numFmtId="167" fontId="10" fillId="0" borderId="0" xfId="0" applyNumberFormat="1" applyFont="1"/>
    <xf numFmtId="164" fontId="28" fillId="7" borderId="6" xfId="16" applyFill="1" applyAlignment="1">
      <alignment horizontal="center"/>
    </xf>
    <xf numFmtId="0" fontId="16" fillId="2" borderId="14" xfId="3" applyFont="1" applyFill="1" applyBorder="1"/>
    <xf numFmtId="0" fontId="15" fillId="2" borderId="14" xfId="3" applyFont="1" applyFill="1" applyBorder="1" applyAlignment="1">
      <alignment horizontal="center" wrapText="1"/>
    </xf>
    <xf numFmtId="171" fontId="22" fillId="0" borderId="0" xfId="0" applyNumberFormat="1" applyFont="1"/>
    <xf numFmtId="4" fontId="16" fillId="2" borderId="2" xfId="3" applyNumberFormat="1" applyFont="1" applyFill="1" applyBorder="1" applyAlignment="1">
      <alignment horizontal="right"/>
    </xf>
    <xf numFmtId="164" fontId="31" fillId="0" borderId="0" xfId="0" applyFont="1"/>
    <xf numFmtId="14" fontId="16" fillId="2" borderId="0" xfId="3" applyNumberFormat="1" applyFont="1" applyFill="1" applyAlignment="1">
      <alignment horizontal="right"/>
    </xf>
    <xf numFmtId="3" fontId="16" fillId="2" borderId="0" xfId="3" applyNumberFormat="1" applyFont="1" applyFill="1" applyAlignment="1">
      <alignment horizontal="right"/>
    </xf>
    <xf numFmtId="164" fontId="32" fillId="0" borderId="0" xfId="0" applyFont="1"/>
    <xf numFmtId="1" fontId="16" fillId="2" borderId="0" xfId="3" applyNumberFormat="1" applyFont="1" applyFill="1" applyAlignment="1">
      <alignment horizontal="center"/>
    </xf>
    <xf numFmtId="1" fontId="16" fillId="2" borderId="3" xfId="3" applyNumberFormat="1" applyFont="1" applyFill="1" applyBorder="1" applyAlignment="1">
      <alignment horizontal="center"/>
    </xf>
    <xf numFmtId="0" fontId="16" fillId="2" borderId="0" xfId="3" applyFont="1" applyFill="1" applyAlignment="1">
      <alignment horizontal="left"/>
    </xf>
    <xf numFmtId="0" fontId="16" fillId="2" borderId="3" xfId="3" applyFont="1" applyFill="1" applyBorder="1" applyAlignment="1">
      <alignment horizontal="left"/>
    </xf>
    <xf numFmtId="164" fontId="24" fillId="5" borderId="6" xfId="11" applyAlignment="1">
      <alignment vertical="center"/>
    </xf>
    <xf numFmtId="164" fontId="16" fillId="2" borderId="3" xfId="3" applyNumberFormat="1" applyFont="1" applyFill="1" applyBorder="1" applyAlignment="1">
      <alignment horizontal="left"/>
    </xf>
    <xf numFmtId="164" fontId="24" fillId="5" borderId="6" xfId="10" quotePrefix="1" applyAlignment="1">
      <alignment horizontal="center"/>
    </xf>
    <xf numFmtId="164" fontId="28" fillId="6" borderId="6" xfId="16" quotePrefix="1" applyAlignment="1">
      <alignment horizontal="center"/>
    </xf>
    <xf numFmtId="0" fontId="15" fillId="0" borderId="0" xfId="6" applyFont="1" applyAlignment="1">
      <alignment horizontal="left" vertical="top" wrapText="1"/>
    </xf>
    <xf numFmtId="17" fontId="16" fillId="0" borderId="0" xfId="0" quotePrefix="1" applyNumberFormat="1" applyFont="1" applyAlignment="1">
      <alignment horizontal="left"/>
    </xf>
    <xf numFmtId="17" fontId="15" fillId="0" borderId="0" xfId="0" quotePrefix="1" applyNumberFormat="1" applyFont="1" applyAlignment="1">
      <alignment horizontal="center" wrapText="1"/>
    </xf>
    <xf numFmtId="1" fontId="16" fillId="0" borderId="0" xfId="0" applyNumberFormat="1" applyFont="1" applyAlignment="1">
      <alignment horizontal="left"/>
    </xf>
    <xf numFmtId="168" fontId="16" fillId="0" borderId="0" xfId="6" applyNumberFormat="1" applyFont="1"/>
    <xf numFmtId="164" fontId="28" fillId="6" borderId="6" xfId="24" quotePrefix="1" applyAlignment="1">
      <alignment horizontal="center" vertical="top"/>
    </xf>
    <xf numFmtId="164" fontId="28" fillId="6" borderId="6" xfId="24" applyAlignment="1">
      <alignment horizontal="center" vertical="top"/>
    </xf>
    <xf numFmtId="172" fontId="29" fillId="4" borderId="6" xfId="23">
      <alignment horizontal="right" vertical="center"/>
    </xf>
    <xf numFmtId="164" fontId="24" fillId="5" borderId="6" xfId="14" quotePrefix="1">
      <alignment horizontal="center"/>
    </xf>
    <xf numFmtId="164" fontId="24" fillId="5" borderId="6" xfId="14">
      <alignment horizontal="center"/>
    </xf>
    <xf numFmtId="168" fontId="27" fillId="4" borderId="6" xfId="15">
      <alignment horizontal="right" vertical="center"/>
    </xf>
    <xf numFmtId="168" fontId="26" fillId="4" borderId="6" xfId="13">
      <alignment horizontal="right" vertical="center"/>
    </xf>
    <xf numFmtId="168" fontId="29" fillId="4" borderId="6" xfId="21" quotePrefix="1">
      <alignment horizontal="right" vertical="center"/>
    </xf>
    <xf numFmtId="0" fontId="15" fillId="0" borderId="0" xfId="3" applyFont="1" applyAlignment="1">
      <alignment horizontal="left" vertical="top" wrapText="1"/>
    </xf>
    <xf numFmtId="164" fontId="15" fillId="0" borderId="0" xfId="5" applyFont="1" applyAlignment="1">
      <alignment horizontal="left" vertical="top" wrapText="1"/>
    </xf>
    <xf numFmtId="0" fontId="15" fillId="2" borderId="14" xfId="3" applyFont="1" applyFill="1" applyBorder="1" applyAlignment="1">
      <alignment horizontal="center" wrapText="1"/>
    </xf>
    <xf numFmtId="164" fontId="28" fillId="6" borderId="6" xfId="16" quotePrefix="1" applyAlignment="1">
      <alignment horizontal="center"/>
    </xf>
    <xf numFmtId="164" fontId="0" fillId="0" borderId="3" xfId="0" applyBorder="1" applyAlignment="1">
      <alignment horizontal="center"/>
    </xf>
    <xf numFmtId="164" fontId="24" fillId="5" borderId="6" xfId="10" quotePrefix="1" applyAlignment="1">
      <alignment horizontal="center"/>
    </xf>
    <xf numFmtId="164" fontId="24" fillId="5" borderId="8" xfId="10" quotePrefix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28" fillId="7" borderId="11" xfId="16" quotePrefix="1" applyFill="1" applyBorder="1" applyAlignment="1">
      <alignment horizontal="center" vertical="center"/>
    </xf>
    <xf numFmtId="164" fontId="28" fillId="7" borderId="12" xfId="16" quotePrefix="1" applyFill="1" applyBorder="1" applyAlignment="1">
      <alignment horizontal="center" vertical="center"/>
    </xf>
    <xf numFmtId="164" fontId="28" fillId="7" borderId="13" xfId="16" quotePrefix="1" applyFill="1" applyBorder="1" applyAlignment="1">
      <alignment horizontal="center" vertical="center"/>
    </xf>
    <xf numFmtId="164" fontId="28" fillId="7" borderId="6" xfId="16" quotePrefix="1" applyFill="1" applyAlignment="1">
      <alignment horizontal="center" vertical="center"/>
    </xf>
    <xf numFmtId="164" fontId="28" fillId="7" borderId="11" xfId="16" quotePrefix="1" applyFill="1" applyBorder="1" applyAlignment="1">
      <alignment horizontal="center" vertical="center" wrapText="1"/>
    </xf>
    <xf numFmtId="164" fontId="28" fillId="7" borderId="12" xfId="16" quotePrefix="1" applyFill="1" applyBorder="1" applyAlignment="1">
      <alignment horizontal="center" vertical="center" wrapText="1"/>
    </xf>
    <xf numFmtId="164" fontId="28" fillId="6" borderId="8" xfId="16" quotePrefix="1" applyBorder="1" applyAlignment="1">
      <alignment horizontal="center"/>
    </xf>
  </cellXfs>
  <cellStyles count="32">
    <cellStyle name="Hipervínculo 2" xfId="8" xr:uid="{00000000-0005-0000-0000-000000000000}"/>
    <cellStyle name="MSTRStyle.Todos.c053F41CEB14C725267D1189ED84948A8_c3043698-7135-4e15-9d95-7a445dbdbafd" xfId="28" xr:uid="{BD333106-57D2-4DE4-9F6E-95C5EA2C9C34}"/>
    <cellStyle name="MSTRStyle.Todos.c1_56edbd1e-a4fd-4267-bf3b-2780c321affa" xfId="31" xr:uid="{F60E96DA-2FC5-43AD-979F-55CF6C3D2625}"/>
    <cellStyle name="MSTRStyle.Todos.c12_8b2c87c1-1953-4123-bb73-34a322813f43" xfId="17" xr:uid="{00000000-0005-0000-0000-000002000000}"/>
    <cellStyle name="MSTRStyle.Todos.c13_a7c5b083-f453-422f-9427-bd621935507e" xfId="23" xr:uid="{DE70C3CD-D207-430B-A646-6F2A46B62F48}"/>
    <cellStyle name="MSTRStyle.Todos.c13_ac5bd254-bf01-4796-aa0e-15115d9f914b" xfId="15" xr:uid="{00000000-0005-0000-0000-000003000000}"/>
    <cellStyle name="MSTRStyle.Todos.c14_2ab6381b-390f-4489-8a20-5477e711b598" xfId="21" xr:uid="{00000000-0005-0000-0000-000004000000}"/>
    <cellStyle name="MSTRStyle.Todos.c14_5d62566a-f814-4c65-9f98-522e2e55e393" xfId="24" xr:uid="{6B6643AB-FA1A-48B7-8670-AAE52827763E}"/>
    <cellStyle name="MSTRStyle.Todos.c15_18072ba4-f45d-4b3b-8916-a1c244c244eb" xfId="14" xr:uid="{00000000-0005-0000-0000-000005000000}"/>
    <cellStyle name="MSTRStyle.Todos.c15_6dc0653e-b6d9-442e-8b2f-fd8ecb954fe2" xfId="22" xr:uid="{00000000-0005-0000-0000-000006000000}"/>
    <cellStyle name="MSTRStyle.Todos.c16_3fe146b2-f603-48bc-90a8-e5ab01591398" xfId="13" xr:uid="{00000000-0005-0000-0000-000007000000}"/>
    <cellStyle name="MSTRStyle.Todos.c18_3f6fdc97-7ab9-4fda-9e11-86eae0b93957" xfId="27" xr:uid="{432B0C9A-0835-46A4-8536-9060C92F5ADD}"/>
    <cellStyle name="MSTRStyle.Todos.c2_7cf2b4b1-af7c-4069-9f4c-b89ddbcb2dd4" xfId="11" xr:uid="{00000000-0005-0000-0000-000008000000}"/>
    <cellStyle name="MSTRStyle.Todos.c2_bf6aa25d-337e-4764-b82a-5d2f66a3a28a" xfId="18" xr:uid="{00000000-0005-0000-0000-000009000000}"/>
    <cellStyle name="MSTRStyle.Todos.c3_756d6837-38db-40ec-a1c2-01059bb0a00b" xfId="19" xr:uid="{00000000-0005-0000-0000-00000A000000}"/>
    <cellStyle name="MSTRStyle.Todos.c3_b57fd867-c7ab-4692-94ae-031a2e1e2c9f" xfId="9" xr:uid="{00000000-0005-0000-0000-00000B000000}"/>
    <cellStyle name="MSTRStyle.Todos.c6_205cc50e-7037-47b7-b39e-fc882c6e51d9" xfId="29" xr:uid="{05588C94-586A-4BA2-BCC7-7E2BC7BAD43B}"/>
    <cellStyle name="MSTRStyle.Todos.c7_18c75d77-8263-4a80-8da6-d1d9a06f245c" xfId="20" xr:uid="{00000000-0005-0000-0000-00000C000000}"/>
    <cellStyle name="MSTRStyle.Todos.c7_2b3edf6f-970a-4068-8c9d-2aa1db80a0b7" xfId="10" xr:uid="{00000000-0005-0000-0000-00000D000000}"/>
    <cellStyle name="MSTRStyle.Todos.c7_6ad5d5af-2f8c-4933-89cb-865be8c51189" xfId="12" xr:uid="{00000000-0005-0000-0000-00000E000000}"/>
    <cellStyle name="MSTRStyle.Todos.c7_fa02d6a5-f803-4011-8d12-fc2769c45d2f" xfId="16" xr:uid="{00000000-0005-0000-0000-00000F000000}"/>
    <cellStyle name="MSTRStyle.Todos.c8FF9DFC72742EB1C9BA197AD6D18BF5D_7e05a9d5-3fa0-41e7-861e-679876140cfd" xfId="25" xr:uid="{4DE7BEF9-1B59-4F18-BA71-E57B0E796EA1}"/>
    <cellStyle name="MSTRStyle.Todos.c9D16D87D054E5402C57AE6A646951D90_132a86fe-b9eb-4d3b-bff9-7771337f6ff6" xfId="30" xr:uid="{9C399D55-04A3-4720-990C-EE4339F921D7}"/>
    <cellStyle name="MSTRStyle.Todos.cCBC646BCCB4E4AA25E4D19BFD6F1ADEF_378365ae-71b6-40f6-bc04-3ea4c16c6240" xfId="26" xr:uid="{477351BF-3E5B-4DE6-8A27-77EC37E2C316}"/>
    <cellStyle name="Normal" xfId="0" builtinId="0"/>
    <cellStyle name="Normal 2 2" xfId="7" xr:uid="{00000000-0005-0000-0000-000011000000}"/>
    <cellStyle name="Normal 3 2" xfId="1" xr:uid="{00000000-0005-0000-0000-000012000000}"/>
    <cellStyle name="Normal 7" xfId="3" xr:uid="{00000000-0005-0000-0000-000013000000}"/>
    <cellStyle name="Normal_3 Regimen Ordinario" xfId="4" xr:uid="{00000000-0005-0000-0000-000014000000}"/>
    <cellStyle name="Normal_5 Regimen Especial" xfId="6" xr:uid="{00000000-0005-0000-0000-000015000000}"/>
    <cellStyle name="Normal_A1 Comparacion Internacional" xfId="2" xr:uid="{00000000-0005-0000-0000-000016000000}"/>
    <cellStyle name="Normal_Sector Electrico en 2007" xfId="5" xr:uid="{00000000-0005-0000-0000-000017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F5F5"/>
      <color rgb="FFF7FDFF"/>
      <color rgb="FFFFFFFF"/>
      <color rgb="FFA6A6A6"/>
      <color rgb="FF0045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Dat_01!$C$42</c:f>
              <c:strCache>
                <c:ptCount val="1"/>
                <c:pt idx="0">
                  <c:v>Andorra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Dat_01!$C$43:$C$55</c:f>
              <c:numCache>
                <c:formatCode>#,##0.00</c:formatCode>
                <c:ptCount val="13"/>
                <c:pt idx="0">
                  <c:v>-11.22448</c:v>
                </c:pt>
                <c:pt idx="1">
                  <c:v>-6.8385199999999999</c:v>
                </c:pt>
                <c:pt idx="2">
                  <c:v>-13.88903</c:v>
                </c:pt>
                <c:pt idx="3">
                  <c:v>-18.650079999999999</c:v>
                </c:pt>
                <c:pt idx="4">
                  <c:v>-17.914929999999998</c:v>
                </c:pt>
                <c:pt idx="5">
                  <c:v>-16.662929999999999</c:v>
                </c:pt>
                <c:pt idx="6">
                  <c:v>-11.262460000000001</c:v>
                </c:pt>
                <c:pt idx="7">
                  <c:v>-12.241210000000001</c:v>
                </c:pt>
                <c:pt idx="8">
                  <c:v>-24.35474</c:v>
                </c:pt>
                <c:pt idx="9">
                  <c:v>-38.608519999999999</c:v>
                </c:pt>
                <c:pt idx="10">
                  <c:v>-23.725670000000001</c:v>
                </c:pt>
                <c:pt idx="11">
                  <c:v>-22.94896</c:v>
                </c:pt>
                <c:pt idx="12">
                  <c:v>-1.8636699999999999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1-42B9-A295-0E4EACFAAD7C}"/>
            </c:ext>
          </c:extLst>
        </c:ser>
        <c:ser>
          <c:idx val="3"/>
          <c:order val="1"/>
          <c:tx>
            <c:strRef>
              <c:f>Dat_01!$D$42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Dat_01!$D$43:$D$55</c:f>
              <c:numCache>
                <c:formatCode>#,##0.00</c:formatCode>
                <c:ptCount val="13"/>
                <c:pt idx="0">
                  <c:v>-771.31485899999996</c:v>
                </c:pt>
                <c:pt idx="1">
                  <c:v>-283.173901</c:v>
                </c:pt>
                <c:pt idx="2">
                  <c:v>591.59666800000002</c:v>
                </c:pt>
                <c:pt idx="3">
                  <c:v>370.91333900000001</c:v>
                </c:pt>
                <c:pt idx="4">
                  <c:v>771.76795400000003</c:v>
                </c:pt>
                <c:pt idx="5">
                  <c:v>788.68061799999998</c:v>
                </c:pt>
                <c:pt idx="6">
                  <c:v>549.57593699999995</c:v>
                </c:pt>
                <c:pt idx="7">
                  <c:v>-34.789622999999999</c:v>
                </c:pt>
                <c:pt idx="8">
                  <c:v>735.25613599999997</c:v>
                </c:pt>
                <c:pt idx="9">
                  <c:v>-517.74546399999997</c:v>
                </c:pt>
                <c:pt idx="10">
                  <c:v>-630.90772400000003</c:v>
                </c:pt>
                <c:pt idx="11">
                  <c:v>-608.83488599999998</c:v>
                </c:pt>
                <c:pt idx="12">
                  <c:v>423.12229000000002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1-42B9-A295-0E4EACFAAD7C}"/>
            </c:ext>
          </c:extLst>
        </c:ser>
        <c:ser>
          <c:idx val="5"/>
          <c:order val="2"/>
          <c:tx>
            <c:strRef>
              <c:f>Dat_01!$E$42</c:f>
              <c:strCache>
                <c:ptCount val="1"/>
                <c:pt idx="0">
                  <c:v>Marruecos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Dat_01!$E$43:$E$55</c:f>
              <c:numCache>
                <c:formatCode>#,##0.00</c:formatCode>
                <c:ptCount val="13"/>
                <c:pt idx="0">
                  <c:v>-217.25496000000001</c:v>
                </c:pt>
                <c:pt idx="1">
                  <c:v>-444.66645599999998</c:v>
                </c:pt>
                <c:pt idx="2">
                  <c:v>-395.02490399999999</c:v>
                </c:pt>
                <c:pt idx="3">
                  <c:v>-430.56446399999999</c:v>
                </c:pt>
                <c:pt idx="4">
                  <c:v>-448.669152</c:v>
                </c:pt>
                <c:pt idx="5">
                  <c:v>-339.60599999999999</c:v>
                </c:pt>
                <c:pt idx="6">
                  <c:v>-390.75479999999999</c:v>
                </c:pt>
                <c:pt idx="7">
                  <c:v>-315.85096800000002</c:v>
                </c:pt>
                <c:pt idx="8">
                  <c:v>-360.21218399999998</c:v>
                </c:pt>
                <c:pt idx="9">
                  <c:v>-202.595472</c:v>
                </c:pt>
                <c:pt idx="10">
                  <c:v>-318.776904</c:v>
                </c:pt>
                <c:pt idx="11">
                  <c:v>-243.613629</c:v>
                </c:pt>
                <c:pt idx="12">
                  <c:v>-429.53090400000002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71-42B9-A295-0E4EACFAAD7C}"/>
            </c:ext>
          </c:extLst>
        </c:ser>
        <c:ser>
          <c:idx val="4"/>
          <c:order val="3"/>
          <c:tx>
            <c:strRef>
              <c:f>Dat_01!$F$42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Dat_01!$F$43:$F$55</c:f>
              <c:numCache>
                <c:formatCode>#,##0.00</c:formatCode>
                <c:ptCount val="13"/>
                <c:pt idx="0">
                  <c:v>-81.330233000000007</c:v>
                </c:pt>
                <c:pt idx="1">
                  <c:v>-266.90411699999999</c:v>
                </c:pt>
                <c:pt idx="2">
                  <c:v>-1185.184041</c:v>
                </c:pt>
                <c:pt idx="3">
                  <c:v>-1341.3638639999999</c:v>
                </c:pt>
                <c:pt idx="4">
                  <c:v>-1246.7576469999999</c:v>
                </c:pt>
                <c:pt idx="5">
                  <c:v>-1108.6458379999999</c:v>
                </c:pt>
                <c:pt idx="6">
                  <c:v>-1431.1306219999999</c:v>
                </c:pt>
                <c:pt idx="7">
                  <c:v>-821.39856099999997</c:v>
                </c:pt>
                <c:pt idx="8">
                  <c:v>-737.77959399999997</c:v>
                </c:pt>
                <c:pt idx="9">
                  <c:v>-308.00228399999997</c:v>
                </c:pt>
                <c:pt idx="10">
                  <c:v>250.346473</c:v>
                </c:pt>
                <c:pt idx="11">
                  <c:v>-435.31448699999999</c:v>
                </c:pt>
                <c:pt idx="12">
                  <c:v>-1068.7938079999999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Dat_01!$G$42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Dat_01!$A$43:$A$55</c:f>
              <c:strCache>
                <c:ptCount val="13"/>
                <c:pt idx="0">
                  <c:v>A</c:v>
                </c:pt>
                <c:pt idx="1">
                  <c:v>M</c:v>
                </c:pt>
                <c:pt idx="2">
                  <c:v>J</c:v>
                </c:pt>
                <c:pt idx="3">
                  <c:v>J</c:v>
                </c:pt>
                <c:pt idx="4">
                  <c:v>A</c:v>
                </c:pt>
                <c:pt idx="5">
                  <c:v>S</c:v>
                </c:pt>
                <c:pt idx="6">
                  <c:v>O</c:v>
                </c:pt>
                <c:pt idx="7">
                  <c:v>N</c:v>
                </c:pt>
                <c:pt idx="8">
                  <c:v>D</c:v>
                </c:pt>
                <c:pt idx="9">
                  <c:v>E</c:v>
                </c:pt>
                <c:pt idx="10">
                  <c:v>F</c:v>
                </c:pt>
                <c:pt idx="11">
                  <c:v>M</c:v>
                </c:pt>
                <c:pt idx="12">
                  <c:v>A</c:v>
                </c:pt>
              </c:strCache>
            </c:strRef>
          </c:cat>
          <c:val>
            <c:numRef>
              <c:f>Dat_01!$G$43:$G$55</c:f>
              <c:numCache>
                <c:formatCode>#,##0.00</c:formatCode>
                <c:ptCount val="13"/>
                <c:pt idx="0">
                  <c:v>-1081.1245319999998</c:v>
                </c:pt>
                <c:pt idx="1">
                  <c:v>-1001.5829940000001</c:v>
                </c:pt>
                <c:pt idx="2">
                  <c:v>-1002.501307</c:v>
                </c:pt>
                <c:pt idx="3">
                  <c:v>-1419.6650689999999</c:v>
                </c:pt>
                <c:pt idx="4">
                  <c:v>-941.57377499999984</c:v>
                </c:pt>
                <c:pt idx="5">
                  <c:v>-676.23414999999989</c:v>
                </c:pt>
                <c:pt idx="6">
                  <c:v>-1283.5719449999999</c:v>
                </c:pt>
                <c:pt idx="7">
                  <c:v>-1184.280362</c:v>
                </c:pt>
                <c:pt idx="8">
                  <c:v>-387.09038199999998</c:v>
                </c:pt>
                <c:pt idx="9">
                  <c:v>-1066.95174</c:v>
                </c:pt>
                <c:pt idx="10">
                  <c:v>-723.06382499999995</c:v>
                </c:pt>
                <c:pt idx="11">
                  <c:v>-1310.7119619999999</c:v>
                </c:pt>
                <c:pt idx="12">
                  <c:v>-1077.066092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71-42B9-A295-0E4EACFAA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  <c:min val="-3000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8427782348102004"/>
          <c:y val="1.9083847627154715E-2"/>
          <c:w val="0.7082484499478269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Francia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A</c:v>
                </c:pt>
                <c:pt idx="44">
                  <c:v>M</c:v>
                </c:pt>
                <c:pt idx="75">
                  <c:v>J</c:v>
                </c:pt>
                <c:pt idx="105">
                  <c:v>J</c:v>
                </c:pt>
                <c:pt idx="136">
                  <c:v>A</c:v>
                </c:pt>
                <c:pt idx="167">
                  <c:v>S</c:v>
                </c:pt>
                <c:pt idx="197">
                  <c:v>O</c:v>
                </c:pt>
                <c:pt idx="228">
                  <c:v>N</c:v>
                </c:pt>
                <c:pt idx="258">
                  <c:v>D</c:v>
                </c:pt>
                <c:pt idx="289">
                  <c:v>E</c:v>
                </c:pt>
                <c:pt idx="320">
                  <c:v>F</c:v>
                </c:pt>
                <c:pt idx="348">
                  <c:v>M</c:v>
                </c:pt>
                <c:pt idx="379">
                  <c:v>A</c:v>
                </c:pt>
              </c:strCache>
            </c:strRef>
          </c:cat>
          <c:val>
            <c:numRef>
              <c:f>[0]!Int_SFra</c:f>
              <c:numCache>
                <c:formatCode>#,##0.0</c:formatCode>
                <c:ptCount val="395"/>
                <c:pt idx="0">
                  <c:v>790.61557971019988</c:v>
                </c:pt>
                <c:pt idx="1">
                  <c:v>410.21250000000009</c:v>
                </c:pt>
                <c:pt idx="2">
                  <c:v>-1756.5166666667001</c:v>
                </c:pt>
                <c:pt idx="3">
                  <c:v>-2547.8833333333</c:v>
                </c:pt>
                <c:pt idx="4">
                  <c:v>-454.72916666669971</c:v>
                </c:pt>
                <c:pt idx="5">
                  <c:v>45.045833333399969</c:v>
                </c:pt>
                <c:pt idx="6">
                  <c:v>-1465.8121376811002</c:v>
                </c:pt>
                <c:pt idx="7">
                  <c:v>-1044.9827380952001</c:v>
                </c:pt>
                <c:pt idx="8">
                  <c:v>-1541.3208333333</c:v>
                </c:pt>
                <c:pt idx="9">
                  <c:v>-1716.4302536231999</c:v>
                </c:pt>
                <c:pt idx="10">
                  <c:v>-1320.425</c:v>
                </c:pt>
                <c:pt idx="11">
                  <c:v>686.39021739129998</c:v>
                </c:pt>
                <c:pt idx="12">
                  <c:v>267.02500000000009</c:v>
                </c:pt>
                <c:pt idx="13">
                  <c:v>-1094.7539855072</c:v>
                </c:pt>
                <c:pt idx="14">
                  <c:v>-1302.6367753624002</c:v>
                </c:pt>
                <c:pt idx="15">
                  <c:v>-1782.6750000000002</c:v>
                </c:pt>
                <c:pt idx="16">
                  <c:v>-1875.0708333333</c:v>
                </c:pt>
                <c:pt idx="17">
                  <c:v>-2061.8460144927999</c:v>
                </c:pt>
                <c:pt idx="18">
                  <c:v>-2212.7416666667</c:v>
                </c:pt>
                <c:pt idx="19">
                  <c:v>-1782.5844696969002</c:v>
                </c:pt>
                <c:pt idx="20">
                  <c:v>-1576.8874999999998</c:v>
                </c:pt>
                <c:pt idx="21">
                  <c:v>-1876.6874999999998</c:v>
                </c:pt>
                <c:pt idx="22">
                  <c:v>-2185.6833333334002</c:v>
                </c:pt>
                <c:pt idx="23">
                  <c:v>-1294.3166666667</c:v>
                </c:pt>
                <c:pt idx="24">
                  <c:v>-1161.3568181818</c:v>
                </c:pt>
                <c:pt idx="25">
                  <c:v>-2593.3958333333003</c:v>
                </c:pt>
                <c:pt idx="26">
                  <c:v>-1598.8104166666999</c:v>
                </c:pt>
                <c:pt idx="27">
                  <c:v>-214.19500000000016</c:v>
                </c:pt>
                <c:pt idx="28">
                  <c:v>64.473863636399983</c:v>
                </c:pt>
                <c:pt idx="29">
                  <c:v>4.43888888890001</c:v>
                </c:pt>
                <c:pt idx="30">
                  <c:v>-973.99583333340013</c:v>
                </c:pt>
                <c:pt idx="31">
                  <c:v>-1509.4916666665999</c:v>
                </c:pt>
                <c:pt idx="32">
                  <c:v>-309.72083333329999</c:v>
                </c:pt>
                <c:pt idx="33">
                  <c:v>222.14583333339999</c:v>
                </c:pt>
                <c:pt idx="34">
                  <c:v>-697.82916666660003</c:v>
                </c:pt>
                <c:pt idx="35">
                  <c:v>-937.52499999999986</c:v>
                </c:pt>
                <c:pt idx="36">
                  <c:v>-864.08333333329995</c:v>
                </c:pt>
                <c:pt idx="37">
                  <c:v>2090.6000000000004</c:v>
                </c:pt>
                <c:pt idx="38">
                  <c:v>1299.8298913043</c:v>
                </c:pt>
                <c:pt idx="39">
                  <c:v>611.72916666670005</c:v>
                </c:pt>
                <c:pt idx="40">
                  <c:v>-622.02678571429988</c:v>
                </c:pt>
                <c:pt idx="41">
                  <c:v>-1365.7514492754001</c:v>
                </c:pt>
                <c:pt idx="42">
                  <c:v>-102.08333333329995</c:v>
                </c:pt>
                <c:pt idx="43">
                  <c:v>284.84166666669989</c:v>
                </c:pt>
                <c:pt idx="44">
                  <c:v>-693.95</c:v>
                </c:pt>
                <c:pt idx="45">
                  <c:v>-1548.6750000000002</c:v>
                </c:pt>
                <c:pt idx="46">
                  <c:v>-1312.0166666667001</c:v>
                </c:pt>
                <c:pt idx="47">
                  <c:v>-2663.8916666667001</c:v>
                </c:pt>
                <c:pt idx="48">
                  <c:v>-2160.4625000000001</c:v>
                </c:pt>
                <c:pt idx="49">
                  <c:v>-1634.0916666666003</c:v>
                </c:pt>
                <c:pt idx="50">
                  <c:v>-1383.3541666666999</c:v>
                </c:pt>
                <c:pt idx="51">
                  <c:v>-2092.4666666665998</c:v>
                </c:pt>
                <c:pt idx="52">
                  <c:v>-1708.5875000000001</c:v>
                </c:pt>
                <c:pt idx="53">
                  <c:v>-1348.3291666667001</c:v>
                </c:pt>
                <c:pt idx="54">
                  <c:v>133.98423913040006</c:v>
                </c:pt>
                <c:pt idx="55">
                  <c:v>-985.91666666660001</c:v>
                </c:pt>
                <c:pt idx="56">
                  <c:v>239.67499999999995</c:v>
                </c:pt>
                <c:pt idx="57">
                  <c:v>588.48749999999995</c:v>
                </c:pt>
                <c:pt idx="58">
                  <c:v>1219.7375</c:v>
                </c:pt>
                <c:pt idx="59">
                  <c:v>1542.212254902</c:v>
                </c:pt>
                <c:pt idx="60">
                  <c:v>1345.8333333332998</c:v>
                </c:pt>
                <c:pt idx="61">
                  <c:v>1422.2833333333001</c:v>
                </c:pt>
                <c:pt idx="62">
                  <c:v>166.30797101450003</c:v>
                </c:pt>
                <c:pt idx="63">
                  <c:v>1365.5666666666998</c:v>
                </c:pt>
                <c:pt idx="64">
                  <c:v>884.97500000000002</c:v>
                </c:pt>
                <c:pt idx="65">
                  <c:v>880.95344202900014</c:v>
                </c:pt>
                <c:pt idx="66">
                  <c:v>1031.6875</c:v>
                </c:pt>
                <c:pt idx="67">
                  <c:v>333.19166666670003</c:v>
                </c:pt>
                <c:pt idx="68">
                  <c:v>1114.4125000000001</c:v>
                </c:pt>
                <c:pt idx="69">
                  <c:v>1367.2916666666999</c:v>
                </c:pt>
                <c:pt idx="70">
                  <c:v>1184.2071428571999</c:v>
                </c:pt>
                <c:pt idx="71">
                  <c:v>915.11938405799992</c:v>
                </c:pt>
                <c:pt idx="72">
                  <c:v>861.43333333330008</c:v>
                </c:pt>
                <c:pt idx="73">
                  <c:v>326.64387254909991</c:v>
                </c:pt>
                <c:pt idx="74">
                  <c:v>399.65750000000003</c:v>
                </c:pt>
                <c:pt idx="75">
                  <c:v>-168.72083333330011</c:v>
                </c:pt>
                <c:pt idx="76">
                  <c:v>996.76865942029997</c:v>
                </c:pt>
                <c:pt idx="77">
                  <c:v>928.12916666669992</c:v>
                </c:pt>
                <c:pt idx="78">
                  <c:v>1193.9601190476001</c:v>
                </c:pt>
                <c:pt idx="79">
                  <c:v>878.91794871790012</c:v>
                </c:pt>
                <c:pt idx="80">
                  <c:v>569.36527777779986</c:v>
                </c:pt>
                <c:pt idx="81">
                  <c:v>523.68442028979996</c:v>
                </c:pt>
                <c:pt idx="82">
                  <c:v>851.83888888889999</c:v>
                </c:pt>
                <c:pt idx="83">
                  <c:v>1133.2971491228</c:v>
                </c:pt>
                <c:pt idx="84">
                  <c:v>888.43869047619989</c:v>
                </c:pt>
                <c:pt idx="85">
                  <c:v>-47.50054347829996</c:v>
                </c:pt>
                <c:pt idx="86">
                  <c:v>524.85217391299989</c:v>
                </c:pt>
                <c:pt idx="87">
                  <c:v>461.35416666670017</c:v>
                </c:pt>
                <c:pt idx="88">
                  <c:v>984.50535714290004</c:v>
                </c:pt>
                <c:pt idx="89">
                  <c:v>772.51249999999993</c:v>
                </c:pt>
                <c:pt idx="90">
                  <c:v>716.10378787879995</c:v>
                </c:pt>
                <c:pt idx="91">
                  <c:v>361.27424242420011</c:v>
                </c:pt>
                <c:pt idx="92">
                  <c:v>537.40416666670012</c:v>
                </c:pt>
                <c:pt idx="93">
                  <c:v>430.79166666670005</c:v>
                </c:pt>
                <c:pt idx="94">
                  <c:v>714.83749999999998</c:v>
                </c:pt>
                <c:pt idx="95">
                  <c:v>674.27083333329995</c:v>
                </c:pt>
                <c:pt idx="96">
                  <c:v>-16.495833333400014</c:v>
                </c:pt>
                <c:pt idx="97">
                  <c:v>453.37916666660004</c:v>
                </c:pt>
                <c:pt idx="98">
                  <c:v>886.69444444450005</c:v>
                </c:pt>
                <c:pt idx="99">
                  <c:v>1195.1776315789</c:v>
                </c:pt>
                <c:pt idx="100">
                  <c:v>1066.7083333332998</c:v>
                </c:pt>
                <c:pt idx="101">
                  <c:v>1271.4642857143001</c:v>
                </c:pt>
                <c:pt idx="102">
                  <c:v>1569.2874999999999</c:v>
                </c:pt>
                <c:pt idx="103">
                  <c:v>422.34166666670012</c:v>
                </c:pt>
                <c:pt idx="104">
                  <c:v>2224.6875</c:v>
                </c:pt>
                <c:pt idx="105">
                  <c:v>2164.9512681159003</c:v>
                </c:pt>
                <c:pt idx="106">
                  <c:v>1691.7666666666</c:v>
                </c:pt>
                <c:pt idx="107">
                  <c:v>1258.8666666667</c:v>
                </c:pt>
                <c:pt idx="108">
                  <c:v>124.50416666660021</c:v>
                </c:pt>
                <c:pt idx="109">
                  <c:v>809.22499999999991</c:v>
                </c:pt>
                <c:pt idx="110">
                  <c:v>412.45833333339988</c:v>
                </c:pt>
                <c:pt idx="111">
                  <c:v>1279.9887681159</c:v>
                </c:pt>
                <c:pt idx="112">
                  <c:v>937.05</c:v>
                </c:pt>
                <c:pt idx="113">
                  <c:v>-398.37891304350001</c:v>
                </c:pt>
                <c:pt idx="114">
                  <c:v>-1130.3022727272999</c:v>
                </c:pt>
                <c:pt idx="115">
                  <c:v>-1166.4023809524001</c:v>
                </c:pt>
                <c:pt idx="116">
                  <c:v>-857.54999999999984</c:v>
                </c:pt>
                <c:pt idx="117">
                  <c:v>-488.99399585930007</c:v>
                </c:pt>
                <c:pt idx="118">
                  <c:v>-721.28750000000002</c:v>
                </c:pt>
                <c:pt idx="119">
                  <c:v>-642.32083333330002</c:v>
                </c:pt>
                <c:pt idx="120">
                  <c:v>-747.33333333330006</c:v>
                </c:pt>
                <c:pt idx="121">
                  <c:v>-81.479166666700053</c:v>
                </c:pt>
                <c:pt idx="122">
                  <c:v>512.94886363640001</c:v>
                </c:pt>
                <c:pt idx="123">
                  <c:v>-526.76249999999993</c:v>
                </c:pt>
                <c:pt idx="124">
                  <c:v>482.78478260869986</c:v>
                </c:pt>
                <c:pt idx="125">
                  <c:v>2556.2083333333003</c:v>
                </c:pt>
                <c:pt idx="126">
                  <c:v>1297.6785714286</c:v>
                </c:pt>
                <c:pt idx="127">
                  <c:v>292.40000000000009</c:v>
                </c:pt>
                <c:pt idx="128">
                  <c:v>1648.2833333333001</c:v>
                </c:pt>
                <c:pt idx="129">
                  <c:v>2009.6166666667</c:v>
                </c:pt>
                <c:pt idx="130">
                  <c:v>1772.3767857143002</c:v>
                </c:pt>
                <c:pt idx="131">
                  <c:v>1998.7240942029002</c:v>
                </c:pt>
                <c:pt idx="132">
                  <c:v>2084.5565217390999</c:v>
                </c:pt>
                <c:pt idx="133">
                  <c:v>1137.1909420288998</c:v>
                </c:pt>
                <c:pt idx="134">
                  <c:v>1198.5398809523999</c:v>
                </c:pt>
                <c:pt idx="135">
                  <c:v>1585.3874999999998</c:v>
                </c:pt>
                <c:pt idx="136">
                  <c:v>677.60416666669994</c:v>
                </c:pt>
                <c:pt idx="137">
                  <c:v>2065.8874999999998</c:v>
                </c:pt>
                <c:pt idx="138">
                  <c:v>1741.4958333333002</c:v>
                </c:pt>
                <c:pt idx="139">
                  <c:v>1979.2333333334</c:v>
                </c:pt>
                <c:pt idx="140">
                  <c:v>793.4369047619</c:v>
                </c:pt>
                <c:pt idx="141">
                  <c:v>-130.35416666670017</c:v>
                </c:pt>
                <c:pt idx="142">
                  <c:v>-99.970833333300106</c:v>
                </c:pt>
                <c:pt idx="143">
                  <c:v>-114.83333333330006</c:v>
                </c:pt>
                <c:pt idx="144">
                  <c:v>30.587500000000091</c:v>
                </c:pt>
                <c:pt idx="145">
                  <c:v>1547.6833333333998</c:v>
                </c:pt>
                <c:pt idx="146">
                  <c:v>1687.0666666667003</c:v>
                </c:pt>
                <c:pt idx="147">
                  <c:v>1407.4791666666001</c:v>
                </c:pt>
                <c:pt idx="148">
                  <c:v>439.34583333339992</c:v>
                </c:pt>
                <c:pt idx="149">
                  <c:v>-418.49166666660017</c:v>
                </c:pt>
                <c:pt idx="150">
                  <c:v>815.72083333330011</c:v>
                </c:pt>
                <c:pt idx="151">
                  <c:v>477.52916666669989</c:v>
                </c:pt>
                <c:pt idx="152">
                  <c:v>-209.40000000000009</c:v>
                </c:pt>
                <c:pt idx="153">
                  <c:v>-419.9196969697</c:v>
                </c:pt>
                <c:pt idx="154">
                  <c:v>1895.9041666666999</c:v>
                </c:pt>
                <c:pt idx="155">
                  <c:v>2033.7150000000001</c:v>
                </c:pt>
                <c:pt idx="156">
                  <c:v>1336.1889492754001</c:v>
                </c:pt>
                <c:pt idx="157">
                  <c:v>104.97083333330011</c:v>
                </c:pt>
                <c:pt idx="158">
                  <c:v>560.78749999999991</c:v>
                </c:pt>
                <c:pt idx="159">
                  <c:v>2668.3625000000002</c:v>
                </c:pt>
                <c:pt idx="160">
                  <c:v>291.83206521739999</c:v>
                </c:pt>
                <c:pt idx="161">
                  <c:v>523.95113636360009</c:v>
                </c:pt>
                <c:pt idx="162">
                  <c:v>797.1861111111001</c:v>
                </c:pt>
                <c:pt idx="163">
                  <c:v>1338.5650641024999</c:v>
                </c:pt>
                <c:pt idx="164">
                  <c:v>1912.7569444444</c:v>
                </c:pt>
                <c:pt idx="165">
                  <c:v>1417.1208333333002</c:v>
                </c:pt>
                <c:pt idx="166">
                  <c:v>102.98595317729996</c:v>
                </c:pt>
                <c:pt idx="167">
                  <c:v>2131.31</c:v>
                </c:pt>
                <c:pt idx="168">
                  <c:v>2125.6708333332999</c:v>
                </c:pt>
                <c:pt idx="169">
                  <c:v>1711.1964285713998</c:v>
                </c:pt>
                <c:pt idx="170">
                  <c:v>1913.1172619047002</c:v>
                </c:pt>
                <c:pt idx="171">
                  <c:v>2159.0375000000004</c:v>
                </c:pt>
                <c:pt idx="172">
                  <c:v>1865.2949275362998</c:v>
                </c:pt>
                <c:pt idx="173">
                  <c:v>107.42321428569994</c:v>
                </c:pt>
                <c:pt idx="174">
                  <c:v>748.35037878780008</c:v>
                </c:pt>
                <c:pt idx="175">
                  <c:v>201.27638888889999</c:v>
                </c:pt>
                <c:pt idx="176">
                  <c:v>623.57765151509989</c:v>
                </c:pt>
                <c:pt idx="177">
                  <c:v>224.92797619049986</c:v>
                </c:pt>
                <c:pt idx="178">
                  <c:v>-281.0888888889001</c:v>
                </c:pt>
                <c:pt idx="179">
                  <c:v>-351.35625000000005</c:v>
                </c:pt>
                <c:pt idx="180">
                  <c:v>-105.51250000000005</c:v>
                </c:pt>
                <c:pt idx="181">
                  <c:v>-106.80416666659994</c:v>
                </c:pt>
                <c:pt idx="182">
                  <c:v>1522.4986111111002</c:v>
                </c:pt>
                <c:pt idx="183">
                  <c:v>736.55083333330003</c:v>
                </c:pt>
                <c:pt idx="184">
                  <c:v>1141.6184523809002</c:v>
                </c:pt>
                <c:pt idx="185">
                  <c:v>1344.8357843138001</c:v>
                </c:pt>
                <c:pt idx="186">
                  <c:v>337.54666666669993</c:v>
                </c:pt>
                <c:pt idx="187">
                  <c:v>-682.07749999999987</c:v>
                </c:pt>
                <c:pt idx="188">
                  <c:v>-108.35833333330015</c:v>
                </c:pt>
                <c:pt idx="189">
                  <c:v>354.79166666669994</c:v>
                </c:pt>
                <c:pt idx="190">
                  <c:v>-14.757894736799926</c:v>
                </c:pt>
                <c:pt idx="191">
                  <c:v>-1217.0183823529001</c:v>
                </c:pt>
                <c:pt idx="192">
                  <c:v>-635.79523809529996</c:v>
                </c:pt>
                <c:pt idx="193">
                  <c:v>142.98143939400006</c:v>
                </c:pt>
                <c:pt idx="194">
                  <c:v>334.70568181819999</c:v>
                </c:pt>
                <c:pt idx="195">
                  <c:v>1127.2172619047999</c:v>
                </c:pt>
                <c:pt idx="196">
                  <c:v>974.92916666669987</c:v>
                </c:pt>
                <c:pt idx="197">
                  <c:v>1270.0066666666003</c:v>
                </c:pt>
                <c:pt idx="198">
                  <c:v>1680.7926470588</c:v>
                </c:pt>
                <c:pt idx="199">
                  <c:v>841.04374999999993</c:v>
                </c:pt>
                <c:pt idx="200">
                  <c:v>505.90869565220009</c:v>
                </c:pt>
                <c:pt idx="201">
                  <c:v>241.10108695650001</c:v>
                </c:pt>
                <c:pt idx="202">
                  <c:v>328.98750000000007</c:v>
                </c:pt>
                <c:pt idx="203">
                  <c:v>-517.87590579710002</c:v>
                </c:pt>
                <c:pt idx="204">
                  <c:v>-787.40539215680019</c:v>
                </c:pt>
                <c:pt idx="205">
                  <c:v>-151.4721014493</c:v>
                </c:pt>
                <c:pt idx="206">
                  <c:v>2040.0041666666998</c:v>
                </c:pt>
                <c:pt idx="207">
                  <c:v>2188.1958333334001</c:v>
                </c:pt>
                <c:pt idx="208">
                  <c:v>1047.8213333333001</c:v>
                </c:pt>
                <c:pt idx="209">
                  <c:v>1604.5458333333002</c:v>
                </c:pt>
                <c:pt idx="210">
                  <c:v>1934.9240384615002</c:v>
                </c:pt>
                <c:pt idx="211">
                  <c:v>2024.3775000000001</c:v>
                </c:pt>
                <c:pt idx="212">
                  <c:v>1479.0229166667</c:v>
                </c:pt>
                <c:pt idx="213">
                  <c:v>1920.2833333333001</c:v>
                </c:pt>
                <c:pt idx="214">
                  <c:v>1459.8570652173998</c:v>
                </c:pt>
                <c:pt idx="215">
                  <c:v>555.05416666659994</c:v>
                </c:pt>
                <c:pt idx="216">
                  <c:v>1620.6546052632002</c:v>
                </c:pt>
                <c:pt idx="217">
                  <c:v>1001.8368589744001</c:v>
                </c:pt>
                <c:pt idx="218">
                  <c:v>1128.7255434783001</c:v>
                </c:pt>
                <c:pt idx="219">
                  <c:v>-441.9375</c:v>
                </c:pt>
                <c:pt idx="220">
                  <c:v>-472.32678571429994</c:v>
                </c:pt>
                <c:pt idx="221">
                  <c:v>-486.6305555555</c:v>
                </c:pt>
                <c:pt idx="222">
                  <c:v>479.35833333329992</c:v>
                </c:pt>
                <c:pt idx="223">
                  <c:v>1738.4444444444</c:v>
                </c:pt>
                <c:pt idx="224">
                  <c:v>976.50714285719994</c:v>
                </c:pt>
                <c:pt idx="225">
                  <c:v>260.04166666669994</c:v>
                </c:pt>
                <c:pt idx="226">
                  <c:v>113.15416666659996</c:v>
                </c:pt>
                <c:pt idx="227">
                  <c:v>428.04583333339986</c:v>
                </c:pt>
                <c:pt idx="228">
                  <c:v>-255.02499999999998</c:v>
                </c:pt>
                <c:pt idx="229">
                  <c:v>-1072.0376811594001</c:v>
                </c:pt>
                <c:pt idx="230">
                  <c:v>1687.1208333333002</c:v>
                </c:pt>
                <c:pt idx="231">
                  <c:v>-498.91250000000014</c:v>
                </c:pt>
                <c:pt idx="232">
                  <c:v>1303.2125000000001</c:v>
                </c:pt>
                <c:pt idx="233">
                  <c:v>-1634.2109649121999</c:v>
                </c:pt>
                <c:pt idx="234">
                  <c:v>-2331.7367424241997</c:v>
                </c:pt>
                <c:pt idx="235">
                  <c:v>-2273.6025</c:v>
                </c:pt>
                <c:pt idx="236">
                  <c:v>-2703.0732142857</c:v>
                </c:pt>
                <c:pt idx="237">
                  <c:v>-2161.8874999999998</c:v>
                </c:pt>
                <c:pt idx="238">
                  <c:v>-1831.543452381</c:v>
                </c:pt>
                <c:pt idx="239">
                  <c:v>-1285.4041666666999</c:v>
                </c:pt>
                <c:pt idx="240">
                  <c:v>-261.03749999999991</c:v>
                </c:pt>
                <c:pt idx="241">
                  <c:v>1241.0583333332997</c:v>
                </c:pt>
                <c:pt idx="242">
                  <c:v>2441.5208333333003</c:v>
                </c:pt>
                <c:pt idx="243">
                  <c:v>-408.18695652170004</c:v>
                </c:pt>
                <c:pt idx="244">
                  <c:v>1572.6321969697001</c:v>
                </c:pt>
                <c:pt idx="245">
                  <c:v>654.13876811589989</c:v>
                </c:pt>
                <c:pt idx="246">
                  <c:v>-1506.1750000000002</c:v>
                </c:pt>
                <c:pt idx="247">
                  <c:v>-1882.5208333333001</c:v>
                </c:pt>
                <c:pt idx="248">
                  <c:v>-1049.0541666667002</c:v>
                </c:pt>
                <c:pt idx="249">
                  <c:v>584.99583333329997</c:v>
                </c:pt>
                <c:pt idx="250">
                  <c:v>585.04772727269983</c:v>
                </c:pt>
                <c:pt idx="251">
                  <c:v>1648.4553030303</c:v>
                </c:pt>
                <c:pt idx="252">
                  <c:v>2480.1852941176003</c:v>
                </c:pt>
                <c:pt idx="253">
                  <c:v>2733.2569444444002</c:v>
                </c:pt>
                <c:pt idx="254">
                  <c:v>2420.3358695652</c:v>
                </c:pt>
                <c:pt idx="255">
                  <c:v>2825.8469696969</c:v>
                </c:pt>
                <c:pt idx="256">
                  <c:v>1483.4333333333002</c:v>
                </c:pt>
                <c:pt idx="257">
                  <c:v>2610.605615942</c:v>
                </c:pt>
                <c:pt idx="258">
                  <c:v>2357.0362318840998</c:v>
                </c:pt>
                <c:pt idx="259">
                  <c:v>2279.2791666666003</c:v>
                </c:pt>
                <c:pt idx="260">
                  <c:v>1812.3220238095</c:v>
                </c:pt>
                <c:pt idx="261">
                  <c:v>1874.5094202897999</c:v>
                </c:pt>
                <c:pt idx="262">
                  <c:v>3423.4033333334</c:v>
                </c:pt>
                <c:pt idx="263">
                  <c:v>1425.1920454545002</c:v>
                </c:pt>
                <c:pt idx="264">
                  <c:v>1060.9708333334002</c:v>
                </c:pt>
                <c:pt idx="265">
                  <c:v>-364.57083333330002</c:v>
                </c:pt>
                <c:pt idx="266">
                  <c:v>-88.941666666599986</c:v>
                </c:pt>
                <c:pt idx="267">
                  <c:v>1431.4083333333999</c:v>
                </c:pt>
                <c:pt idx="268">
                  <c:v>194.61666666669998</c:v>
                </c:pt>
                <c:pt idx="269">
                  <c:v>258.46704545459988</c:v>
                </c:pt>
                <c:pt idx="270">
                  <c:v>-1853.9999999999998</c:v>
                </c:pt>
                <c:pt idx="271">
                  <c:v>-1513.9166666666001</c:v>
                </c:pt>
                <c:pt idx="272">
                  <c:v>1569.7267857143001</c:v>
                </c:pt>
                <c:pt idx="273">
                  <c:v>519.47916666669994</c:v>
                </c:pt>
                <c:pt idx="274">
                  <c:v>1437.7046052631999</c:v>
                </c:pt>
                <c:pt idx="275">
                  <c:v>1709.2130952381001</c:v>
                </c:pt>
                <c:pt idx="276">
                  <c:v>1471.8416666666999</c:v>
                </c:pt>
                <c:pt idx="277">
                  <c:v>58.404166666700121</c:v>
                </c:pt>
                <c:pt idx="278">
                  <c:v>-2424.2099637680999</c:v>
                </c:pt>
                <c:pt idx="279">
                  <c:v>-2353.6994565217001</c:v>
                </c:pt>
                <c:pt idx="280">
                  <c:v>-2748.2750000000001</c:v>
                </c:pt>
                <c:pt idx="281">
                  <c:v>-1166.5375000000001</c:v>
                </c:pt>
                <c:pt idx="282">
                  <c:v>-2078.6859649121998</c:v>
                </c:pt>
                <c:pt idx="283">
                  <c:v>-2059.2519927537001</c:v>
                </c:pt>
                <c:pt idx="284">
                  <c:v>-2074.5097826086999</c:v>
                </c:pt>
                <c:pt idx="285">
                  <c:v>-1591.4291666667002</c:v>
                </c:pt>
                <c:pt idx="286">
                  <c:v>314.54166666670017</c:v>
                </c:pt>
                <c:pt idx="287">
                  <c:v>313.37916666670003</c:v>
                </c:pt>
                <c:pt idx="288">
                  <c:v>1759.0791666667001</c:v>
                </c:pt>
                <c:pt idx="289">
                  <c:v>2498.9041666666999</c:v>
                </c:pt>
                <c:pt idx="290">
                  <c:v>2904.3856060605999</c:v>
                </c:pt>
                <c:pt idx="291">
                  <c:v>2323.3208333332996</c:v>
                </c:pt>
                <c:pt idx="292">
                  <c:v>2264.15</c:v>
                </c:pt>
                <c:pt idx="293">
                  <c:v>-70.181884057999923</c:v>
                </c:pt>
                <c:pt idx="294">
                  <c:v>-840.37083333329997</c:v>
                </c:pt>
                <c:pt idx="295">
                  <c:v>-1487.7791666666001</c:v>
                </c:pt>
                <c:pt idx="296">
                  <c:v>-2315.9708333333001</c:v>
                </c:pt>
                <c:pt idx="297">
                  <c:v>-2352.5273809524001</c:v>
                </c:pt>
                <c:pt idx="298">
                  <c:v>-2691.2666666667001</c:v>
                </c:pt>
                <c:pt idx="299">
                  <c:v>-2325.0833333332998</c:v>
                </c:pt>
                <c:pt idx="300">
                  <c:v>-1811.7023809522998</c:v>
                </c:pt>
                <c:pt idx="301">
                  <c:v>-1375.4476190476</c:v>
                </c:pt>
                <c:pt idx="302">
                  <c:v>-1193.5833333333001</c:v>
                </c:pt>
                <c:pt idx="303">
                  <c:v>-1085.4166666666001</c:v>
                </c:pt>
                <c:pt idx="304">
                  <c:v>-1290</c:v>
                </c:pt>
                <c:pt idx="305">
                  <c:v>-1600</c:v>
                </c:pt>
                <c:pt idx="306">
                  <c:v>-1386.3958333333001</c:v>
                </c:pt>
                <c:pt idx="307">
                  <c:v>-1353.125</c:v>
                </c:pt>
                <c:pt idx="308">
                  <c:v>-1397.4266025641</c:v>
                </c:pt>
                <c:pt idx="309">
                  <c:v>-1261.0216666667</c:v>
                </c:pt>
                <c:pt idx="310">
                  <c:v>-1308.3541666666999</c:v>
                </c:pt>
                <c:pt idx="311">
                  <c:v>-1464.8744047619002</c:v>
                </c:pt>
                <c:pt idx="312">
                  <c:v>-1403.3666666667</c:v>
                </c:pt>
                <c:pt idx="313">
                  <c:v>-1713.4166666667002</c:v>
                </c:pt>
                <c:pt idx="314">
                  <c:v>-1550.79375</c:v>
                </c:pt>
                <c:pt idx="315">
                  <c:v>-1737.9386904762</c:v>
                </c:pt>
                <c:pt idx="316">
                  <c:v>-1381.3875</c:v>
                </c:pt>
                <c:pt idx="317">
                  <c:v>-629.92010869559999</c:v>
                </c:pt>
                <c:pt idx="318">
                  <c:v>-1724.4583333333001</c:v>
                </c:pt>
                <c:pt idx="319">
                  <c:v>-2327.9611111111003</c:v>
                </c:pt>
                <c:pt idx="320">
                  <c:v>-2593.0192028985002</c:v>
                </c:pt>
                <c:pt idx="321">
                  <c:v>-2025.7822368420998</c:v>
                </c:pt>
                <c:pt idx="322">
                  <c:v>-2186.8833333333</c:v>
                </c:pt>
                <c:pt idx="323">
                  <c:v>-2404.4083333333001</c:v>
                </c:pt>
                <c:pt idx="324">
                  <c:v>-1772.325</c:v>
                </c:pt>
                <c:pt idx="325">
                  <c:v>-1385.7982456141001</c:v>
                </c:pt>
                <c:pt idx="326">
                  <c:v>558.45833333329983</c:v>
                </c:pt>
                <c:pt idx="327">
                  <c:v>374.00833333330002</c:v>
                </c:pt>
                <c:pt idx="328">
                  <c:v>1307.8958333333001</c:v>
                </c:pt>
                <c:pt idx="329">
                  <c:v>679.02499999999986</c:v>
                </c:pt>
                <c:pt idx="330">
                  <c:v>1075.7782608695002</c:v>
                </c:pt>
                <c:pt idx="331">
                  <c:v>1715.6049242424001</c:v>
                </c:pt>
                <c:pt idx="332">
                  <c:v>1554.4313405797002</c:v>
                </c:pt>
                <c:pt idx="333">
                  <c:v>-989.84166666669989</c:v>
                </c:pt>
                <c:pt idx="334">
                  <c:v>-1816.4124999999999</c:v>
                </c:pt>
                <c:pt idx="335">
                  <c:v>-1919.4903985506999</c:v>
                </c:pt>
                <c:pt idx="336">
                  <c:v>-1653.8909090909001</c:v>
                </c:pt>
                <c:pt idx="337">
                  <c:v>-39.811050724599909</c:v>
                </c:pt>
                <c:pt idx="338">
                  <c:v>1353.8041666667002</c:v>
                </c:pt>
                <c:pt idx="339">
                  <c:v>-1693.2958333332999</c:v>
                </c:pt>
                <c:pt idx="340">
                  <c:v>-1123.7458333333</c:v>
                </c:pt>
                <c:pt idx="341">
                  <c:v>509.04347826080016</c:v>
                </c:pt>
                <c:pt idx="342">
                  <c:v>-78.758333333300016</c:v>
                </c:pt>
                <c:pt idx="343">
                  <c:v>250.95416666669996</c:v>
                </c:pt>
                <c:pt idx="344">
                  <c:v>811.09999999999991</c:v>
                </c:pt>
                <c:pt idx="345">
                  <c:v>666.53143939400002</c:v>
                </c:pt>
                <c:pt idx="346">
                  <c:v>-295.99696969690012</c:v>
                </c:pt>
                <c:pt idx="347">
                  <c:v>-1710.4166666665997</c:v>
                </c:pt>
                <c:pt idx="348">
                  <c:v>-1598.0500000000002</c:v>
                </c:pt>
                <c:pt idx="349">
                  <c:v>-1089.3666666667</c:v>
                </c:pt>
                <c:pt idx="350">
                  <c:v>-982.48249999999996</c:v>
                </c:pt>
                <c:pt idx="351">
                  <c:v>1268.6625000000001</c:v>
                </c:pt>
                <c:pt idx="352">
                  <c:v>-1621.8458333332999</c:v>
                </c:pt>
                <c:pt idx="353">
                  <c:v>-1290.5791666667001</c:v>
                </c:pt>
                <c:pt idx="354">
                  <c:v>350.41488095240015</c:v>
                </c:pt>
                <c:pt idx="355">
                  <c:v>-1706.4036231883997</c:v>
                </c:pt>
                <c:pt idx="356">
                  <c:v>-1970.6138888889</c:v>
                </c:pt>
                <c:pt idx="357">
                  <c:v>-22.09257246369998</c:v>
                </c:pt>
                <c:pt idx="358">
                  <c:v>-242.32565217390015</c:v>
                </c:pt>
                <c:pt idx="359">
                  <c:v>-1686.0826923076997</c:v>
                </c:pt>
                <c:pt idx="360">
                  <c:v>-1586.6402777778001</c:v>
                </c:pt>
                <c:pt idx="361">
                  <c:v>-1722.0166666666998</c:v>
                </c:pt>
                <c:pt idx="362">
                  <c:v>-2110.3807065217002</c:v>
                </c:pt>
                <c:pt idx="363">
                  <c:v>-1874.7214285713999</c:v>
                </c:pt>
                <c:pt idx="364">
                  <c:v>-2025.2454545455</c:v>
                </c:pt>
                <c:pt idx="365">
                  <c:v>-2020.9378787877999</c:v>
                </c:pt>
                <c:pt idx="366">
                  <c:v>-1981.9551282052003</c:v>
                </c:pt>
                <c:pt idx="367">
                  <c:v>-1923.7608974359002</c:v>
                </c:pt>
                <c:pt idx="368">
                  <c:v>811.44166666670003</c:v>
                </c:pt>
                <c:pt idx="369">
                  <c:v>1155.0490384615</c:v>
                </c:pt>
                <c:pt idx="370">
                  <c:v>63.310984848500084</c:v>
                </c:pt>
                <c:pt idx="371">
                  <c:v>-501.01499999999987</c:v>
                </c:pt>
                <c:pt idx="372">
                  <c:v>753.8408333333</c:v>
                </c:pt>
                <c:pt idx="373">
                  <c:v>497.66022727270001</c:v>
                </c:pt>
                <c:pt idx="374">
                  <c:v>146.76684782610005</c:v>
                </c:pt>
                <c:pt idx="375">
                  <c:v>701.72499999999991</c:v>
                </c:pt>
                <c:pt idx="376">
                  <c:v>-2050.5791666667001</c:v>
                </c:pt>
                <c:pt idx="377">
                  <c:v>-2007.8862745097999</c:v>
                </c:pt>
                <c:pt idx="378">
                  <c:v>-996.8180555555</c:v>
                </c:pt>
                <c:pt idx="379">
                  <c:v>-914.3482142856999</c:v>
                </c:pt>
                <c:pt idx="380">
                  <c:v>496.27159090909993</c:v>
                </c:pt>
                <c:pt idx="381">
                  <c:v>256.31666666669992</c:v>
                </c:pt>
                <c:pt idx="382">
                  <c:v>1104.9032608696</c:v>
                </c:pt>
                <c:pt idx="383">
                  <c:v>881.4416666666998</c:v>
                </c:pt>
                <c:pt idx="384">
                  <c:v>1963.3333333332998</c:v>
                </c:pt>
                <c:pt idx="385">
                  <c:v>1904.0847222221998</c:v>
                </c:pt>
                <c:pt idx="386">
                  <c:v>1677.7708333332998</c:v>
                </c:pt>
                <c:pt idx="387">
                  <c:v>1746.4666666666999</c:v>
                </c:pt>
                <c:pt idx="388">
                  <c:v>2232.3933333333002</c:v>
                </c:pt>
                <c:pt idx="389">
                  <c:v>2650.3022727273001</c:v>
                </c:pt>
                <c:pt idx="390">
                  <c:v>1777.9833333333002</c:v>
                </c:pt>
                <c:pt idx="391">
                  <c:v>1127.7208333332999</c:v>
                </c:pt>
                <c:pt idx="392">
                  <c:v>2371.9416666667003</c:v>
                </c:pt>
                <c:pt idx="393">
                  <c:v>2006.105</c:v>
                </c:pt>
                <c:pt idx="394">
                  <c:v>2405.6458333332998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09192"/>
        <c:axId val="221809584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[0]!Int_CFraImp</c:f>
              <c:numCache>
                <c:formatCode>#,##0.0</c:formatCode>
                <c:ptCount val="395"/>
                <c:pt idx="0">
                  <c:v>2742.0833333332998</c:v>
                </c:pt>
                <c:pt idx="1">
                  <c:v>2414.5</c:v>
                </c:pt>
                <c:pt idx="2">
                  <c:v>3154.4166666667002</c:v>
                </c:pt>
                <c:pt idx="3">
                  <c:v>3209.5416666667002</c:v>
                </c:pt>
                <c:pt idx="4">
                  <c:v>3147.4166666667002</c:v>
                </c:pt>
                <c:pt idx="5">
                  <c:v>2850.375</c:v>
                </c:pt>
                <c:pt idx="6">
                  <c:v>2874.6666666667002</c:v>
                </c:pt>
                <c:pt idx="7">
                  <c:v>2511.25</c:v>
                </c:pt>
                <c:pt idx="8">
                  <c:v>2319.8333333332998</c:v>
                </c:pt>
                <c:pt idx="9">
                  <c:v>2277.0833333332998</c:v>
                </c:pt>
                <c:pt idx="10">
                  <c:v>2263.3333333332998</c:v>
                </c:pt>
                <c:pt idx="11">
                  <c:v>2325.5833333332998</c:v>
                </c:pt>
                <c:pt idx="12">
                  <c:v>2095.2083333332998</c:v>
                </c:pt>
                <c:pt idx="13">
                  <c:v>2448.25</c:v>
                </c:pt>
                <c:pt idx="14">
                  <c:v>2461.75</c:v>
                </c:pt>
                <c:pt idx="15">
                  <c:v>2100</c:v>
                </c:pt>
                <c:pt idx="16">
                  <c:v>2302.0833333332998</c:v>
                </c:pt>
                <c:pt idx="17">
                  <c:v>3331.7083333332998</c:v>
                </c:pt>
                <c:pt idx="18">
                  <c:v>2921.9583333332998</c:v>
                </c:pt>
                <c:pt idx="19">
                  <c:v>2874.375</c:v>
                </c:pt>
                <c:pt idx="20">
                  <c:v>3393.375</c:v>
                </c:pt>
                <c:pt idx="21">
                  <c:v>2829.9583333332998</c:v>
                </c:pt>
                <c:pt idx="22">
                  <c:v>2563.7916666667002</c:v>
                </c:pt>
                <c:pt idx="23">
                  <c:v>2566.5833333332998</c:v>
                </c:pt>
                <c:pt idx="24">
                  <c:v>2939.5833333332998</c:v>
                </c:pt>
                <c:pt idx="25">
                  <c:v>2300.5416666667002</c:v>
                </c:pt>
                <c:pt idx="26">
                  <c:v>2168.25</c:v>
                </c:pt>
                <c:pt idx="27">
                  <c:v>2608.4583333332998</c:v>
                </c:pt>
                <c:pt idx="28">
                  <c:v>1800</c:v>
                </c:pt>
                <c:pt idx="29">
                  <c:v>1500</c:v>
                </c:pt>
                <c:pt idx="30">
                  <c:v>2911.0416666667002</c:v>
                </c:pt>
                <c:pt idx="31">
                  <c:v>2943.125</c:v>
                </c:pt>
                <c:pt idx="32">
                  <c:v>3000</c:v>
                </c:pt>
                <c:pt idx="33">
                  <c:v>2914.8333333332998</c:v>
                </c:pt>
                <c:pt idx="34">
                  <c:v>2969.5</c:v>
                </c:pt>
                <c:pt idx="35">
                  <c:v>2993.3333333332998</c:v>
                </c:pt>
                <c:pt idx="36">
                  <c:v>2961.2083333332998</c:v>
                </c:pt>
                <c:pt idx="37">
                  <c:v>3000</c:v>
                </c:pt>
                <c:pt idx="38">
                  <c:v>2925</c:v>
                </c:pt>
                <c:pt idx="39">
                  <c:v>2857.6666666667002</c:v>
                </c:pt>
                <c:pt idx="40">
                  <c:v>2975.1666666667002</c:v>
                </c:pt>
                <c:pt idx="41">
                  <c:v>3142.875</c:v>
                </c:pt>
                <c:pt idx="42">
                  <c:v>3272.75</c:v>
                </c:pt>
                <c:pt idx="43">
                  <c:v>3125</c:v>
                </c:pt>
                <c:pt idx="44">
                  <c:v>3333.7916666667002</c:v>
                </c:pt>
                <c:pt idx="45">
                  <c:v>2878.5833333332998</c:v>
                </c:pt>
                <c:pt idx="46">
                  <c:v>2993.3333333332998</c:v>
                </c:pt>
                <c:pt idx="47">
                  <c:v>3000</c:v>
                </c:pt>
                <c:pt idx="48">
                  <c:v>2993.3333333332998</c:v>
                </c:pt>
                <c:pt idx="49">
                  <c:v>2764.1666666667002</c:v>
                </c:pt>
                <c:pt idx="50">
                  <c:v>2762.3333333332998</c:v>
                </c:pt>
                <c:pt idx="51">
                  <c:v>2698.375</c:v>
                </c:pt>
                <c:pt idx="52">
                  <c:v>2920.8333333332998</c:v>
                </c:pt>
                <c:pt idx="53">
                  <c:v>2775.375</c:v>
                </c:pt>
                <c:pt idx="54">
                  <c:v>2956.8333333332998</c:v>
                </c:pt>
                <c:pt idx="55">
                  <c:v>2981.9166666667002</c:v>
                </c:pt>
                <c:pt idx="56">
                  <c:v>2701.3333333332998</c:v>
                </c:pt>
                <c:pt idx="57">
                  <c:v>2719.75</c:v>
                </c:pt>
                <c:pt idx="58">
                  <c:v>3000</c:v>
                </c:pt>
                <c:pt idx="59">
                  <c:v>2950</c:v>
                </c:pt>
                <c:pt idx="60">
                  <c:v>2931.1666666667002</c:v>
                </c:pt>
                <c:pt idx="61">
                  <c:v>2914.5833333332998</c:v>
                </c:pt>
                <c:pt idx="62">
                  <c:v>2071</c:v>
                </c:pt>
                <c:pt idx="63">
                  <c:v>1420.8333333333001</c:v>
                </c:pt>
                <c:pt idx="64">
                  <c:v>1572.9166666666999</c:v>
                </c:pt>
                <c:pt idx="65">
                  <c:v>1420.8333333333001</c:v>
                </c:pt>
                <c:pt idx="66">
                  <c:v>1350</c:v>
                </c:pt>
                <c:pt idx="67">
                  <c:v>1400</c:v>
                </c:pt>
                <c:pt idx="68">
                  <c:v>1400</c:v>
                </c:pt>
                <c:pt idx="69">
                  <c:v>1362.5</c:v>
                </c:pt>
                <c:pt idx="70">
                  <c:v>1212.5</c:v>
                </c:pt>
                <c:pt idx="71">
                  <c:v>1254.1666666666999</c:v>
                </c:pt>
                <c:pt idx="72">
                  <c:v>1300</c:v>
                </c:pt>
                <c:pt idx="73">
                  <c:v>1287.5</c:v>
                </c:pt>
                <c:pt idx="74">
                  <c:v>1300</c:v>
                </c:pt>
                <c:pt idx="75">
                  <c:v>1545.8333333333001</c:v>
                </c:pt>
                <c:pt idx="76">
                  <c:v>1300</c:v>
                </c:pt>
                <c:pt idx="77">
                  <c:v>1283.3333333333001</c:v>
                </c:pt>
                <c:pt idx="78">
                  <c:v>1266.6666666666999</c:v>
                </c:pt>
                <c:pt idx="79">
                  <c:v>1262.5</c:v>
                </c:pt>
                <c:pt idx="80">
                  <c:v>1212.5</c:v>
                </c:pt>
                <c:pt idx="81">
                  <c:v>1237.5</c:v>
                </c:pt>
                <c:pt idx="82">
                  <c:v>1225</c:v>
                </c:pt>
                <c:pt idx="83">
                  <c:v>1162.5</c:v>
                </c:pt>
                <c:pt idx="84">
                  <c:v>1183.3333333333001</c:v>
                </c:pt>
                <c:pt idx="85">
                  <c:v>1250</c:v>
                </c:pt>
                <c:pt idx="86">
                  <c:v>1212.5</c:v>
                </c:pt>
                <c:pt idx="87">
                  <c:v>1208.3333333333001</c:v>
                </c:pt>
                <c:pt idx="88">
                  <c:v>1175</c:v>
                </c:pt>
                <c:pt idx="89">
                  <c:v>1289.5833333333001</c:v>
                </c:pt>
                <c:pt idx="90">
                  <c:v>1266.6666666666999</c:v>
                </c:pt>
                <c:pt idx="91">
                  <c:v>1050</c:v>
                </c:pt>
                <c:pt idx="92">
                  <c:v>1222.9166666666999</c:v>
                </c:pt>
                <c:pt idx="93">
                  <c:v>1254.1666666666999</c:v>
                </c:pt>
                <c:pt idx="94">
                  <c:v>1079.1666666666999</c:v>
                </c:pt>
                <c:pt idx="95">
                  <c:v>841.66666666670005</c:v>
                </c:pt>
                <c:pt idx="96">
                  <c:v>520.83333333329995</c:v>
                </c:pt>
                <c:pt idx="97">
                  <c:v>1200</c:v>
                </c:pt>
                <c:pt idx="98">
                  <c:v>1175</c:v>
                </c:pt>
                <c:pt idx="99">
                  <c:v>1250</c:v>
                </c:pt>
                <c:pt idx="100">
                  <c:v>1275</c:v>
                </c:pt>
                <c:pt idx="101">
                  <c:v>1489.5833333333001</c:v>
                </c:pt>
                <c:pt idx="102">
                  <c:v>2043.3333333333001</c:v>
                </c:pt>
                <c:pt idx="103">
                  <c:v>2521.5</c:v>
                </c:pt>
                <c:pt idx="104">
                  <c:v>2743.6666666667002</c:v>
                </c:pt>
                <c:pt idx="105">
                  <c:v>2251.0416666667002</c:v>
                </c:pt>
                <c:pt idx="106">
                  <c:v>1852.0833333333001</c:v>
                </c:pt>
                <c:pt idx="107">
                  <c:v>1904.1666666666999</c:v>
                </c:pt>
                <c:pt idx="108">
                  <c:v>1567.9166666666999</c:v>
                </c:pt>
                <c:pt idx="109">
                  <c:v>2460.0833333332998</c:v>
                </c:pt>
                <c:pt idx="110">
                  <c:v>2588.0416666667002</c:v>
                </c:pt>
                <c:pt idx="111">
                  <c:v>1616.6666666666999</c:v>
                </c:pt>
                <c:pt idx="112">
                  <c:v>1375</c:v>
                </c:pt>
                <c:pt idx="113">
                  <c:v>1379.1666666666999</c:v>
                </c:pt>
                <c:pt idx="114">
                  <c:v>1450</c:v>
                </c:pt>
                <c:pt idx="115">
                  <c:v>1914.4166666666999</c:v>
                </c:pt>
                <c:pt idx="116">
                  <c:v>2751.5833333332998</c:v>
                </c:pt>
                <c:pt idx="117">
                  <c:v>2253.25</c:v>
                </c:pt>
                <c:pt idx="118">
                  <c:v>2406.7916666667002</c:v>
                </c:pt>
                <c:pt idx="119">
                  <c:v>2107.2916666667002</c:v>
                </c:pt>
                <c:pt idx="120">
                  <c:v>2433.2083333332998</c:v>
                </c:pt>
                <c:pt idx="121">
                  <c:v>2921.125</c:v>
                </c:pt>
                <c:pt idx="122">
                  <c:v>2964.6666666667002</c:v>
                </c:pt>
                <c:pt idx="123">
                  <c:v>2691.5416666667002</c:v>
                </c:pt>
                <c:pt idx="124">
                  <c:v>2677.5416666667002</c:v>
                </c:pt>
                <c:pt idx="125">
                  <c:v>2716.25</c:v>
                </c:pt>
                <c:pt idx="126">
                  <c:v>1965.625</c:v>
                </c:pt>
                <c:pt idx="127">
                  <c:v>383.3333333333</c:v>
                </c:pt>
                <c:pt idx="128">
                  <c:v>1977.5</c:v>
                </c:pt>
                <c:pt idx="129">
                  <c:v>2542.7083333332998</c:v>
                </c:pt>
                <c:pt idx="130">
                  <c:v>2772.375</c:v>
                </c:pt>
                <c:pt idx="131">
                  <c:v>2819.7083333332998</c:v>
                </c:pt>
                <c:pt idx="132">
                  <c:v>2782.5</c:v>
                </c:pt>
                <c:pt idx="133">
                  <c:v>1906.375</c:v>
                </c:pt>
                <c:pt idx="134">
                  <c:v>1809.75</c:v>
                </c:pt>
                <c:pt idx="135">
                  <c:v>2860.25</c:v>
                </c:pt>
                <c:pt idx="136">
                  <c:v>2729.6666666667002</c:v>
                </c:pt>
                <c:pt idx="137">
                  <c:v>2460.75</c:v>
                </c:pt>
                <c:pt idx="138">
                  <c:v>2100.9583333332998</c:v>
                </c:pt>
                <c:pt idx="139">
                  <c:v>2431.75</c:v>
                </c:pt>
                <c:pt idx="140">
                  <c:v>2082.4583333332998</c:v>
                </c:pt>
                <c:pt idx="141">
                  <c:v>2166.6666666667002</c:v>
                </c:pt>
                <c:pt idx="142">
                  <c:v>1956.25</c:v>
                </c:pt>
                <c:pt idx="143">
                  <c:v>2285.1666666667002</c:v>
                </c:pt>
                <c:pt idx="144">
                  <c:v>2529.8333333332998</c:v>
                </c:pt>
                <c:pt idx="145">
                  <c:v>2516.7916666667002</c:v>
                </c:pt>
                <c:pt idx="146">
                  <c:v>2514.5833333332998</c:v>
                </c:pt>
                <c:pt idx="147">
                  <c:v>2460.6666666667002</c:v>
                </c:pt>
                <c:pt idx="148">
                  <c:v>2681.25</c:v>
                </c:pt>
                <c:pt idx="149">
                  <c:v>2586.25</c:v>
                </c:pt>
                <c:pt idx="150">
                  <c:v>2497</c:v>
                </c:pt>
                <c:pt idx="151">
                  <c:v>3004.0416666667002</c:v>
                </c:pt>
                <c:pt idx="152">
                  <c:v>2859.7083333332998</c:v>
                </c:pt>
                <c:pt idx="153">
                  <c:v>2709.2083333332998</c:v>
                </c:pt>
                <c:pt idx="154">
                  <c:v>2767.0833333332998</c:v>
                </c:pt>
                <c:pt idx="155">
                  <c:v>2395.0416666667002</c:v>
                </c:pt>
                <c:pt idx="156">
                  <c:v>2624.7916666667002</c:v>
                </c:pt>
                <c:pt idx="157">
                  <c:v>2779.375</c:v>
                </c:pt>
                <c:pt idx="158">
                  <c:v>2477.6666666667002</c:v>
                </c:pt>
                <c:pt idx="159">
                  <c:v>2800.5</c:v>
                </c:pt>
                <c:pt idx="160">
                  <c:v>2372.375</c:v>
                </c:pt>
                <c:pt idx="161">
                  <c:v>1945.8333333333001</c:v>
                </c:pt>
                <c:pt idx="162">
                  <c:v>2300</c:v>
                </c:pt>
                <c:pt idx="163">
                  <c:v>2300</c:v>
                </c:pt>
                <c:pt idx="164">
                  <c:v>2231.25</c:v>
                </c:pt>
                <c:pt idx="165">
                  <c:v>2206.25</c:v>
                </c:pt>
                <c:pt idx="166">
                  <c:v>2300</c:v>
                </c:pt>
                <c:pt idx="167">
                  <c:v>2300</c:v>
                </c:pt>
                <c:pt idx="168">
                  <c:v>2300</c:v>
                </c:pt>
                <c:pt idx="169">
                  <c:v>2008.3333333333001</c:v>
                </c:pt>
                <c:pt idx="170">
                  <c:v>2293.75</c:v>
                </c:pt>
                <c:pt idx="171">
                  <c:v>2300</c:v>
                </c:pt>
                <c:pt idx="172">
                  <c:v>2137.5</c:v>
                </c:pt>
                <c:pt idx="173">
                  <c:v>2037.5</c:v>
                </c:pt>
                <c:pt idx="174">
                  <c:v>1900</c:v>
                </c:pt>
                <c:pt idx="175">
                  <c:v>1554.1666666666999</c:v>
                </c:pt>
                <c:pt idx="176">
                  <c:v>2083.3333333332998</c:v>
                </c:pt>
                <c:pt idx="177">
                  <c:v>1966.6666666666999</c:v>
                </c:pt>
                <c:pt idx="178">
                  <c:v>1966.6666666666999</c:v>
                </c:pt>
                <c:pt idx="179">
                  <c:v>1916.6666666666999</c:v>
                </c:pt>
                <c:pt idx="180">
                  <c:v>1912.5</c:v>
                </c:pt>
                <c:pt idx="181">
                  <c:v>1816.6666666666999</c:v>
                </c:pt>
                <c:pt idx="182">
                  <c:v>1745.8333333333001</c:v>
                </c:pt>
                <c:pt idx="183">
                  <c:v>1950</c:v>
                </c:pt>
                <c:pt idx="184">
                  <c:v>1954.1666666666999</c:v>
                </c:pt>
                <c:pt idx="185">
                  <c:v>1966.6666666666999</c:v>
                </c:pt>
                <c:pt idx="186">
                  <c:v>1775</c:v>
                </c:pt>
                <c:pt idx="187">
                  <c:v>1495.8333333333001</c:v>
                </c:pt>
                <c:pt idx="188">
                  <c:v>1729.1666666666999</c:v>
                </c:pt>
                <c:pt idx="189">
                  <c:v>2050</c:v>
                </c:pt>
                <c:pt idx="190">
                  <c:v>2066.6666666667002</c:v>
                </c:pt>
                <c:pt idx="191">
                  <c:v>2000</c:v>
                </c:pt>
                <c:pt idx="192">
                  <c:v>2041.6666666666999</c:v>
                </c:pt>
                <c:pt idx="193">
                  <c:v>2025</c:v>
                </c:pt>
                <c:pt idx="194">
                  <c:v>2058.3333333332998</c:v>
                </c:pt>
                <c:pt idx="195">
                  <c:v>1977.0833333333001</c:v>
                </c:pt>
                <c:pt idx="196">
                  <c:v>2066.6666666667002</c:v>
                </c:pt>
                <c:pt idx="197">
                  <c:v>2066.6666666667002</c:v>
                </c:pt>
                <c:pt idx="198">
                  <c:v>2004.1666666666999</c:v>
                </c:pt>
                <c:pt idx="199">
                  <c:v>2000</c:v>
                </c:pt>
                <c:pt idx="200">
                  <c:v>2275</c:v>
                </c:pt>
                <c:pt idx="201">
                  <c:v>2366.6666666667002</c:v>
                </c:pt>
                <c:pt idx="202">
                  <c:v>2320.8333333332998</c:v>
                </c:pt>
                <c:pt idx="203">
                  <c:v>2400</c:v>
                </c:pt>
                <c:pt idx="204">
                  <c:v>2154.1666666667002</c:v>
                </c:pt>
                <c:pt idx="205">
                  <c:v>1850</c:v>
                </c:pt>
                <c:pt idx="206">
                  <c:v>2200</c:v>
                </c:pt>
                <c:pt idx="207">
                  <c:v>2200</c:v>
                </c:pt>
                <c:pt idx="208">
                  <c:v>2080</c:v>
                </c:pt>
                <c:pt idx="209">
                  <c:v>2075</c:v>
                </c:pt>
                <c:pt idx="210">
                  <c:v>2091.6666666667002</c:v>
                </c:pt>
                <c:pt idx="211">
                  <c:v>2100</c:v>
                </c:pt>
                <c:pt idx="212">
                  <c:v>2075</c:v>
                </c:pt>
                <c:pt idx="213">
                  <c:v>2207.9583333332998</c:v>
                </c:pt>
                <c:pt idx="214">
                  <c:v>2208.3333333332998</c:v>
                </c:pt>
                <c:pt idx="215">
                  <c:v>2350</c:v>
                </c:pt>
                <c:pt idx="216">
                  <c:v>2312.5</c:v>
                </c:pt>
                <c:pt idx="217">
                  <c:v>2400</c:v>
                </c:pt>
                <c:pt idx="218">
                  <c:v>2125</c:v>
                </c:pt>
                <c:pt idx="219">
                  <c:v>2379.1666666667002</c:v>
                </c:pt>
                <c:pt idx="220">
                  <c:v>2400</c:v>
                </c:pt>
                <c:pt idx="221">
                  <c:v>2194.5833333332998</c:v>
                </c:pt>
                <c:pt idx="222">
                  <c:v>2289.5833333332998</c:v>
                </c:pt>
                <c:pt idx="223">
                  <c:v>2116.6666666667002</c:v>
                </c:pt>
                <c:pt idx="224">
                  <c:v>1916.6666666666999</c:v>
                </c:pt>
                <c:pt idx="225">
                  <c:v>1475</c:v>
                </c:pt>
                <c:pt idx="226">
                  <c:v>2000</c:v>
                </c:pt>
                <c:pt idx="227">
                  <c:v>2400</c:v>
                </c:pt>
                <c:pt idx="228">
                  <c:v>2400</c:v>
                </c:pt>
                <c:pt idx="229">
                  <c:v>2666.2083333332998</c:v>
                </c:pt>
                <c:pt idx="230">
                  <c:v>2386.7083333332998</c:v>
                </c:pt>
                <c:pt idx="231">
                  <c:v>2136.5</c:v>
                </c:pt>
                <c:pt idx="232">
                  <c:v>2504.0833333332998</c:v>
                </c:pt>
                <c:pt idx="233">
                  <c:v>2448.5</c:v>
                </c:pt>
                <c:pt idx="234">
                  <c:v>2643.6666666667002</c:v>
                </c:pt>
                <c:pt idx="235">
                  <c:v>2586.625</c:v>
                </c:pt>
                <c:pt idx="236">
                  <c:v>2766.375</c:v>
                </c:pt>
                <c:pt idx="237">
                  <c:v>2632.3333333332998</c:v>
                </c:pt>
                <c:pt idx="238">
                  <c:v>2359.3333333332998</c:v>
                </c:pt>
                <c:pt idx="239">
                  <c:v>1637.5</c:v>
                </c:pt>
                <c:pt idx="240">
                  <c:v>2404.7083333332998</c:v>
                </c:pt>
                <c:pt idx="241">
                  <c:v>2678.2083333332998</c:v>
                </c:pt>
                <c:pt idx="242">
                  <c:v>3055.4583333332998</c:v>
                </c:pt>
                <c:pt idx="243">
                  <c:v>3081.1666666667002</c:v>
                </c:pt>
                <c:pt idx="244">
                  <c:v>2847.9166666667002</c:v>
                </c:pt>
                <c:pt idx="245">
                  <c:v>3009.875</c:v>
                </c:pt>
                <c:pt idx="246">
                  <c:v>3185.25</c:v>
                </c:pt>
                <c:pt idx="247">
                  <c:v>2764.5</c:v>
                </c:pt>
                <c:pt idx="248">
                  <c:v>2963.0833333332998</c:v>
                </c:pt>
                <c:pt idx="249">
                  <c:v>2548.5416666667002</c:v>
                </c:pt>
                <c:pt idx="250">
                  <c:v>2775</c:v>
                </c:pt>
                <c:pt idx="251">
                  <c:v>2850.1666666667002</c:v>
                </c:pt>
                <c:pt idx="252">
                  <c:v>2775</c:v>
                </c:pt>
                <c:pt idx="253">
                  <c:v>2788.3333333332998</c:v>
                </c:pt>
                <c:pt idx="254">
                  <c:v>2965.75</c:v>
                </c:pt>
                <c:pt idx="255">
                  <c:v>3144.875</c:v>
                </c:pt>
                <c:pt idx="256">
                  <c:v>3505.25</c:v>
                </c:pt>
                <c:pt idx="257">
                  <c:v>3277.4166666667002</c:v>
                </c:pt>
                <c:pt idx="258">
                  <c:v>2469.4166666667002</c:v>
                </c:pt>
                <c:pt idx="259">
                  <c:v>3721.3333333332998</c:v>
                </c:pt>
                <c:pt idx="260">
                  <c:v>2095.4166666667002</c:v>
                </c:pt>
                <c:pt idx="261">
                  <c:v>1933.3333333333001</c:v>
                </c:pt>
                <c:pt idx="262">
                  <c:v>3462.75</c:v>
                </c:pt>
                <c:pt idx="263">
                  <c:v>3259.5833333332998</c:v>
                </c:pt>
                <c:pt idx="264">
                  <c:v>3201.4166666667002</c:v>
                </c:pt>
                <c:pt idx="265">
                  <c:v>3179.5</c:v>
                </c:pt>
                <c:pt idx="266">
                  <c:v>1685.9166666666999</c:v>
                </c:pt>
                <c:pt idx="267">
                  <c:v>3046.7083333332998</c:v>
                </c:pt>
                <c:pt idx="268">
                  <c:v>2763.9166666667002</c:v>
                </c:pt>
                <c:pt idx="269">
                  <c:v>3300.2083333332998</c:v>
                </c:pt>
                <c:pt idx="270">
                  <c:v>3358.5833333332998</c:v>
                </c:pt>
                <c:pt idx="271">
                  <c:v>2832.75</c:v>
                </c:pt>
                <c:pt idx="272">
                  <c:v>2246</c:v>
                </c:pt>
                <c:pt idx="273">
                  <c:v>1900</c:v>
                </c:pt>
                <c:pt idx="274">
                  <c:v>1900</c:v>
                </c:pt>
                <c:pt idx="275">
                  <c:v>1804.1666666666999</c:v>
                </c:pt>
                <c:pt idx="276">
                  <c:v>2008.3333333333001</c:v>
                </c:pt>
                <c:pt idx="277">
                  <c:v>3118.1666666667002</c:v>
                </c:pt>
                <c:pt idx="278">
                  <c:v>3370.375</c:v>
                </c:pt>
                <c:pt idx="279">
                  <c:v>1849.7916666666999</c:v>
                </c:pt>
                <c:pt idx="280">
                  <c:v>2743.0416666667002</c:v>
                </c:pt>
                <c:pt idx="281">
                  <c:v>2519.2916666667002</c:v>
                </c:pt>
                <c:pt idx="282">
                  <c:v>3542</c:v>
                </c:pt>
                <c:pt idx="283">
                  <c:v>3214.4166666667002</c:v>
                </c:pt>
                <c:pt idx="284">
                  <c:v>2973.4583333332998</c:v>
                </c:pt>
                <c:pt idx="285">
                  <c:v>3471.5416666667002</c:v>
                </c:pt>
                <c:pt idx="286">
                  <c:v>3442.5833333332998</c:v>
                </c:pt>
                <c:pt idx="287">
                  <c:v>3681.75</c:v>
                </c:pt>
                <c:pt idx="288">
                  <c:v>3330</c:v>
                </c:pt>
                <c:pt idx="289">
                  <c:v>3143.75</c:v>
                </c:pt>
                <c:pt idx="290">
                  <c:v>3606.1666666667002</c:v>
                </c:pt>
                <c:pt idx="291">
                  <c:v>3586.8333333332998</c:v>
                </c:pt>
                <c:pt idx="292">
                  <c:v>3261.6666666667002</c:v>
                </c:pt>
                <c:pt idx="293">
                  <c:v>3471.875</c:v>
                </c:pt>
                <c:pt idx="294">
                  <c:v>3330</c:v>
                </c:pt>
                <c:pt idx="295">
                  <c:v>3564.8333333332998</c:v>
                </c:pt>
                <c:pt idx="296">
                  <c:v>3488.125</c:v>
                </c:pt>
                <c:pt idx="297">
                  <c:v>3485.9583333332998</c:v>
                </c:pt>
                <c:pt idx="298">
                  <c:v>3418.5416666667002</c:v>
                </c:pt>
                <c:pt idx="299">
                  <c:v>3570.625</c:v>
                </c:pt>
                <c:pt idx="300">
                  <c:v>2500.75</c:v>
                </c:pt>
                <c:pt idx="301">
                  <c:v>1829.1666666666999</c:v>
                </c:pt>
                <c:pt idx="302">
                  <c:v>1600</c:v>
                </c:pt>
                <c:pt idx="303">
                  <c:v>1800</c:v>
                </c:pt>
                <c:pt idx="304">
                  <c:v>1716.6666666666999</c:v>
                </c:pt>
                <c:pt idx="305">
                  <c:v>1800</c:v>
                </c:pt>
                <c:pt idx="306">
                  <c:v>1800</c:v>
                </c:pt>
                <c:pt idx="307">
                  <c:v>1800</c:v>
                </c:pt>
                <c:pt idx="308">
                  <c:v>1800</c:v>
                </c:pt>
                <c:pt idx="309">
                  <c:v>1800</c:v>
                </c:pt>
                <c:pt idx="310">
                  <c:v>1800</c:v>
                </c:pt>
                <c:pt idx="311">
                  <c:v>1800</c:v>
                </c:pt>
                <c:pt idx="312">
                  <c:v>2137.125</c:v>
                </c:pt>
                <c:pt idx="313">
                  <c:v>2000</c:v>
                </c:pt>
                <c:pt idx="314">
                  <c:v>2193.75</c:v>
                </c:pt>
                <c:pt idx="315">
                  <c:v>2068.75</c:v>
                </c:pt>
                <c:pt idx="316">
                  <c:v>2000</c:v>
                </c:pt>
                <c:pt idx="317">
                  <c:v>2122.9166666667002</c:v>
                </c:pt>
                <c:pt idx="318">
                  <c:v>1881.25</c:v>
                </c:pt>
                <c:pt idx="319">
                  <c:v>3229.5833333332998</c:v>
                </c:pt>
                <c:pt idx="320">
                  <c:v>2983</c:v>
                </c:pt>
                <c:pt idx="321">
                  <c:v>3208.7916666667002</c:v>
                </c:pt>
                <c:pt idx="322">
                  <c:v>3114.1666666667002</c:v>
                </c:pt>
                <c:pt idx="323">
                  <c:v>2981.2083333332998</c:v>
                </c:pt>
                <c:pt idx="324">
                  <c:v>2975.375</c:v>
                </c:pt>
                <c:pt idx="325">
                  <c:v>2714.9166666667002</c:v>
                </c:pt>
                <c:pt idx="326">
                  <c:v>2759.5</c:v>
                </c:pt>
                <c:pt idx="327">
                  <c:v>2988</c:v>
                </c:pt>
                <c:pt idx="328">
                  <c:v>3273.5416666667002</c:v>
                </c:pt>
                <c:pt idx="329">
                  <c:v>3547</c:v>
                </c:pt>
                <c:pt idx="330">
                  <c:v>3476.9583333332998</c:v>
                </c:pt>
                <c:pt idx="331">
                  <c:v>3121.0833333332998</c:v>
                </c:pt>
                <c:pt idx="332">
                  <c:v>2940</c:v>
                </c:pt>
                <c:pt idx="333">
                  <c:v>2954.0833333332998</c:v>
                </c:pt>
                <c:pt idx="334">
                  <c:v>3160.375</c:v>
                </c:pt>
                <c:pt idx="335">
                  <c:v>3456.9583333332998</c:v>
                </c:pt>
                <c:pt idx="336">
                  <c:v>3530.2916666667002</c:v>
                </c:pt>
                <c:pt idx="337">
                  <c:v>3460.625</c:v>
                </c:pt>
                <c:pt idx="338">
                  <c:v>3662.5833333332998</c:v>
                </c:pt>
                <c:pt idx="339">
                  <c:v>3769</c:v>
                </c:pt>
                <c:pt idx="340">
                  <c:v>3634.3333333332998</c:v>
                </c:pt>
                <c:pt idx="341">
                  <c:v>3536.0833333332998</c:v>
                </c:pt>
                <c:pt idx="342">
                  <c:v>2747.5416666667002</c:v>
                </c:pt>
                <c:pt idx="343">
                  <c:v>2300</c:v>
                </c:pt>
                <c:pt idx="344">
                  <c:v>2275</c:v>
                </c:pt>
                <c:pt idx="345">
                  <c:v>2187.5</c:v>
                </c:pt>
                <c:pt idx="346">
                  <c:v>2200</c:v>
                </c:pt>
                <c:pt idx="347">
                  <c:v>2287.5</c:v>
                </c:pt>
                <c:pt idx="348">
                  <c:v>2300</c:v>
                </c:pt>
                <c:pt idx="349">
                  <c:v>2220.8333333332998</c:v>
                </c:pt>
                <c:pt idx="350">
                  <c:v>2300</c:v>
                </c:pt>
                <c:pt idx="351">
                  <c:v>2259.5</c:v>
                </c:pt>
                <c:pt idx="352">
                  <c:v>2879.5</c:v>
                </c:pt>
                <c:pt idx="353">
                  <c:v>3099.7083333332998</c:v>
                </c:pt>
                <c:pt idx="354">
                  <c:v>2681.9583333332998</c:v>
                </c:pt>
                <c:pt idx="355">
                  <c:v>2741.5</c:v>
                </c:pt>
                <c:pt idx="356">
                  <c:v>3398.0833333332998</c:v>
                </c:pt>
                <c:pt idx="357">
                  <c:v>2789.1666666667002</c:v>
                </c:pt>
                <c:pt idx="358">
                  <c:v>2090.0833333332998</c:v>
                </c:pt>
                <c:pt idx="359">
                  <c:v>2171.3333333332998</c:v>
                </c:pt>
                <c:pt idx="360">
                  <c:v>2561.8333333332998</c:v>
                </c:pt>
                <c:pt idx="361">
                  <c:v>2288.875</c:v>
                </c:pt>
                <c:pt idx="362">
                  <c:v>2455.5217391304</c:v>
                </c:pt>
                <c:pt idx="363">
                  <c:v>2052.0833333332998</c:v>
                </c:pt>
                <c:pt idx="364">
                  <c:v>2000</c:v>
                </c:pt>
                <c:pt idx="365">
                  <c:v>2000</c:v>
                </c:pt>
                <c:pt idx="366">
                  <c:v>2203.9583333332998</c:v>
                </c:pt>
                <c:pt idx="367">
                  <c:v>2246.5</c:v>
                </c:pt>
                <c:pt idx="368">
                  <c:v>1658.3333333333001</c:v>
                </c:pt>
                <c:pt idx="369">
                  <c:v>2041.6666666666999</c:v>
                </c:pt>
                <c:pt idx="370">
                  <c:v>1970.8333333333001</c:v>
                </c:pt>
                <c:pt idx="371">
                  <c:v>2054.1666666667002</c:v>
                </c:pt>
                <c:pt idx="372">
                  <c:v>2070.8333333332998</c:v>
                </c:pt>
                <c:pt idx="373">
                  <c:v>2066.6666666667002</c:v>
                </c:pt>
                <c:pt idx="374">
                  <c:v>2100</c:v>
                </c:pt>
                <c:pt idx="375">
                  <c:v>1941.6666666666999</c:v>
                </c:pt>
                <c:pt idx="376">
                  <c:v>2530.2083333332998</c:v>
                </c:pt>
                <c:pt idx="377">
                  <c:v>2676.7083333332998</c:v>
                </c:pt>
                <c:pt idx="378">
                  <c:v>2457.5416666667002</c:v>
                </c:pt>
                <c:pt idx="379">
                  <c:v>2701.75</c:v>
                </c:pt>
                <c:pt idx="380">
                  <c:v>2458.3333333332998</c:v>
                </c:pt>
                <c:pt idx="381">
                  <c:v>2493.75</c:v>
                </c:pt>
                <c:pt idx="382">
                  <c:v>2605.4166666667002</c:v>
                </c:pt>
                <c:pt idx="383">
                  <c:v>2381.5</c:v>
                </c:pt>
                <c:pt idx="384">
                  <c:v>2056.25</c:v>
                </c:pt>
                <c:pt idx="385">
                  <c:v>2191.6666666667002</c:v>
                </c:pt>
                <c:pt idx="386">
                  <c:v>2125</c:v>
                </c:pt>
                <c:pt idx="387">
                  <c:v>2125.8333333332998</c:v>
                </c:pt>
                <c:pt idx="388">
                  <c:v>2303.5</c:v>
                </c:pt>
                <c:pt idx="389">
                  <c:v>2807.3333333332998</c:v>
                </c:pt>
                <c:pt idx="390">
                  <c:v>2405.0416666667002</c:v>
                </c:pt>
                <c:pt idx="391">
                  <c:v>2399.7916666667002</c:v>
                </c:pt>
                <c:pt idx="392">
                  <c:v>2367.2916666667002</c:v>
                </c:pt>
                <c:pt idx="393">
                  <c:v>2181.0416666667002</c:v>
                </c:pt>
                <c:pt idx="394">
                  <c:v>2418.2916666667002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3-402E-80F9-DBDFEF85BD3D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[0]!Int_CFraExp</c:f>
              <c:numCache>
                <c:formatCode>#,##0.0</c:formatCode>
                <c:ptCount val="395"/>
                <c:pt idx="0">
                  <c:v>-1466.6666666666999</c:v>
                </c:pt>
                <c:pt idx="1">
                  <c:v>-2212.5</c:v>
                </c:pt>
                <c:pt idx="2">
                  <c:v>-2915</c:v>
                </c:pt>
                <c:pt idx="3">
                  <c:v>-2972.5416666667002</c:v>
                </c:pt>
                <c:pt idx="4">
                  <c:v>-2941.0416666667002</c:v>
                </c:pt>
                <c:pt idx="5">
                  <c:v>-3422.2083333332998</c:v>
                </c:pt>
                <c:pt idx="6">
                  <c:v>-2742.875</c:v>
                </c:pt>
                <c:pt idx="7">
                  <c:v>-2212.7916666667002</c:v>
                </c:pt>
                <c:pt idx="8">
                  <c:v>-2251.2916666667002</c:v>
                </c:pt>
                <c:pt idx="9">
                  <c:v>-2114.9166666667002</c:v>
                </c:pt>
                <c:pt idx="10">
                  <c:v>-2081.7916666667002</c:v>
                </c:pt>
                <c:pt idx="11">
                  <c:v>-2682.4583333332998</c:v>
                </c:pt>
                <c:pt idx="12">
                  <c:v>-2845.4583333332998</c:v>
                </c:pt>
                <c:pt idx="13">
                  <c:v>-1450</c:v>
                </c:pt>
                <c:pt idx="14">
                  <c:v>-1775</c:v>
                </c:pt>
                <c:pt idx="15">
                  <c:v>-1783.3333333333001</c:v>
                </c:pt>
                <c:pt idx="16">
                  <c:v>-1964.5833333333001</c:v>
                </c:pt>
                <c:pt idx="17">
                  <c:v>-2118.0833333332998</c:v>
                </c:pt>
                <c:pt idx="18">
                  <c:v>-2219.4583333332998</c:v>
                </c:pt>
                <c:pt idx="19">
                  <c:v>-2334.75</c:v>
                </c:pt>
                <c:pt idx="20">
                  <c:v>-2646.0416666667002</c:v>
                </c:pt>
                <c:pt idx="21">
                  <c:v>-2430.5833333332998</c:v>
                </c:pt>
                <c:pt idx="22">
                  <c:v>-2691.625</c:v>
                </c:pt>
                <c:pt idx="23">
                  <c:v>-1995.8333333333001</c:v>
                </c:pt>
                <c:pt idx="24">
                  <c:v>-1591.6666666666999</c:v>
                </c:pt>
                <c:pt idx="25">
                  <c:v>-2607.5</c:v>
                </c:pt>
                <c:pt idx="26">
                  <c:v>-2750</c:v>
                </c:pt>
                <c:pt idx="27">
                  <c:v>-1426.6666666666999</c:v>
                </c:pt>
                <c:pt idx="28">
                  <c:v>0</c:v>
                </c:pt>
                <c:pt idx="29">
                  <c:v>-770.83333333329995</c:v>
                </c:pt>
                <c:pt idx="30">
                  <c:v>-2516.125</c:v>
                </c:pt>
                <c:pt idx="31">
                  <c:v>-1999.5</c:v>
                </c:pt>
                <c:pt idx="32">
                  <c:v>-1998</c:v>
                </c:pt>
                <c:pt idx="33">
                  <c:v>-1914.9166666666999</c:v>
                </c:pt>
                <c:pt idx="34">
                  <c:v>-1865.7916666666999</c:v>
                </c:pt>
                <c:pt idx="35">
                  <c:v>-1832.4583333333001</c:v>
                </c:pt>
                <c:pt idx="36">
                  <c:v>-1676.9583333333001</c:v>
                </c:pt>
                <c:pt idx="37">
                  <c:v>-2613.125</c:v>
                </c:pt>
                <c:pt idx="38">
                  <c:v>-2771.3333333332998</c:v>
                </c:pt>
                <c:pt idx="39">
                  <c:v>-2706.1666666667002</c:v>
                </c:pt>
                <c:pt idx="40">
                  <c:v>-2444.9583333332998</c:v>
                </c:pt>
                <c:pt idx="41">
                  <c:v>-1948.1666666666999</c:v>
                </c:pt>
                <c:pt idx="42">
                  <c:v>-1993.75</c:v>
                </c:pt>
                <c:pt idx="43">
                  <c:v>-2068.9166666667002</c:v>
                </c:pt>
                <c:pt idx="44">
                  <c:v>-1983</c:v>
                </c:pt>
                <c:pt idx="45">
                  <c:v>-2225</c:v>
                </c:pt>
                <c:pt idx="46">
                  <c:v>-2841.7083333332998</c:v>
                </c:pt>
                <c:pt idx="47">
                  <c:v>-2736.1666666667002</c:v>
                </c:pt>
                <c:pt idx="48">
                  <c:v>-2575</c:v>
                </c:pt>
                <c:pt idx="49">
                  <c:v>-2966.6666666667002</c:v>
                </c:pt>
                <c:pt idx="50">
                  <c:v>-1927.3333333333001</c:v>
                </c:pt>
                <c:pt idx="51">
                  <c:v>-2382.6666666667002</c:v>
                </c:pt>
                <c:pt idx="52">
                  <c:v>-2112.25</c:v>
                </c:pt>
                <c:pt idx="53">
                  <c:v>-2317.9166666667002</c:v>
                </c:pt>
                <c:pt idx="54">
                  <c:v>-2554.1666666667002</c:v>
                </c:pt>
                <c:pt idx="55">
                  <c:v>-2410.25</c:v>
                </c:pt>
                <c:pt idx="56">
                  <c:v>-2521.0833333332998</c:v>
                </c:pt>
                <c:pt idx="57">
                  <c:v>-2716.7083333332998</c:v>
                </c:pt>
                <c:pt idx="58">
                  <c:v>-2866.75</c:v>
                </c:pt>
                <c:pt idx="59">
                  <c:v>-2955.0833333332998</c:v>
                </c:pt>
                <c:pt idx="60">
                  <c:v>-2975</c:v>
                </c:pt>
                <c:pt idx="61">
                  <c:v>-2930.6666666667002</c:v>
                </c:pt>
                <c:pt idx="62">
                  <c:v>-1801.4166666666999</c:v>
                </c:pt>
                <c:pt idx="63">
                  <c:v>-1604.1666666666999</c:v>
                </c:pt>
                <c:pt idx="64">
                  <c:v>-1477.0833333333001</c:v>
                </c:pt>
                <c:pt idx="65">
                  <c:v>-1491.6666666666999</c:v>
                </c:pt>
                <c:pt idx="66">
                  <c:v>-1262.5</c:v>
                </c:pt>
                <c:pt idx="67">
                  <c:v>-1600</c:v>
                </c:pt>
                <c:pt idx="68">
                  <c:v>-1552.0833333333001</c:v>
                </c:pt>
                <c:pt idx="69">
                  <c:v>-1456.25</c:v>
                </c:pt>
                <c:pt idx="70">
                  <c:v>-1287.6666666666999</c:v>
                </c:pt>
                <c:pt idx="71">
                  <c:v>-1222.9166666666999</c:v>
                </c:pt>
                <c:pt idx="72">
                  <c:v>-1138.8333333333001</c:v>
                </c:pt>
                <c:pt idx="73">
                  <c:v>-1733.3333333333001</c:v>
                </c:pt>
                <c:pt idx="74">
                  <c:v>-1918.75</c:v>
                </c:pt>
                <c:pt idx="75">
                  <c:v>-1854.1666666666999</c:v>
                </c:pt>
                <c:pt idx="76">
                  <c:v>-1197.9166666666999</c:v>
                </c:pt>
                <c:pt idx="77">
                  <c:v>-1183.3333333333001</c:v>
                </c:pt>
                <c:pt idx="78">
                  <c:v>-1039.5833333333001</c:v>
                </c:pt>
                <c:pt idx="79">
                  <c:v>-1250</c:v>
                </c:pt>
                <c:pt idx="80">
                  <c:v>-1458.7083333333001</c:v>
                </c:pt>
                <c:pt idx="81">
                  <c:v>-1558.3333333333001</c:v>
                </c:pt>
                <c:pt idx="82">
                  <c:v>-1635.4166666666999</c:v>
                </c:pt>
                <c:pt idx="83">
                  <c:v>-1507.7916666666999</c:v>
                </c:pt>
                <c:pt idx="84">
                  <c:v>-1685.4166666666999</c:v>
                </c:pt>
                <c:pt idx="85">
                  <c:v>-1581.25</c:v>
                </c:pt>
                <c:pt idx="86">
                  <c:v>-1143.8333333333001</c:v>
                </c:pt>
                <c:pt idx="87">
                  <c:v>-1250</c:v>
                </c:pt>
                <c:pt idx="88">
                  <c:v>-1722.9166666666999</c:v>
                </c:pt>
                <c:pt idx="89">
                  <c:v>-1231.25</c:v>
                </c:pt>
                <c:pt idx="90">
                  <c:v>-1100</c:v>
                </c:pt>
                <c:pt idx="91">
                  <c:v>-783.33333333329995</c:v>
                </c:pt>
                <c:pt idx="92">
                  <c:v>-650</c:v>
                </c:pt>
                <c:pt idx="93">
                  <c:v>-1052.0833333333001</c:v>
                </c:pt>
                <c:pt idx="94">
                  <c:v>-1100</c:v>
                </c:pt>
                <c:pt idx="95">
                  <c:v>-1070.8333333333001</c:v>
                </c:pt>
                <c:pt idx="96">
                  <c:v>-775</c:v>
                </c:pt>
                <c:pt idx="97">
                  <c:v>-933.33333333329995</c:v>
                </c:pt>
                <c:pt idx="98">
                  <c:v>-1300</c:v>
                </c:pt>
                <c:pt idx="99">
                  <c:v>-1606.25</c:v>
                </c:pt>
                <c:pt idx="100">
                  <c:v>-1466.6666666666999</c:v>
                </c:pt>
                <c:pt idx="101">
                  <c:v>-1485.4166666666999</c:v>
                </c:pt>
                <c:pt idx="102">
                  <c:v>-3310.0416666667002</c:v>
                </c:pt>
                <c:pt idx="103">
                  <c:v>-3372.0833333332998</c:v>
                </c:pt>
                <c:pt idx="104">
                  <c:v>-3399.375</c:v>
                </c:pt>
                <c:pt idx="105">
                  <c:v>-2756.5833333332998</c:v>
                </c:pt>
                <c:pt idx="106">
                  <c:v>-2511.9166666667002</c:v>
                </c:pt>
                <c:pt idx="107">
                  <c:v>-2445.4166666667002</c:v>
                </c:pt>
                <c:pt idx="108">
                  <c:v>-2382.625</c:v>
                </c:pt>
                <c:pt idx="109">
                  <c:v>-2661.375</c:v>
                </c:pt>
                <c:pt idx="110">
                  <c:v>-2809.9583333332998</c:v>
                </c:pt>
                <c:pt idx="111">
                  <c:v>-1595.9166666666999</c:v>
                </c:pt>
                <c:pt idx="112">
                  <c:v>-1193.75</c:v>
                </c:pt>
                <c:pt idx="113">
                  <c:v>-1368.75</c:v>
                </c:pt>
                <c:pt idx="114">
                  <c:v>-1320.8333333333001</c:v>
                </c:pt>
                <c:pt idx="115">
                  <c:v>-1266.6666666666999</c:v>
                </c:pt>
                <c:pt idx="116">
                  <c:v>-2258.3333333332998</c:v>
                </c:pt>
                <c:pt idx="117">
                  <c:v>-2008.3333333333001</c:v>
                </c:pt>
                <c:pt idx="118">
                  <c:v>-1950</c:v>
                </c:pt>
                <c:pt idx="119">
                  <c:v>-1216.6666666666999</c:v>
                </c:pt>
                <c:pt idx="120">
                  <c:v>-2054.1666666667002</c:v>
                </c:pt>
                <c:pt idx="121">
                  <c:v>-2300</c:v>
                </c:pt>
                <c:pt idx="122">
                  <c:v>-2070.8333333332998</c:v>
                </c:pt>
                <c:pt idx="123">
                  <c:v>-2120.8333333332998</c:v>
                </c:pt>
                <c:pt idx="124">
                  <c:v>-2333.9166666667002</c:v>
                </c:pt>
                <c:pt idx="125">
                  <c:v>-2311.25</c:v>
                </c:pt>
                <c:pt idx="126">
                  <c:v>-2307.0833333332998</c:v>
                </c:pt>
                <c:pt idx="127">
                  <c:v>-433.3333333333</c:v>
                </c:pt>
                <c:pt idx="128">
                  <c:v>-2311.25</c:v>
                </c:pt>
                <c:pt idx="129">
                  <c:v>-2323.5</c:v>
                </c:pt>
                <c:pt idx="130">
                  <c:v>-2045.625</c:v>
                </c:pt>
                <c:pt idx="131">
                  <c:v>-2395.125</c:v>
                </c:pt>
                <c:pt idx="132">
                  <c:v>-2045.625</c:v>
                </c:pt>
                <c:pt idx="133">
                  <c:v>-2074.75</c:v>
                </c:pt>
                <c:pt idx="134">
                  <c:v>-2045.625</c:v>
                </c:pt>
                <c:pt idx="135">
                  <c:v>-2303.9166666667002</c:v>
                </c:pt>
                <c:pt idx="136">
                  <c:v>-3267.8333333332998</c:v>
                </c:pt>
                <c:pt idx="137">
                  <c:v>-3268.4166666667002</c:v>
                </c:pt>
                <c:pt idx="138">
                  <c:v>-3362.875</c:v>
                </c:pt>
                <c:pt idx="139">
                  <c:v>-3004.5833333332998</c:v>
                </c:pt>
                <c:pt idx="140">
                  <c:v>-2956</c:v>
                </c:pt>
                <c:pt idx="141">
                  <c:v>-2808.8333333332998</c:v>
                </c:pt>
                <c:pt idx="142">
                  <c:v>-2750.6666666667002</c:v>
                </c:pt>
                <c:pt idx="143">
                  <c:v>-2202.0416666667002</c:v>
                </c:pt>
                <c:pt idx="144">
                  <c:v>-3301.25</c:v>
                </c:pt>
                <c:pt idx="145">
                  <c:v>-3479.125</c:v>
                </c:pt>
                <c:pt idx="146">
                  <c:v>-3032.125</c:v>
                </c:pt>
                <c:pt idx="147">
                  <c:v>-3042.3333333332998</c:v>
                </c:pt>
                <c:pt idx="148">
                  <c:v>-2995.75</c:v>
                </c:pt>
                <c:pt idx="149">
                  <c:v>-2663.8333333332998</c:v>
                </c:pt>
                <c:pt idx="150">
                  <c:v>-1870.8333333333001</c:v>
                </c:pt>
                <c:pt idx="151">
                  <c:v>-3172.75</c:v>
                </c:pt>
                <c:pt idx="152">
                  <c:v>-2698.3333333332998</c:v>
                </c:pt>
                <c:pt idx="153">
                  <c:v>-2607.0833333332998</c:v>
                </c:pt>
                <c:pt idx="154">
                  <c:v>-1800</c:v>
                </c:pt>
                <c:pt idx="155">
                  <c:v>-1863.3333333333001</c:v>
                </c:pt>
                <c:pt idx="156">
                  <c:v>-1625</c:v>
                </c:pt>
                <c:pt idx="157">
                  <c:v>-2173.4166666667002</c:v>
                </c:pt>
                <c:pt idx="158">
                  <c:v>-2938.75</c:v>
                </c:pt>
                <c:pt idx="159">
                  <c:v>-3312.5</c:v>
                </c:pt>
                <c:pt idx="160">
                  <c:v>-2286.25</c:v>
                </c:pt>
                <c:pt idx="161">
                  <c:v>-2189.5833333332998</c:v>
                </c:pt>
                <c:pt idx="162">
                  <c:v>-2229.1666666667002</c:v>
                </c:pt>
                <c:pt idx="163">
                  <c:v>-2091.6666666667002</c:v>
                </c:pt>
                <c:pt idx="164">
                  <c:v>-2300</c:v>
                </c:pt>
                <c:pt idx="165">
                  <c:v>-2300</c:v>
                </c:pt>
                <c:pt idx="166">
                  <c:v>-2300</c:v>
                </c:pt>
                <c:pt idx="167">
                  <c:v>-2312.5</c:v>
                </c:pt>
                <c:pt idx="168">
                  <c:v>-2318.75</c:v>
                </c:pt>
                <c:pt idx="169">
                  <c:v>-2143.75</c:v>
                </c:pt>
                <c:pt idx="170">
                  <c:v>-2179.1666666667002</c:v>
                </c:pt>
                <c:pt idx="171">
                  <c:v>-2268.75</c:v>
                </c:pt>
                <c:pt idx="172">
                  <c:v>-2487.2083333332998</c:v>
                </c:pt>
                <c:pt idx="173">
                  <c:v>-2139.9166666667002</c:v>
                </c:pt>
                <c:pt idx="174">
                  <c:v>-2340.9166666667002</c:v>
                </c:pt>
                <c:pt idx="175">
                  <c:v>-2409.6666666667002</c:v>
                </c:pt>
                <c:pt idx="176">
                  <c:v>-2105.75</c:v>
                </c:pt>
                <c:pt idx="177">
                  <c:v>-2005.75</c:v>
                </c:pt>
                <c:pt idx="178">
                  <c:v>-2262</c:v>
                </c:pt>
                <c:pt idx="179">
                  <c:v>-2379.75</c:v>
                </c:pt>
                <c:pt idx="180">
                  <c:v>-2083.6666666667002</c:v>
                </c:pt>
                <c:pt idx="181">
                  <c:v>-2124.25</c:v>
                </c:pt>
                <c:pt idx="182">
                  <c:v>-2100</c:v>
                </c:pt>
                <c:pt idx="183">
                  <c:v>-2295.0833333332998</c:v>
                </c:pt>
                <c:pt idx="184">
                  <c:v>-1945.0833333333001</c:v>
                </c:pt>
                <c:pt idx="185">
                  <c:v>-2481.3333333332998</c:v>
                </c:pt>
                <c:pt idx="186">
                  <c:v>-2365.0416666667002</c:v>
                </c:pt>
                <c:pt idx="187">
                  <c:v>-2083.3333333332998</c:v>
                </c:pt>
                <c:pt idx="188">
                  <c:v>-1937.5</c:v>
                </c:pt>
                <c:pt idx="189">
                  <c:v>-2083.5833333332998</c:v>
                </c:pt>
                <c:pt idx="190">
                  <c:v>-1975</c:v>
                </c:pt>
                <c:pt idx="191">
                  <c:v>-1954.1666666666999</c:v>
                </c:pt>
                <c:pt idx="192">
                  <c:v>-1720.8333333333001</c:v>
                </c:pt>
                <c:pt idx="193">
                  <c:v>-2100</c:v>
                </c:pt>
                <c:pt idx="194">
                  <c:v>-2100</c:v>
                </c:pt>
                <c:pt idx="195">
                  <c:v>-1554.1666666666999</c:v>
                </c:pt>
                <c:pt idx="196">
                  <c:v>-1910.4166666666999</c:v>
                </c:pt>
                <c:pt idx="197">
                  <c:v>-2100</c:v>
                </c:pt>
                <c:pt idx="198">
                  <c:v>-2066.6666666667002</c:v>
                </c:pt>
                <c:pt idx="199">
                  <c:v>-2100</c:v>
                </c:pt>
                <c:pt idx="200">
                  <c:v>-2300</c:v>
                </c:pt>
                <c:pt idx="201">
                  <c:v>-2300</c:v>
                </c:pt>
                <c:pt idx="202">
                  <c:v>-2027.0833333333001</c:v>
                </c:pt>
                <c:pt idx="203">
                  <c:v>-2035.4166666666999</c:v>
                </c:pt>
                <c:pt idx="204">
                  <c:v>-1479.1666666666999</c:v>
                </c:pt>
                <c:pt idx="205">
                  <c:v>-2212.4166666667002</c:v>
                </c:pt>
                <c:pt idx="206">
                  <c:v>-2300</c:v>
                </c:pt>
                <c:pt idx="207">
                  <c:v>-2343.75</c:v>
                </c:pt>
                <c:pt idx="208">
                  <c:v>-2352</c:v>
                </c:pt>
                <c:pt idx="209">
                  <c:v>-1418</c:v>
                </c:pt>
                <c:pt idx="210">
                  <c:v>-1420.8333333333001</c:v>
                </c:pt>
                <c:pt idx="211">
                  <c:v>-350</c:v>
                </c:pt>
                <c:pt idx="212">
                  <c:v>-1352.0833333333001</c:v>
                </c:pt>
                <c:pt idx="213">
                  <c:v>-1608.3333333333001</c:v>
                </c:pt>
                <c:pt idx="214">
                  <c:v>-1383.3333333333001</c:v>
                </c:pt>
                <c:pt idx="215">
                  <c:v>-2371.4166666667002</c:v>
                </c:pt>
                <c:pt idx="216">
                  <c:v>-2497</c:v>
                </c:pt>
                <c:pt idx="217">
                  <c:v>-2245.8333333332998</c:v>
                </c:pt>
                <c:pt idx="218">
                  <c:v>-2484.75</c:v>
                </c:pt>
                <c:pt idx="219">
                  <c:v>-1497.1666666666999</c:v>
                </c:pt>
                <c:pt idx="220">
                  <c:v>-2177.7916666667002</c:v>
                </c:pt>
                <c:pt idx="221">
                  <c:v>-2457.5416666667002</c:v>
                </c:pt>
                <c:pt idx="222">
                  <c:v>-2492</c:v>
                </c:pt>
                <c:pt idx="223">
                  <c:v>-2497</c:v>
                </c:pt>
                <c:pt idx="224">
                  <c:v>-2497</c:v>
                </c:pt>
                <c:pt idx="225">
                  <c:v>-1300</c:v>
                </c:pt>
                <c:pt idx="226">
                  <c:v>-2166.6666666667002</c:v>
                </c:pt>
                <c:pt idx="227">
                  <c:v>-2190.2916666667002</c:v>
                </c:pt>
                <c:pt idx="228">
                  <c:v>-2394.7083333332998</c:v>
                </c:pt>
                <c:pt idx="229">
                  <c:v>-2752.9583333332998</c:v>
                </c:pt>
                <c:pt idx="230">
                  <c:v>-2940.2083333332998</c:v>
                </c:pt>
                <c:pt idx="231">
                  <c:v>-2391.6666666667002</c:v>
                </c:pt>
                <c:pt idx="232">
                  <c:v>-2400</c:v>
                </c:pt>
                <c:pt idx="233">
                  <c:v>-2391.25</c:v>
                </c:pt>
                <c:pt idx="234">
                  <c:v>-2384.5833333332998</c:v>
                </c:pt>
                <c:pt idx="235">
                  <c:v>-2590</c:v>
                </c:pt>
                <c:pt idx="236">
                  <c:v>-2832.5</c:v>
                </c:pt>
                <c:pt idx="237">
                  <c:v>-2233.3333333332998</c:v>
                </c:pt>
                <c:pt idx="238">
                  <c:v>-2376.25</c:v>
                </c:pt>
                <c:pt idx="239">
                  <c:v>-1550</c:v>
                </c:pt>
                <c:pt idx="240">
                  <c:v>-2569.7916666667002</c:v>
                </c:pt>
                <c:pt idx="241">
                  <c:v>-2853.9166666667002</c:v>
                </c:pt>
                <c:pt idx="242">
                  <c:v>-3665.0416666667002</c:v>
                </c:pt>
                <c:pt idx="243">
                  <c:v>-2893.9166666667002</c:v>
                </c:pt>
                <c:pt idx="244">
                  <c:v>-2997.4166666667002</c:v>
                </c:pt>
                <c:pt idx="245">
                  <c:v>-2884.4583333332998</c:v>
                </c:pt>
                <c:pt idx="246">
                  <c:v>-2592.5833333332998</c:v>
                </c:pt>
                <c:pt idx="247">
                  <c:v>-2212.8333333332998</c:v>
                </c:pt>
                <c:pt idx="248">
                  <c:v>-2136.5</c:v>
                </c:pt>
                <c:pt idx="249">
                  <c:v>-2367.5</c:v>
                </c:pt>
                <c:pt idx="250">
                  <c:v>-2590</c:v>
                </c:pt>
                <c:pt idx="251">
                  <c:v>-2646.6666666667002</c:v>
                </c:pt>
                <c:pt idx="252">
                  <c:v>-2755.625</c:v>
                </c:pt>
                <c:pt idx="253">
                  <c:v>-2541.7916666667002</c:v>
                </c:pt>
                <c:pt idx="254">
                  <c:v>-2772.875</c:v>
                </c:pt>
                <c:pt idx="255">
                  <c:v>-2988.7083333332998</c:v>
                </c:pt>
                <c:pt idx="256">
                  <c:v>-3430.0833333332998</c:v>
                </c:pt>
                <c:pt idx="257">
                  <c:v>-3736.375</c:v>
                </c:pt>
                <c:pt idx="258">
                  <c:v>-3052.2916666667002</c:v>
                </c:pt>
                <c:pt idx="259">
                  <c:v>-2699.5833333332998</c:v>
                </c:pt>
                <c:pt idx="260">
                  <c:v>-2488.6666666667002</c:v>
                </c:pt>
                <c:pt idx="261">
                  <c:v>-2798.0416666667002</c:v>
                </c:pt>
                <c:pt idx="262">
                  <c:v>-3183.125</c:v>
                </c:pt>
                <c:pt idx="263">
                  <c:v>-2907.375</c:v>
                </c:pt>
                <c:pt idx="264">
                  <c:v>-3247.625</c:v>
                </c:pt>
                <c:pt idx="265">
                  <c:v>-3450.5416666667002</c:v>
                </c:pt>
                <c:pt idx="266">
                  <c:v>-3485.9583333332998</c:v>
                </c:pt>
                <c:pt idx="267">
                  <c:v>-3488.0416666667002</c:v>
                </c:pt>
                <c:pt idx="268">
                  <c:v>-3509.25</c:v>
                </c:pt>
                <c:pt idx="269">
                  <c:v>-3117.9583333332998</c:v>
                </c:pt>
                <c:pt idx="270">
                  <c:v>-2726.2083333332998</c:v>
                </c:pt>
                <c:pt idx="271">
                  <c:v>-2960</c:v>
                </c:pt>
                <c:pt idx="272">
                  <c:v>-3341.5</c:v>
                </c:pt>
                <c:pt idx="273">
                  <c:v>-3615.125</c:v>
                </c:pt>
                <c:pt idx="274">
                  <c:v>-3447.625</c:v>
                </c:pt>
                <c:pt idx="275">
                  <c:v>-3354.875</c:v>
                </c:pt>
                <c:pt idx="276">
                  <c:v>-3031.1666666667002</c:v>
                </c:pt>
                <c:pt idx="277">
                  <c:v>-2708.125</c:v>
                </c:pt>
                <c:pt idx="278">
                  <c:v>-2440.125</c:v>
                </c:pt>
                <c:pt idx="279">
                  <c:v>-2370.4166666667002</c:v>
                </c:pt>
                <c:pt idx="280">
                  <c:v>-2821</c:v>
                </c:pt>
                <c:pt idx="281">
                  <c:v>-2436.6666666667002</c:v>
                </c:pt>
                <c:pt idx="282">
                  <c:v>-2412.4166666667002</c:v>
                </c:pt>
                <c:pt idx="283">
                  <c:v>-2761.5833333332998</c:v>
                </c:pt>
                <c:pt idx="284">
                  <c:v>-3244.375</c:v>
                </c:pt>
                <c:pt idx="285">
                  <c:v>-2940.375</c:v>
                </c:pt>
                <c:pt idx="286">
                  <c:v>-2777</c:v>
                </c:pt>
                <c:pt idx="287">
                  <c:v>-2697.25</c:v>
                </c:pt>
                <c:pt idx="288">
                  <c:v>-2479.9583333332998</c:v>
                </c:pt>
                <c:pt idx="289">
                  <c:v>-2695.5416666667002</c:v>
                </c:pt>
                <c:pt idx="290">
                  <c:v>-2707.0416666667002</c:v>
                </c:pt>
                <c:pt idx="291">
                  <c:v>-2965.5833333332998</c:v>
                </c:pt>
                <c:pt idx="292">
                  <c:v>-3085.5416666667002</c:v>
                </c:pt>
                <c:pt idx="293">
                  <c:v>-2761.5</c:v>
                </c:pt>
                <c:pt idx="294">
                  <c:v>-1950</c:v>
                </c:pt>
                <c:pt idx="295">
                  <c:v>-2147.3333333332998</c:v>
                </c:pt>
                <c:pt idx="296">
                  <c:v>-2312.5</c:v>
                </c:pt>
                <c:pt idx="297">
                  <c:v>-2424.0833333332998</c:v>
                </c:pt>
                <c:pt idx="298">
                  <c:v>-2682.5833333332998</c:v>
                </c:pt>
                <c:pt idx="299">
                  <c:v>-2701.5833333332998</c:v>
                </c:pt>
                <c:pt idx="300">
                  <c:v>-1841.5</c:v>
                </c:pt>
                <c:pt idx="301">
                  <c:v>-1421.3333333333001</c:v>
                </c:pt>
                <c:pt idx="302">
                  <c:v>-1266.6666666666999</c:v>
                </c:pt>
                <c:pt idx="303">
                  <c:v>-1262.5</c:v>
                </c:pt>
                <c:pt idx="304">
                  <c:v>-1470.8333333333001</c:v>
                </c:pt>
                <c:pt idx="305">
                  <c:v>-1600</c:v>
                </c:pt>
                <c:pt idx="306">
                  <c:v>-1600</c:v>
                </c:pt>
                <c:pt idx="307">
                  <c:v>-1416.6666666666999</c:v>
                </c:pt>
                <c:pt idx="308">
                  <c:v>-1514.5833333333001</c:v>
                </c:pt>
                <c:pt idx="309">
                  <c:v>-1433.25</c:v>
                </c:pt>
                <c:pt idx="310">
                  <c:v>-1450</c:v>
                </c:pt>
                <c:pt idx="311">
                  <c:v>-1600</c:v>
                </c:pt>
                <c:pt idx="312">
                  <c:v>-1600</c:v>
                </c:pt>
                <c:pt idx="313">
                  <c:v>-1800</c:v>
                </c:pt>
                <c:pt idx="314">
                  <c:v>-1654.1666666666999</c:v>
                </c:pt>
                <c:pt idx="315">
                  <c:v>-1800</c:v>
                </c:pt>
                <c:pt idx="316">
                  <c:v>-1800</c:v>
                </c:pt>
                <c:pt idx="317">
                  <c:v>-1395.8333333333001</c:v>
                </c:pt>
                <c:pt idx="318">
                  <c:v>-1920.8333333333001</c:v>
                </c:pt>
                <c:pt idx="319">
                  <c:v>-2476.4166666667002</c:v>
                </c:pt>
                <c:pt idx="320">
                  <c:v>-2664.375</c:v>
                </c:pt>
                <c:pt idx="321">
                  <c:v>-2767.1666666667002</c:v>
                </c:pt>
                <c:pt idx="322">
                  <c:v>-2557.5</c:v>
                </c:pt>
                <c:pt idx="323">
                  <c:v>-2578.5416666667002</c:v>
                </c:pt>
                <c:pt idx="324">
                  <c:v>-2158.75</c:v>
                </c:pt>
                <c:pt idx="325">
                  <c:v>-2814.1666666667002</c:v>
                </c:pt>
                <c:pt idx="326">
                  <c:v>-2775</c:v>
                </c:pt>
                <c:pt idx="327">
                  <c:v>-3324.0416666667002</c:v>
                </c:pt>
                <c:pt idx="328">
                  <c:v>-2393.0416666667002</c:v>
                </c:pt>
                <c:pt idx="329">
                  <c:v>-1578.6666666666999</c:v>
                </c:pt>
                <c:pt idx="330">
                  <c:v>-1310.4166666666999</c:v>
                </c:pt>
                <c:pt idx="331">
                  <c:v>-2092</c:v>
                </c:pt>
                <c:pt idx="332">
                  <c:v>-2475.9166666667002</c:v>
                </c:pt>
                <c:pt idx="333">
                  <c:v>-3060.125</c:v>
                </c:pt>
                <c:pt idx="334">
                  <c:v>-2221.8333333332998</c:v>
                </c:pt>
                <c:pt idx="335">
                  <c:v>-2463.7083333332998</c:v>
                </c:pt>
                <c:pt idx="336">
                  <c:v>-1972</c:v>
                </c:pt>
                <c:pt idx="337">
                  <c:v>-2118.9166666667002</c:v>
                </c:pt>
                <c:pt idx="338">
                  <c:v>-2385.375</c:v>
                </c:pt>
                <c:pt idx="339">
                  <c:v>-1691.6666666666999</c:v>
                </c:pt>
                <c:pt idx="340">
                  <c:v>-1950</c:v>
                </c:pt>
                <c:pt idx="341">
                  <c:v>-3253.25</c:v>
                </c:pt>
                <c:pt idx="342">
                  <c:v>-2192.4166666667002</c:v>
                </c:pt>
                <c:pt idx="343">
                  <c:v>-1700.375</c:v>
                </c:pt>
                <c:pt idx="344">
                  <c:v>-1844.75</c:v>
                </c:pt>
                <c:pt idx="345">
                  <c:v>-2100</c:v>
                </c:pt>
                <c:pt idx="346">
                  <c:v>-2029.1666666666999</c:v>
                </c:pt>
                <c:pt idx="347">
                  <c:v>-1700</c:v>
                </c:pt>
                <c:pt idx="348">
                  <c:v>-1616.6666666666999</c:v>
                </c:pt>
                <c:pt idx="349">
                  <c:v>-1800</c:v>
                </c:pt>
                <c:pt idx="350">
                  <c:v>-1716.6666666666999</c:v>
                </c:pt>
                <c:pt idx="351">
                  <c:v>-2205.5</c:v>
                </c:pt>
                <c:pt idx="352">
                  <c:v>-3136.9583333332998</c:v>
                </c:pt>
                <c:pt idx="353">
                  <c:v>-2448.375</c:v>
                </c:pt>
                <c:pt idx="354">
                  <c:v>-3005.9166666667002</c:v>
                </c:pt>
                <c:pt idx="355">
                  <c:v>-2687</c:v>
                </c:pt>
                <c:pt idx="356">
                  <c:v>-2233.4166666667002</c:v>
                </c:pt>
                <c:pt idx="357">
                  <c:v>-1873.7083333333001</c:v>
                </c:pt>
                <c:pt idx="358">
                  <c:v>-2012.25</c:v>
                </c:pt>
                <c:pt idx="359">
                  <c:v>-1860.7916666666999</c:v>
                </c:pt>
                <c:pt idx="360">
                  <c:v>-1699.6666666666999</c:v>
                </c:pt>
                <c:pt idx="361">
                  <c:v>-1932.0833333333001</c:v>
                </c:pt>
                <c:pt idx="362">
                  <c:v>-2263.4782608696</c:v>
                </c:pt>
                <c:pt idx="363">
                  <c:v>-2319</c:v>
                </c:pt>
                <c:pt idx="364">
                  <c:v>-2186.5416666667002</c:v>
                </c:pt>
                <c:pt idx="365">
                  <c:v>-2168.75</c:v>
                </c:pt>
                <c:pt idx="366">
                  <c:v>-2219.6666666667002</c:v>
                </c:pt>
                <c:pt idx="367">
                  <c:v>-2412.2916666667002</c:v>
                </c:pt>
                <c:pt idx="368">
                  <c:v>-1971.1666666666999</c:v>
                </c:pt>
                <c:pt idx="369">
                  <c:v>-2484.4166666667002</c:v>
                </c:pt>
                <c:pt idx="370">
                  <c:v>-2312.9166666667002</c:v>
                </c:pt>
                <c:pt idx="371">
                  <c:v>-1866.7916666666999</c:v>
                </c:pt>
                <c:pt idx="372">
                  <c:v>-2150</c:v>
                </c:pt>
                <c:pt idx="373">
                  <c:v>-2142.5</c:v>
                </c:pt>
                <c:pt idx="374">
                  <c:v>-1822.9166666666999</c:v>
                </c:pt>
                <c:pt idx="375">
                  <c:v>-3023.5416666667002</c:v>
                </c:pt>
                <c:pt idx="376">
                  <c:v>-2757.0416666667002</c:v>
                </c:pt>
                <c:pt idx="377">
                  <c:v>-2185.8333333332998</c:v>
                </c:pt>
                <c:pt idx="378">
                  <c:v>-1479.1666666666999</c:v>
                </c:pt>
                <c:pt idx="379">
                  <c:v>-1914.7916666666999</c:v>
                </c:pt>
                <c:pt idx="380">
                  <c:v>-2031.4583333333001</c:v>
                </c:pt>
                <c:pt idx="381">
                  <c:v>-2147.5</c:v>
                </c:pt>
                <c:pt idx="382">
                  <c:v>-2491.3333333332998</c:v>
                </c:pt>
                <c:pt idx="383">
                  <c:v>-2961.5833333332998</c:v>
                </c:pt>
                <c:pt idx="384">
                  <c:v>-2097.2916666667002</c:v>
                </c:pt>
                <c:pt idx="385">
                  <c:v>-250</c:v>
                </c:pt>
                <c:pt idx="386">
                  <c:v>-1037.5</c:v>
                </c:pt>
                <c:pt idx="387">
                  <c:v>-1212.5</c:v>
                </c:pt>
                <c:pt idx="388">
                  <c:v>-1913.4166666666999</c:v>
                </c:pt>
                <c:pt idx="389">
                  <c:v>-3453.1666666667002</c:v>
                </c:pt>
                <c:pt idx="390">
                  <c:v>-3178.5416666667002</c:v>
                </c:pt>
                <c:pt idx="391">
                  <c:v>-1976.1666666666999</c:v>
                </c:pt>
                <c:pt idx="392">
                  <c:v>-2138.1666666667002</c:v>
                </c:pt>
                <c:pt idx="393">
                  <c:v>-2039.5833333333001</c:v>
                </c:pt>
                <c:pt idx="394">
                  <c:v>-2188.1666666667002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B3-402E-80F9-DBDFEF85B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9192"/>
        <c:axId val="221809584"/>
      </c:lineChart>
      <c:dateAx>
        <c:axId val="221809192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584"/>
        <c:crosses val="autoZero"/>
        <c:auto val="0"/>
        <c:lblOffset val="100"/>
        <c:baseTimeUnit val="days"/>
      </c:dateAx>
      <c:valAx>
        <c:axId val="221809584"/>
        <c:scaling>
          <c:orientation val="minMax"/>
          <c:max val="4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1809192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27991791676446948"/>
          <c:y val="3.7858880778588816E-2"/>
          <c:w val="0.69403779812076338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391-40A2-9608-71369C26CBD6}"/>
              </c:ext>
            </c:extLst>
          </c:dPt>
          <c:dPt>
            <c:idx val="1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391-40A2-9608-71369C26CBD6}"/>
              </c:ext>
            </c:extLst>
          </c:dPt>
          <c:dLbls>
            <c:dLbl>
              <c:idx val="0"/>
              <c:layout>
                <c:manualLayout>
                  <c:x val="0.17555911419432699"/>
                  <c:y val="-0.169236870682993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91-40A2-9608-71369C26CBD6}"/>
                </c:ext>
              </c:extLst>
            </c:dLbl>
            <c:dLbl>
              <c:idx val="1"/>
              <c:layout>
                <c:manualLayout>
                  <c:x val="-0.17146977407566819"/>
                  <c:y val="0.112947360179199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1-40A2-9608-71369C26CBD6}"/>
                </c:ext>
              </c:extLst>
            </c:dLbl>
            <c:dLbl>
              <c:idx val="2"/>
              <c:layout>
                <c:manualLayout>
                  <c:x val="-0.15904043965564141"/>
                  <c:y val="-0.186875100521170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03322615219716"/>
                      <c:h val="0.132231039213483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391-40A2-9608-71369C26CBD6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Dat_01!$B$57:$D$57</c:f>
              <c:strCache>
                <c:ptCount val="3"/>
                <c:pt idx="0">
                  <c:v>Horas con congestión E -&gt; F</c:v>
                </c:pt>
                <c:pt idx="1">
                  <c:v>Horas con congestión F -&gt; E</c:v>
                </c:pt>
                <c:pt idx="2">
                  <c:v>Horas sin congestión</c:v>
                </c:pt>
              </c:strCache>
            </c:strRef>
          </c:cat>
          <c:val>
            <c:numRef>
              <c:f>Dat_01!$B$58:$D$58</c:f>
              <c:numCache>
                <c:formatCode>0.0_)</c:formatCode>
                <c:ptCount val="3"/>
                <c:pt idx="0">
                  <c:v>26.840277780000001</c:v>
                </c:pt>
                <c:pt idx="1">
                  <c:v>41.319444440000005</c:v>
                </c:pt>
                <c:pt idx="2">
                  <c:v>31.840277779999997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91-40A2-9608-71369C26C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s-ES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63895391454445E-2"/>
          <c:y val="0.12493427427195174"/>
          <c:w val="0.92771568418812511"/>
          <c:h val="0.78053339306721525"/>
        </c:manualLayout>
      </c:layout>
      <c:areaChart>
        <c:grouping val="standard"/>
        <c:varyColors val="0"/>
        <c:ser>
          <c:idx val="0"/>
          <c:order val="0"/>
          <c:tx>
            <c:v>Saldo Portugal (MWh)</c:v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[0]!Int_Meses</c:f>
              <c:strCache>
                <c:ptCount val="380"/>
                <c:pt idx="14">
                  <c:v>A</c:v>
                </c:pt>
                <c:pt idx="44">
                  <c:v>M</c:v>
                </c:pt>
                <c:pt idx="75">
                  <c:v>J</c:v>
                </c:pt>
                <c:pt idx="105">
                  <c:v>J</c:v>
                </c:pt>
                <c:pt idx="136">
                  <c:v>A</c:v>
                </c:pt>
                <c:pt idx="167">
                  <c:v>S</c:v>
                </c:pt>
                <c:pt idx="197">
                  <c:v>O</c:v>
                </c:pt>
                <c:pt idx="228">
                  <c:v>N</c:v>
                </c:pt>
                <c:pt idx="258">
                  <c:v>D</c:v>
                </c:pt>
                <c:pt idx="289">
                  <c:v>E</c:v>
                </c:pt>
                <c:pt idx="320">
                  <c:v>F</c:v>
                </c:pt>
                <c:pt idx="348">
                  <c:v>M</c:v>
                </c:pt>
                <c:pt idx="379">
                  <c:v>A</c:v>
                </c:pt>
              </c:strCache>
            </c:strRef>
          </c:cat>
          <c:val>
            <c:numRef>
              <c:f>[0]!Int_SPor</c:f>
              <c:numCache>
                <c:formatCode>#,##0.0</c:formatCode>
                <c:ptCount val="395"/>
                <c:pt idx="0">
                  <c:v>-130.58750000000009</c:v>
                </c:pt>
                <c:pt idx="1">
                  <c:v>-436.61666666660005</c:v>
                </c:pt>
                <c:pt idx="2">
                  <c:v>562.56666666669992</c:v>
                </c:pt>
                <c:pt idx="3">
                  <c:v>1456.3416666666999</c:v>
                </c:pt>
                <c:pt idx="4">
                  <c:v>115.3125</c:v>
                </c:pt>
                <c:pt idx="5">
                  <c:v>-456.92916666669998</c:v>
                </c:pt>
                <c:pt idx="6">
                  <c:v>-450.77499999999986</c:v>
                </c:pt>
                <c:pt idx="7">
                  <c:v>-136.19583333330002</c:v>
                </c:pt>
                <c:pt idx="8">
                  <c:v>-236.07500000000005</c:v>
                </c:pt>
                <c:pt idx="9">
                  <c:v>-1222.1083333332999</c:v>
                </c:pt>
                <c:pt idx="10">
                  <c:v>-834.80416666660005</c:v>
                </c:pt>
                <c:pt idx="11">
                  <c:v>-742.42916666659994</c:v>
                </c:pt>
                <c:pt idx="12">
                  <c:v>-555.43568840579997</c:v>
                </c:pt>
                <c:pt idx="13">
                  <c:v>-53.108333333299925</c:v>
                </c:pt>
                <c:pt idx="14">
                  <c:v>-32.25</c:v>
                </c:pt>
                <c:pt idx="15">
                  <c:v>-1017.65</c:v>
                </c:pt>
                <c:pt idx="16">
                  <c:v>-1250.4431818182002</c:v>
                </c:pt>
                <c:pt idx="17">
                  <c:v>775.82083333330013</c:v>
                </c:pt>
                <c:pt idx="18">
                  <c:v>773.77083333330006</c:v>
                </c:pt>
                <c:pt idx="19">
                  <c:v>1234.0166666667001</c:v>
                </c:pt>
                <c:pt idx="20">
                  <c:v>587.04583333329992</c:v>
                </c:pt>
                <c:pt idx="21">
                  <c:v>697.61249999999995</c:v>
                </c:pt>
                <c:pt idx="22">
                  <c:v>-907.99583333329997</c:v>
                </c:pt>
                <c:pt idx="23">
                  <c:v>-950.11249999999995</c:v>
                </c:pt>
                <c:pt idx="24">
                  <c:v>666.6875</c:v>
                </c:pt>
                <c:pt idx="25">
                  <c:v>-247.07083333330002</c:v>
                </c:pt>
                <c:pt idx="26">
                  <c:v>-190.00833333340006</c:v>
                </c:pt>
                <c:pt idx="27">
                  <c:v>413.91249999999991</c:v>
                </c:pt>
                <c:pt idx="28">
                  <c:v>0</c:v>
                </c:pt>
                <c:pt idx="29">
                  <c:v>0</c:v>
                </c:pt>
                <c:pt idx="30">
                  <c:v>522.98</c:v>
                </c:pt>
                <c:pt idx="31">
                  <c:v>742.82583333340006</c:v>
                </c:pt>
                <c:pt idx="32">
                  <c:v>1099.9100000000001</c:v>
                </c:pt>
                <c:pt idx="33">
                  <c:v>403.5357142858</c:v>
                </c:pt>
                <c:pt idx="34">
                  <c:v>171.01666666670002</c:v>
                </c:pt>
                <c:pt idx="35">
                  <c:v>151.66249999999997</c:v>
                </c:pt>
                <c:pt idx="36">
                  <c:v>312.31590909090005</c:v>
                </c:pt>
                <c:pt idx="37">
                  <c:v>-540.61557971019988</c:v>
                </c:pt>
                <c:pt idx="38">
                  <c:v>-598.84444444439998</c:v>
                </c:pt>
                <c:pt idx="39">
                  <c:v>-577.26249999999993</c:v>
                </c:pt>
                <c:pt idx="40">
                  <c:v>-327.90666666670006</c:v>
                </c:pt>
                <c:pt idx="41">
                  <c:v>-261.63514492759998</c:v>
                </c:pt>
                <c:pt idx="42">
                  <c:v>442.06607142859991</c:v>
                </c:pt>
                <c:pt idx="43">
                  <c:v>275.00833333330002</c:v>
                </c:pt>
                <c:pt idx="44">
                  <c:v>-55.125</c:v>
                </c:pt>
                <c:pt idx="45">
                  <c:v>-631.48333333339997</c:v>
                </c:pt>
                <c:pt idx="46">
                  <c:v>-309.22083333329999</c:v>
                </c:pt>
                <c:pt idx="47">
                  <c:v>-96.139772727300056</c:v>
                </c:pt>
                <c:pt idx="48">
                  <c:v>-330.21500000000003</c:v>
                </c:pt>
                <c:pt idx="49">
                  <c:v>-509.25333333330002</c:v>
                </c:pt>
                <c:pt idx="50">
                  <c:v>-323.35833333330004</c:v>
                </c:pt>
                <c:pt idx="51">
                  <c:v>-684.24166666659994</c:v>
                </c:pt>
                <c:pt idx="52">
                  <c:v>-831.42083333339997</c:v>
                </c:pt>
                <c:pt idx="53">
                  <c:v>-629.49289215680005</c:v>
                </c:pt>
                <c:pt idx="54">
                  <c:v>-919.46780303029982</c:v>
                </c:pt>
                <c:pt idx="55">
                  <c:v>-820.50905797099995</c:v>
                </c:pt>
                <c:pt idx="56">
                  <c:v>-941.15833333329988</c:v>
                </c:pt>
                <c:pt idx="57">
                  <c:v>-811.53250000000014</c:v>
                </c:pt>
                <c:pt idx="58">
                  <c:v>-1117.4528985507</c:v>
                </c:pt>
                <c:pt idx="59">
                  <c:v>-1290.8837121212</c:v>
                </c:pt>
                <c:pt idx="60">
                  <c:v>-1509.8541666666999</c:v>
                </c:pt>
                <c:pt idx="61">
                  <c:v>-2111.1484649122003</c:v>
                </c:pt>
                <c:pt idx="62">
                  <c:v>-1060.9708333333001</c:v>
                </c:pt>
                <c:pt idx="63">
                  <c:v>-454.53333333329999</c:v>
                </c:pt>
                <c:pt idx="64">
                  <c:v>-1074.1291666665998</c:v>
                </c:pt>
                <c:pt idx="65">
                  <c:v>-1239.0458333332999</c:v>
                </c:pt>
                <c:pt idx="66">
                  <c:v>-1544.2371376811</c:v>
                </c:pt>
                <c:pt idx="67">
                  <c:v>-1423.4619565216999</c:v>
                </c:pt>
                <c:pt idx="68">
                  <c:v>-2147.8583333332999</c:v>
                </c:pt>
                <c:pt idx="69">
                  <c:v>-1514.2791666666999</c:v>
                </c:pt>
                <c:pt idx="70">
                  <c:v>-157.38630952380004</c:v>
                </c:pt>
                <c:pt idx="71">
                  <c:v>-1106.2325757576</c:v>
                </c:pt>
                <c:pt idx="72">
                  <c:v>-1507.9083333332999</c:v>
                </c:pt>
                <c:pt idx="73">
                  <c:v>-2021.0666666665998</c:v>
                </c:pt>
                <c:pt idx="74">
                  <c:v>-1812.5583333333002</c:v>
                </c:pt>
                <c:pt idx="75">
                  <c:v>-2290.7208333333001</c:v>
                </c:pt>
                <c:pt idx="76">
                  <c:v>-1728.5666666666998</c:v>
                </c:pt>
                <c:pt idx="77">
                  <c:v>-1479.2208333332997</c:v>
                </c:pt>
                <c:pt idx="78">
                  <c:v>-1444.0125</c:v>
                </c:pt>
                <c:pt idx="79">
                  <c:v>-830.92626811589992</c:v>
                </c:pt>
                <c:pt idx="80">
                  <c:v>-907.53749999999991</c:v>
                </c:pt>
                <c:pt idx="81">
                  <c:v>-1511.6999999999998</c:v>
                </c:pt>
                <c:pt idx="82">
                  <c:v>-1958.6749999999997</c:v>
                </c:pt>
                <c:pt idx="83">
                  <c:v>-1629.5500000000002</c:v>
                </c:pt>
                <c:pt idx="84">
                  <c:v>-1736.7125000000001</c:v>
                </c:pt>
                <c:pt idx="85">
                  <c:v>-2425.7125000000001</c:v>
                </c:pt>
                <c:pt idx="86">
                  <c:v>-2289.5416666666997</c:v>
                </c:pt>
                <c:pt idx="87">
                  <c:v>-2348.4291666667</c:v>
                </c:pt>
                <c:pt idx="88">
                  <c:v>-2702.3242424242003</c:v>
                </c:pt>
                <c:pt idx="89">
                  <c:v>-2557.4434523809</c:v>
                </c:pt>
                <c:pt idx="90">
                  <c:v>-1958.1458333332998</c:v>
                </c:pt>
                <c:pt idx="91">
                  <c:v>-2079.4902173913001</c:v>
                </c:pt>
                <c:pt idx="92">
                  <c:v>-2487.9749999999999</c:v>
                </c:pt>
                <c:pt idx="93">
                  <c:v>-2262.1458333332998</c:v>
                </c:pt>
                <c:pt idx="94">
                  <c:v>-2080.4916666666004</c:v>
                </c:pt>
                <c:pt idx="95">
                  <c:v>-2384.5780797102002</c:v>
                </c:pt>
                <c:pt idx="96">
                  <c:v>-1639.8602272727001</c:v>
                </c:pt>
                <c:pt idx="97">
                  <c:v>-2539.4624999999996</c:v>
                </c:pt>
                <c:pt idx="98">
                  <c:v>-2602.8958333332998</c:v>
                </c:pt>
                <c:pt idx="99">
                  <c:v>-1530.5875000000001</c:v>
                </c:pt>
                <c:pt idx="100">
                  <c:v>-2040.0496376810997</c:v>
                </c:pt>
                <c:pt idx="101">
                  <c:v>-2468.6288043477998</c:v>
                </c:pt>
                <c:pt idx="102">
                  <c:v>-2476.1125000000002</c:v>
                </c:pt>
                <c:pt idx="103">
                  <c:v>-1936.8662280700999</c:v>
                </c:pt>
                <c:pt idx="104">
                  <c:v>-1905.1791666667</c:v>
                </c:pt>
                <c:pt idx="105">
                  <c:v>-2339.6</c:v>
                </c:pt>
                <c:pt idx="106">
                  <c:v>-1942.7344202897998</c:v>
                </c:pt>
                <c:pt idx="107">
                  <c:v>-1240.4450757576001</c:v>
                </c:pt>
                <c:pt idx="108">
                  <c:v>-697.27500000000009</c:v>
                </c:pt>
                <c:pt idx="109">
                  <c:v>-1302.1208333334</c:v>
                </c:pt>
                <c:pt idx="110">
                  <c:v>-1458.5454545455</c:v>
                </c:pt>
                <c:pt idx="111">
                  <c:v>-1263.5708333333</c:v>
                </c:pt>
                <c:pt idx="112">
                  <c:v>-713.23333333339997</c:v>
                </c:pt>
                <c:pt idx="113">
                  <c:v>-399.86325757579993</c:v>
                </c:pt>
                <c:pt idx="114">
                  <c:v>-1158.0359848485</c:v>
                </c:pt>
                <c:pt idx="115">
                  <c:v>-1331.7268774703998</c:v>
                </c:pt>
                <c:pt idx="116">
                  <c:v>-2053.2666666666</c:v>
                </c:pt>
                <c:pt idx="117">
                  <c:v>-1861.6053030302999</c:v>
                </c:pt>
                <c:pt idx="118">
                  <c:v>-1712.2124999999999</c:v>
                </c:pt>
                <c:pt idx="119">
                  <c:v>-1478.3708333333</c:v>
                </c:pt>
                <c:pt idx="120">
                  <c:v>-1900.6291666666</c:v>
                </c:pt>
                <c:pt idx="121">
                  <c:v>-2445.7583333333</c:v>
                </c:pt>
                <c:pt idx="122">
                  <c:v>-2743.5041666666002</c:v>
                </c:pt>
                <c:pt idx="123">
                  <c:v>-2735.1041666667002</c:v>
                </c:pt>
                <c:pt idx="124">
                  <c:v>-2448.3999999999996</c:v>
                </c:pt>
                <c:pt idx="125">
                  <c:v>-2628.0208333332998</c:v>
                </c:pt>
                <c:pt idx="126">
                  <c:v>-2842.6234649121998</c:v>
                </c:pt>
                <c:pt idx="127">
                  <c:v>-2352.8951086956999</c:v>
                </c:pt>
                <c:pt idx="128">
                  <c:v>-2171.0833333333999</c:v>
                </c:pt>
                <c:pt idx="129">
                  <c:v>-1967.6125</c:v>
                </c:pt>
                <c:pt idx="130">
                  <c:v>-2573.3291666666</c:v>
                </c:pt>
                <c:pt idx="131">
                  <c:v>-2254.5958333334002</c:v>
                </c:pt>
                <c:pt idx="132">
                  <c:v>-2164.4550724636997</c:v>
                </c:pt>
                <c:pt idx="133">
                  <c:v>-1868.5833333333001</c:v>
                </c:pt>
                <c:pt idx="134">
                  <c:v>-1354.6458333334001</c:v>
                </c:pt>
                <c:pt idx="135">
                  <c:v>-2031.2875000000001</c:v>
                </c:pt>
                <c:pt idx="136">
                  <c:v>-1432.625</c:v>
                </c:pt>
                <c:pt idx="137">
                  <c:v>-1951.8791666666998</c:v>
                </c:pt>
                <c:pt idx="138">
                  <c:v>-1433.7833333333001</c:v>
                </c:pt>
                <c:pt idx="139">
                  <c:v>-298.94166666669992</c:v>
                </c:pt>
                <c:pt idx="140">
                  <c:v>-596.25</c:v>
                </c:pt>
                <c:pt idx="141">
                  <c:v>-808.99166666669987</c:v>
                </c:pt>
                <c:pt idx="142">
                  <c:v>-1494.1249999999998</c:v>
                </c:pt>
                <c:pt idx="143">
                  <c:v>-1687.8958333333999</c:v>
                </c:pt>
                <c:pt idx="144">
                  <c:v>-1476.325</c:v>
                </c:pt>
                <c:pt idx="145">
                  <c:v>-1464.1458333333001</c:v>
                </c:pt>
                <c:pt idx="146">
                  <c:v>-1624.5333333333999</c:v>
                </c:pt>
                <c:pt idx="147">
                  <c:v>-558.49166666669987</c:v>
                </c:pt>
                <c:pt idx="148">
                  <c:v>-215.14999999999998</c:v>
                </c:pt>
                <c:pt idx="149">
                  <c:v>-608.54999999999995</c:v>
                </c:pt>
                <c:pt idx="150">
                  <c:v>-1127.5166666666</c:v>
                </c:pt>
                <c:pt idx="151">
                  <c:v>-1343.2291666666001</c:v>
                </c:pt>
                <c:pt idx="152">
                  <c:v>-971.95833333339988</c:v>
                </c:pt>
                <c:pt idx="153">
                  <c:v>-1694.6208333333</c:v>
                </c:pt>
                <c:pt idx="154">
                  <c:v>-1807.6321428571998</c:v>
                </c:pt>
                <c:pt idx="155">
                  <c:v>-1793.1750000000002</c:v>
                </c:pt>
                <c:pt idx="156">
                  <c:v>-1146.6916666666002</c:v>
                </c:pt>
                <c:pt idx="157">
                  <c:v>-1607.2791666666003</c:v>
                </c:pt>
                <c:pt idx="158">
                  <c:v>-1931.8708333334002</c:v>
                </c:pt>
                <c:pt idx="159">
                  <c:v>-1941.6329710145001</c:v>
                </c:pt>
                <c:pt idx="160">
                  <c:v>-803.73333333330004</c:v>
                </c:pt>
                <c:pt idx="161">
                  <c:v>-929.14999999999986</c:v>
                </c:pt>
                <c:pt idx="162">
                  <c:v>-1587.0958333333999</c:v>
                </c:pt>
                <c:pt idx="163">
                  <c:v>-1616.4166666666999</c:v>
                </c:pt>
                <c:pt idx="164">
                  <c:v>-1379.125</c:v>
                </c:pt>
                <c:pt idx="165">
                  <c:v>-1112.1500000000001</c:v>
                </c:pt>
                <c:pt idx="166">
                  <c:v>-1369.8583333332999</c:v>
                </c:pt>
                <c:pt idx="167">
                  <c:v>-1871.4333333333</c:v>
                </c:pt>
                <c:pt idx="168">
                  <c:v>-2079.3833333333</c:v>
                </c:pt>
                <c:pt idx="169">
                  <c:v>-1978.7999999999997</c:v>
                </c:pt>
                <c:pt idx="170">
                  <c:v>-2185.1102272727003</c:v>
                </c:pt>
                <c:pt idx="171">
                  <c:v>-2488.2958333332999</c:v>
                </c:pt>
                <c:pt idx="172">
                  <c:v>-2051.6958333334001</c:v>
                </c:pt>
                <c:pt idx="173">
                  <c:v>-165.61249999999995</c:v>
                </c:pt>
                <c:pt idx="174">
                  <c:v>-1471.0416666665997</c:v>
                </c:pt>
                <c:pt idx="175">
                  <c:v>-1532.0625</c:v>
                </c:pt>
                <c:pt idx="176">
                  <c:v>-1725.9833333332999</c:v>
                </c:pt>
                <c:pt idx="177">
                  <c:v>-1888.2708333334001</c:v>
                </c:pt>
                <c:pt idx="178">
                  <c:v>-1694.625</c:v>
                </c:pt>
                <c:pt idx="179">
                  <c:v>-1002.3208333333999</c:v>
                </c:pt>
                <c:pt idx="180">
                  <c:v>-483.00833333339995</c:v>
                </c:pt>
                <c:pt idx="181">
                  <c:v>-1172.4000000000001</c:v>
                </c:pt>
                <c:pt idx="182">
                  <c:v>-1399.2125000000001</c:v>
                </c:pt>
                <c:pt idx="183">
                  <c:v>-2294.1583333332997</c:v>
                </c:pt>
                <c:pt idx="184">
                  <c:v>-2154.7375000000002</c:v>
                </c:pt>
                <c:pt idx="185">
                  <c:v>-2234.9499999999998</c:v>
                </c:pt>
                <c:pt idx="186">
                  <c:v>-1764.2125000000001</c:v>
                </c:pt>
                <c:pt idx="187">
                  <c:v>-2281.7708333332998</c:v>
                </c:pt>
                <c:pt idx="188">
                  <c:v>-1292.0250000000001</c:v>
                </c:pt>
                <c:pt idx="189">
                  <c:v>-1715.6541666666999</c:v>
                </c:pt>
                <c:pt idx="190">
                  <c:v>-1543.6155303031001</c:v>
                </c:pt>
                <c:pt idx="191">
                  <c:v>-2139.2547619048</c:v>
                </c:pt>
                <c:pt idx="192">
                  <c:v>-1308.1166666667</c:v>
                </c:pt>
                <c:pt idx="193">
                  <c:v>-1338.1337121212</c:v>
                </c:pt>
                <c:pt idx="194">
                  <c:v>-2266.4791666666997</c:v>
                </c:pt>
                <c:pt idx="195">
                  <c:v>-2208.4467391304001</c:v>
                </c:pt>
                <c:pt idx="196">
                  <c:v>-2174.8446428571001</c:v>
                </c:pt>
                <c:pt idx="197">
                  <c:v>-2124.3714912280002</c:v>
                </c:pt>
                <c:pt idx="198">
                  <c:v>-2352.6556818181998</c:v>
                </c:pt>
                <c:pt idx="199">
                  <c:v>-2456.1041666666001</c:v>
                </c:pt>
                <c:pt idx="200">
                  <c:v>-2452.168115942</c:v>
                </c:pt>
                <c:pt idx="201">
                  <c:v>-1555.2541666665998</c:v>
                </c:pt>
                <c:pt idx="202">
                  <c:v>-2319.5833333333003</c:v>
                </c:pt>
                <c:pt idx="203">
                  <c:v>-1496.0458333334</c:v>
                </c:pt>
                <c:pt idx="204">
                  <c:v>-1419.5916666667001</c:v>
                </c:pt>
                <c:pt idx="205">
                  <c:v>-1509.1589285714999</c:v>
                </c:pt>
                <c:pt idx="206">
                  <c:v>-1340.4924242423999</c:v>
                </c:pt>
                <c:pt idx="207">
                  <c:v>-2111.8625000000002</c:v>
                </c:pt>
                <c:pt idx="208">
                  <c:v>-1667.8405217391</c:v>
                </c:pt>
                <c:pt idx="209">
                  <c:v>-1611.1291666666</c:v>
                </c:pt>
                <c:pt idx="210">
                  <c:v>-1767.4458333334001</c:v>
                </c:pt>
                <c:pt idx="211">
                  <c:v>-2484.6464285715001</c:v>
                </c:pt>
                <c:pt idx="212">
                  <c:v>-2125.7333333333004</c:v>
                </c:pt>
                <c:pt idx="213">
                  <c:v>-1294.2445652174001</c:v>
                </c:pt>
                <c:pt idx="214">
                  <c:v>-1973.8374999999999</c:v>
                </c:pt>
                <c:pt idx="215">
                  <c:v>-2197.5291666666999</c:v>
                </c:pt>
                <c:pt idx="216">
                  <c:v>-1213.1583333334002</c:v>
                </c:pt>
                <c:pt idx="217">
                  <c:v>-807.15362318839993</c:v>
                </c:pt>
                <c:pt idx="218">
                  <c:v>-865.79094202899989</c:v>
                </c:pt>
                <c:pt idx="219">
                  <c:v>-1472.2208333333001</c:v>
                </c:pt>
                <c:pt idx="220">
                  <c:v>-653.66666666670005</c:v>
                </c:pt>
                <c:pt idx="221">
                  <c:v>-2050.5749999999998</c:v>
                </c:pt>
                <c:pt idx="222">
                  <c:v>-2017.6374999999998</c:v>
                </c:pt>
                <c:pt idx="223">
                  <c:v>-1759.1333333333002</c:v>
                </c:pt>
                <c:pt idx="224">
                  <c:v>-444.35634057970003</c:v>
                </c:pt>
                <c:pt idx="225">
                  <c:v>-836.13333333340006</c:v>
                </c:pt>
                <c:pt idx="226">
                  <c:v>-331.66250000000014</c:v>
                </c:pt>
                <c:pt idx="227">
                  <c:v>-358.17083333340008</c:v>
                </c:pt>
                <c:pt idx="228">
                  <c:v>57.375</c:v>
                </c:pt>
                <c:pt idx="229">
                  <c:v>353.98750000000001</c:v>
                </c:pt>
                <c:pt idx="230">
                  <c:v>-481.55416666669998</c:v>
                </c:pt>
                <c:pt idx="231">
                  <c:v>-638.14166666669996</c:v>
                </c:pt>
                <c:pt idx="232">
                  <c:v>-1306.925</c:v>
                </c:pt>
                <c:pt idx="233">
                  <c:v>-507.32916666670008</c:v>
                </c:pt>
                <c:pt idx="234">
                  <c:v>-1124.5250000000001</c:v>
                </c:pt>
                <c:pt idx="235">
                  <c:v>-1930.8125000000002</c:v>
                </c:pt>
                <c:pt idx="236">
                  <c:v>-1695.2916666667002</c:v>
                </c:pt>
                <c:pt idx="237">
                  <c:v>-761.89962121219992</c:v>
                </c:pt>
                <c:pt idx="238">
                  <c:v>-1572.9765151514998</c:v>
                </c:pt>
                <c:pt idx="239">
                  <c:v>-1920.8696428570997</c:v>
                </c:pt>
                <c:pt idx="240">
                  <c:v>-2440.4601190475996</c:v>
                </c:pt>
                <c:pt idx="241">
                  <c:v>-1519.6541666666999</c:v>
                </c:pt>
                <c:pt idx="242">
                  <c:v>-1115.4791666666999</c:v>
                </c:pt>
                <c:pt idx="243">
                  <c:v>-333.26666666670002</c:v>
                </c:pt>
                <c:pt idx="244">
                  <c:v>-934.99999999999989</c:v>
                </c:pt>
                <c:pt idx="245">
                  <c:v>-901.17499999999995</c:v>
                </c:pt>
                <c:pt idx="246">
                  <c:v>-1274.0958333333001</c:v>
                </c:pt>
                <c:pt idx="247">
                  <c:v>-729.22916666669994</c:v>
                </c:pt>
                <c:pt idx="248">
                  <c:v>-1417.9875000000002</c:v>
                </c:pt>
                <c:pt idx="249">
                  <c:v>-2130.2833333333001</c:v>
                </c:pt>
                <c:pt idx="250">
                  <c:v>-2014.0625</c:v>
                </c:pt>
                <c:pt idx="251">
                  <c:v>-419.77083333330006</c:v>
                </c:pt>
                <c:pt idx="252">
                  <c:v>-797.64166666670008</c:v>
                </c:pt>
                <c:pt idx="253">
                  <c:v>-639.74583333340001</c:v>
                </c:pt>
                <c:pt idx="254">
                  <c:v>-1124.5791666666</c:v>
                </c:pt>
                <c:pt idx="255">
                  <c:v>-1414.1958333333</c:v>
                </c:pt>
                <c:pt idx="256">
                  <c:v>-344.90833333340004</c:v>
                </c:pt>
                <c:pt idx="257">
                  <c:v>-1385.175</c:v>
                </c:pt>
                <c:pt idx="258">
                  <c:v>-1043.7958333334</c:v>
                </c:pt>
                <c:pt idx="259">
                  <c:v>823.48840579709997</c:v>
                </c:pt>
                <c:pt idx="260">
                  <c:v>-1814.2958333332999</c:v>
                </c:pt>
                <c:pt idx="261">
                  <c:v>-883.58333333330006</c:v>
                </c:pt>
                <c:pt idx="262">
                  <c:v>-1076.6916666666002</c:v>
                </c:pt>
                <c:pt idx="263">
                  <c:v>-755.05833333329997</c:v>
                </c:pt>
                <c:pt idx="264">
                  <c:v>-1860.4471014493001</c:v>
                </c:pt>
                <c:pt idx="265">
                  <c:v>-1838.6375</c:v>
                </c:pt>
                <c:pt idx="266">
                  <c:v>-809.99999999999989</c:v>
                </c:pt>
                <c:pt idx="267">
                  <c:v>-789.03750000000014</c:v>
                </c:pt>
                <c:pt idx="268">
                  <c:v>-658.17083333330004</c:v>
                </c:pt>
                <c:pt idx="269">
                  <c:v>-181.57500000000005</c:v>
                </c:pt>
                <c:pt idx="270">
                  <c:v>601.20000000000005</c:v>
                </c:pt>
                <c:pt idx="271">
                  <c:v>-180.22500000000002</c:v>
                </c:pt>
                <c:pt idx="272">
                  <c:v>-871.97500000000002</c:v>
                </c:pt>
                <c:pt idx="273">
                  <c:v>-2118.7333333332999</c:v>
                </c:pt>
                <c:pt idx="274">
                  <c:v>-1747.0969202898</c:v>
                </c:pt>
                <c:pt idx="275">
                  <c:v>-106.36666666669998</c:v>
                </c:pt>
                <c:pt idx="276">
                  <c:v>812.08750000000009</c:v>
                </c:pt>
                <c:pt idx="277">
                  <c:v>1213.6833333334</c:v>
                </c:pt>
                <c:pt idx="278">
                  <c:v>-1193.1430555556001</c:v>
                </c:pt>
                <c:pt idx="279">
                  <c:v>26.94583333340006</c:v>
                </c:pt>
                <c:pt idx="280">
                  <c:v>-2130.3776960784999</c:v>
                </c:pt>
                <c:pt idx="281">
                  <c:v>-1845.6642857142997</c:v>
                </c:pt>
                <c:pt idx="282">
                  <c:v>-1535.0541666665999</c:v>
                </c:pt>
                <c:pt idx="283">
                  <c:v>-1585.8333333334001</c:v>
                </c:pt>
                <c:pt idx="284">
                  <c:v>-1885.9583333334001</c:v>
                </c:pt>
                <c:pt idx="285">
                  <c:v>-1495.9541666667001</c:v>
                </c:pt>
                <c:pt idx="286">
                  <c:v>-143.57916666659992</c:v>
                </c:pt>
                <c:pt idx="287">
                  <c:v>-672.21249999999998</c:v>
                </c:pt>
                <c:pt idx="288">
                  <c:v>-975.65654761910002</c:v>
                </c:pt>
                <c:pt idx="289">
                  <c:v>-1412.7029761904</c:v>
                </c:pt>
                <c:pt idx="290">
                  <c:v>-1784.0652777778</c:v>
                </c:pt>
                <c:pt idx="291">
                  <c:v>-1055.5666666667</c:v>
                </c:pt>
                <c:pt idx="292">
                  <c:v>-1027.1583333332999</c:v>
                </c:pt>
                <c:pt idx="293">
                  <c:v>-1160.4791666666999</c:v>
                </c:pt>
                <c:pt idx="294">
                  <c:v>-1931.4874999999997</c:v>
                </c:pt>
                <c:pt idx="295">
                  <c:v>654.40416666669989</c:v>
                </c:pt>
                <c:pt idx="296">
                  <c:v>-168.9758333333001</c:v>
                </c:pt>
                <c:pt idx="297">
                  <c:v>368.63297101449984</c:v>
                </c:pt>
                <c:pt idx="298">
                  <c:v>-595.25833333330002</c:v>
                </c:pt>
                <c:pt idx="299">
                  <c:v>-360.58333333329995</c:v>
                </c:pt>
                <c:pt idx="300">
                  <c:v>1590.8525</c:v>
                </c:pt>
                <c:pt idx="301">
                  <c:v>1347.8409420290002</c:v>
                </c:pt>
                <c:pt idx="302">
                  <c:v>956.96754385960003</c:v>
                </c:pt>
                <c:pt idx="303">
                  <c:v>1039.7904761903999</c:v>
                </c:pt>
                <c:pt idx="304">
                  <c:v>1146.7119565216999</c:v>
                </c:pt>
                <c:pt idx="305">
                  <c:v>769.72651515149994</c:v>
                </c:pt>
                <c:pt idx="306">
                  <c:v>1246.0504901960999</c:v>
                </c:pt>
                <c:pt idx="307">
                  <c:v>1248.2249999999999</c:v>
                </c:pt>
                <c:pt idx="308">
                  <c:v>1095.3921568626999</c:v>
                </c:pt>
                <c:pt idx="309">
                  <c:v>882.10869565220003</c:v>
                </c:pt>
                <c:pt idx="310">
                  <c:v>927.57638888890006</c:v>
                </c:pt>
                <c:pt idx="311">
                  <c:v>573.08333333330006</c:v>
                </c:pt>
                <c:pt idx="312">
                  <c:v>300.79333333329998</c:v>
                </c:pt>
                <c:pt idx="313">
                  <c:v>146.41590909089996</c:v>
                </c:pt>
                <c:pt idx="314">
                  <c:v>853.27499999999998</c:v>
                </c:pt>
                <c:pt idx="315">
                  <c:v>950.26666666669985</c:v>
                </c:pt>
                <c:pt idx="316">
                  <c:v>868.68749999999989</c:v>
                </c:pt>
                <c:pt idx="317">
                  <c:v>-286.49565217400004</c:v>
                </c:pt>
                <c:pt idx="318">
                  <c:v>843.95303030310004</c:v>
                </c:pt>
                <c:pt idx="319">
                  <c:v>149.72500000000002</c:v>
                </c:pt>
                <c:pt idx="320">
                  <c:v>-5.8500000000000227</c:v>
                </c:pt>
                <c:pt idx="321">
                  <c:v>402.0695652174</c:v>
                </c:pt>
                <c:pt idx="322">
                  <c:v>160.87651515149992</c:v>
                </c:pt>
                <c:pt idx="323">
                  <c:v>401.13550724629999</c:v>
                </c:pt>
                <c:pt idx="324">
                  <c:v>-525.59873188410006</c:v>
                </c:pt>
                <c:pt idx="325">
                  <c:v>-379.81938405800008</c:v>
                </c:pt>
                <c:pt idx="326">
                  <c:v>-181.90380434780002</c:v>
                </c:pt>
                <c:pt idx="327">
                  <c:v>-226.30621118009992</c:v>
                </c:pt>
                <c:pt idx="328">
                  <c:v>133.3898809522999</c:v>
                </c:pt>
                <c:pt idx="329">
                  <c:v>155.57007575759997</c:v>
                </c:pt>
                <c:pt idx="330">
                  <c:v>141.96286231889997</c:v>
                </c:pt>
                <c:pt idx="331">
                  <c:v>-77.857575757600102</c:v>
                </c:pt>
                <c:pt idx="332">
                  <c:v>-439.25151515149997</c:v>
                </c:pt>
                <c:pt idx="333">
                  <c:v>178.86666666669998</c:v>
                </c:pt>
                <c:pt idx="334">
                  <c:v>-1253.7474999999999</c:v>
                </c:pt>
                <c:pt idx="335">
                  <c:v>-351.54583333340008</c:v>
                </c:pt>
                <c:pt idx="336">
                  <c:v>-93.725757575800003</c:v>
                </c:pt>
                <c:pt idx="337">
                  <c:v>289.00217391299998</c:v>
                </c:pt>
                <c:pt idx="338">
                  <c:v>-387.27753623189994</c:v>
                </c:pt>
                <c:pt idx="339">
                  <c:v>719.26911764709996</c:v>
                </c:pt>
                <c:pt idx="340">
                  <c:v>54.067934782599991</c:v>
                </c:pt>
                <c:pt idx="341">
                  <c:v>-481.85625000000005</c:v>
                </c:pt>
                <c:pt idx="342">
                  <c:v>547.46666666669989</c:v>
                </c:pt>
                <c:pt idx="343">
                  <c:v>574.53333333339992</c:v>
                </c:pt>
                <c:pt idx="344">
                  <c:v>-1021.725</c:v>
                </c:pt>
                <c:pt idx="345">
                  <c:v>-1464.0548913042999</c:v>
                </c:pt>
                <c:pt idx="346">
                  <c:v>-1264.1010869564998</c:v>
                </c:pt>
                <c:pt idx="347">
                  <c:v>-847.77500000000009</c:v>
                </c:pt>
                <c:pt idx="348">
                  <c:v>-670.85072463759991</c:v>
                </c:pt>
                <c:pt idx="349">
                  <c:v>-772.02916666670012</c:v>
                </c:pt>
                <c:pt idx="350">
                  <c:v>-45.69722222230007</c:v>
                </c:pt>
                <c:pt idx="351">
                  <c:v>-251.47644927540011</c:v>
                </c:pt>
                <c:pt idx="352">
                  <c:v>-1323.875</c:v>
                </c:pt>
                <c:pt idx="353">
                  <c:v>-582.77355072459989</c:v>
                </c:pt>
                <c:pt idx="354">
                  <c:v>-807.53472222230005</c:v>
                </c:pt>
                <c:pt idx="355">
                  <c:v>-1630.4686594203001</c:v>
                </c:pt>
                <c:pt idx="356">
                  <c:v>-1455.5916666666001</c:v>
                </c:pt>
                <c:pt idx="357">
                  <c:v>-965.03916666670011</c:v>
                </c:pt>
                <c:pt idx="358">
                  <c:v>-1715.2541666666998</c:v>
                </c:pt>
                <c:pt idx="359">
                  <c:v>-1200.5666666667</c:v>
                </c:pt>
                <c:pt idx="360">
                  <c:v>-1069.1273809524</c:v>
                </c:pt>
                <c:pt idx="361">
                  <c:v>-520.15996376810006</c:v>
                </c:pt>
                <c:pt idx="362">
                  <c:v>-477.00358056260001</c:v>
                </c:pt>
                <c:pt idx="363">
                  <c:v>-769.11666666660005</c:v>
                </c:pt>
                <c:pt idx="364">
                  <c:v>-1402.7750000000001</c:v>
                </c:pt>
                <c:pt idx="365">
                  <c:v>-1177.6741106720001</c:v>
                </c:pt>
                <c:pt idx="366">
                  <c:v>-1461.2333333334</c:v>
                </c:pt>
                <c:pt idx="367">
                  <c:v>-1468.7625</c:v>
                </c:pt>
                <c:pt idx="368">
                  <c:v>-1001.6443181817999</c:v>
                </c:pt>
                <c:pt idx="369">
                  <c:v>-1213.2875000000001</c:v>
                </c:pt>
                <c:pt idx="370">
                  <c:v>-674.40952380959993</c:v>
                </c:pt>
                <c:pt idx="371">
                  <c:v>-249.17807971019988</c:v>
                </c:pt>
                <c:pt idx="372">
                  <c:v>-491.75833333330002</c:v>
                </c:pt>
                <c:pt idx="373">
                  <c:v>-566.72500000000002</c:v>
                </c:pt>
                <c:pt idx="374">
                  <c:v>-932.14583333339999</c:v>
                </c:pt>
                <c:pt idx="375">
                  <c:v>-207.06666666670003</c:v>
                </c:pt>
                <c:pt idx="376">
                  <c:v>-123.26666666669996</c:v>
                </c:pt>
                <c:pt idx="377">
                  <c:v>-1603.6083333334002</c:v>
                </c:pt>
                <c:pt idx="378">
                  <c:v>-2245.7172101450001</c:v>
                </c:pt>
                <c:pt idx="379">
                  <c:v>-1564.095</c:v>
                </c:pt>
                <c:pt idx="380">
                  <c:v>-1585.5916666667001</c:v>
                </c:pt>
                <c:pt idx="381">
                  <c:v>-1733.1096491228</c:v>
                </c:pt>
                <c:pt idx="382">
                  <c:v>-2007.7323529412001</c:v>
                </c:pt>
                <c:pt idx="383">
                  <c:v>-2293.8653985506999</c:v>
                </c:pt>
                <c:pt idx="384">
                  <c:v>-2150.6791666667</c:v>
                </c:pt>
                <c:pt idx="385">
                  <c:v>-668.68452380950009</c:v>
                </c:pt>
                <c:pt idx="386">
                  <c:v>-2132.6</c:v>
                </c:pt>
                <c:pt idx="387">
                  <c:v>-2407.1583333333997</c:v>
                </c:pt>
                <c:pt idx="388">
                  <c:v>-1453.3708333333</c:v>
                </c:pt>
                <c:pt idx="389">
                  <c:v>-1869.3666666667002</c:v>
                </c:pt>
                <c:pt idx="390">
                  <c:v>-2315.9412878788003</c:v>
                </c:pt>
                <c:pt idx="391">
                  <c:v>-2449.4583333332998</c:v>
                </c:pt>
                <c:pt idx="392">
                  <c:v>-1954.8666666666998</c:v>
                </c:pt>
                <c:pt idx="393">
                  <c:v>-1778.2287878787999</c:v>
                </c:pt>
                <c:pt idx="394">
                  <c:v>-2272.6583333333997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378824"/>
        <c:axId val="224379216"/>
      </c:areaChart>
      <c:lineChart>
        <c:grouping val="standard"/>
        <c:varyColors val="0"/>
        <c:ser>
          <c:idx val="1"/>
          <c:order val="1"/>
          <c:tx>
            <c:v>Capacidad importación (MW)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[0]!Int_CPorImp</c:f>
              <c:numCache>
                <c:formatCode>#,##0.0</c:formatCode>
                <c:ptCount val="395"/>
                <c:pt idx="0">
                  <c:v>2575</c:v>
                </c:pt>
                <c:pt idx="1">
                  <c:v>2419.375</c:v>
                </c:pt>
                <c:pt idx="2">
                  <c:v>3030.4166666667002</c:v>
                </c:pt>
                <c:pt idx="3">
                  <c:v>3307.5</c:v>
                </c:pt>
                <c:pt idx="4">
                  <c:v>2750</c:v>
                </c:pt>
                <c:pt idx="5">
                  <c:v>2488.75</c:v>
                </c:pt>
                <c:pt idx="6">
                  <c:v>2141.25</c:v>
                </c:pt>
                <c:pt idx="7">
                  <c:v>2955.625</c:v>
                </c:pt>
                <c:pt idx="8">
                  <c:v>2846.8333333332998</c:v>
                </c:pt>
                <c:pt idx="9">
                  <c:v>2505.7916666667002</c:v>
                </c:pt>
                <c:pt idx="10">
                  <c:v>2802.125</c:v>
                </c:pt>
                <c:pt idx="11">
                  <c:v>2553.4583333332998</c:v>
                </c:pt>
                <c:pt idx="12">
                  <c:v>3276.2083333332998</c:v>
                </c:pt>
                <c:pt idx="13">
                  <c:v>3128</c:v>
                </c:pt>
                <c:pt idx="14">
                  <c:v>2746.875</c:v>
                </c:pt>
                <c:pt idx="15">
                  <c:v>2475.625</c:v>
                </c:pt>
                <c:pt idx="16">
                  <c:v>2918.3333333332998</c:v>
                </c:pt>
                <c:pt idx="17">
                  <c:v>3368.5</c:v>
                </c:pt>
                <c:pt idx="18">
                  <c:v>4044.375</c:v>
                </c:pt>
                <c:pt idx="19">
                  <c:v>3247.5</c:v>
                </c:pt>
                <c:pt idx="20">
                  <c:v>2606.2083333332998</c:v>
                </c:pt>
                <c:pt idx="21">
                  <c:v>2792.2916666667002</c:v>
                </c:pt>
                <c:pt idx="22">
                  <c:v>2321.4583333332998</c:v>
                </c:pt>
                <c:pt idx="23">
                  <c:v>2297.0833333332998</c:v>
                </c:pt>
                <c:pt idx="24">
                  <c:v>3049.4166666667002</c:v>
                </c:pt>
                <c:pt idx="25">
                  <c:v>2962.5</c:v>
                </c:pt>
                <c:pt idx="26">
                  <c:v>2947.625</c:v>
                </c:pt>
                <c:pt idx="27">
                  <c:v>2139.375</c:v>
                </c:pt>
                <c:pt idx="28">
                  <c:v>0</c:v>
                </c:pt>
                <c:pt idx="29">
                  <c:v>0</c:v>
                </c:pt>
                <c:pt idx="30">
                  <c:v>2050</c:v>
                </c:pt>
                <c:pt idx="31">
                  <c:v>2200</c:v>
                </c:pt>
                <c:pt idx="32">
                  <c:v>2200</c:v>
                </c:pt>
                <c:pt idx="33">
                  <c:v>2200</c:v>
                </c:pt>
                <c:pt idx="34">
                  <c:v>2200</c:v>
                </c:pt>
                <c:pt idx="35">
                  <c:v>2083.3333333332998</c:v>
                </c:pt>
                <c:pt idx="36">
                  <c:v>1866.6666666666999</c:v>
                </c:pt>
                <c:pt idx="37">
                  <c:v>2112.5</c:v>
                </c:pt>
                <c:pt idx="38">
                  <c:v>2158.3333333332998</c:v>
                </c:pt>
                <c:pt idx="39">
                  <c:v>2200</c:v>
                </c:pt>
                <c:pt idx="40">
                  <c:v>3106.0416666667002</c:v>
                </c:pt>
                <c:pt idx="41">
                  <c:v>2431.6666666667002</c:v>
                </c:pt>
                <c:pt idx="42">
                  <c:v>2383.75</c:v>
                </c:pt>
                <c:pt idx="43">
                  <c:v>2727.2916666667002</c:v>
                </c:pt>
                <c:pt idx="44">
                  <c:v>3171.3333333332998</c:v>
                </c:pt>
                <c:pt idx="45">
                  <c:v>2156.25</c:v>
                </c:pt>
                <c:pt idx="46">
                  <c:v>2051.4583333332998</c:v>
                </c:pt>
                <c:pt idx="47">
                  <c:v>2200</c:v>
                </c:pt>
                <c:pt idx="48">
                  <c:v>2182.2916666667002</c:v>
                </c:pt>
                <c:pt idx="49">
                  <c:v>2182.2916666667002</c:v>
                </c:pt>
                <c:pt idx="50">
                  <c:v>2163.5416666667002</c:v>
                </c:pt>
                <c:pt idx="51">
                  <c:v>2733.75</c:v>
                </c:pt>
                <c:pt idx="52">
                  <c:v>3363.4166666667002</c:v>
                </c:pt>
                <c:pt idx="53">
                  <c:v>2806.875</c:v>
                </c:pt>
                <c:pt idx="54">
                  <c:v>2735.625</c:v>
                </c:pt>
                <c:pt idx="55">
                  <c:v>2338.9583333332998</c:v>
                </c:pt>
                <c:pt idx="56">
                  <c:v>2465.4166666667002</c:v>
                </c:pt>
                <c:pt idx="57">
                  <c:v>2376.25</c:v>
                </c:pt>
                <c:pt idx="58">
                  <c:v>2017.7083333333001</c:v>
                </c:pt>
                <c:pt idx="59">
                  <c:v>2230.8333333332998</c:v>
                </c:pt>
                <c:pt idx="60">
                  <c:v>2773.125</c:v>
                </c:pt>
                <c:pt idx="61">
                  <c:v>2995.1666666667002</c:v>
                </c:pt>
                <c:pt idx="62">
                  <c:v>2927.9583333332998</c:v>
                </c:pt>
                <c:pt idx="63">
                  <c:v>2658.75</c:v>
                </c:pt>
                <c:pt idx="64">
                  <c:v>2234.7916666667002</c:v>
                </c:pt>
                <c:pt idx="65">
                  <c:v>2327.9166666667002</c:v>
                </c:pt>
                <c:pt idx="66">
                  <c:v>2766.6666666667002</c:v>
                </c:pt>
                <c:pt idx="67">
                  <c:v>2523.75</c:v>
                </c:pt>
                <c:pt idx="68">
                  <c:v>3018.75</c:v>
                </c:pt>
                <c:pt idx="69">
                  <c:v>1848.125</c:v>
                </c:pt>
                <c:pt idx="70">
                  <c:v>2338.75</c:v>
                </c:pt>
                <c:pt idx="71">
                  <c:v>2492.5</c:v>
                </c:pt>
                <c:pt idx="72">
                  <c:v>2122.7083333332998</c:v>
                </c:pt>
                <c:pt idx="73">
                  <c:v>2122.5</c:v>
                </c:pt>
                <c:pt idx="74">
                  <c:v>3251.25</c:v>
                </c:pt>
                <c:pt idx="75">
                  <c:v>3285</c:v>
                </c:pt>
                <c:pt idx="76">
                  <c:v>1859.5833333333001</c:v>
                </c:pt>
                <c:pt idx="77">
                  <c:v>1794.1666666666999</c:v>
                </c:pt>
                <c:pt idx="78">
                  <c:v>2037.9166666666999</c:v>
                </c:pt>
                <c:pt idx="79">
                  <c:v>2397.125</c:v>
                </c:pt>
                <c:pt idx="80">
                  <c:v>2151.25</c:v>
                </c:pt>
                <c:pt idx="81">
                  <c:v>2667.8333333332998</c:v>
                </c:pt>
                <c:pt idx="82">
                  <c:v>2790.625</c:v>
                </c:pt>
                <c:pt idx="83">
                  <c:v>2193.3333333332998</c:v>
                </c:pt>
                <c:pt idx="84">
                  <c:v>2880.625</c:v>
                </c:pt>
                <c:pt idx="85">
                  <c:v>2231.875</c:v>
                </c:pt>
                <c:pt idx="86">
                  <c:v>2662.5</c:v>
                </c:pt>
                <c:pt idx="87">
                  <c:v>1744.1666666666999</c:v>
                </c:pt>
                <c:pt idx="88">
                  <c:v>2709.375</c:v>
                </c:pt>
                <c:pt idx="89">
                  <c:v>2623.5416666667002</c:v>
                </c:pt>
                <c:pt idx="90">
                  <c:v>2111.6666666667002</c:v>
                </c:pt>
                <c:pt idx="91">
                  <c:v>1945.625</c:v>
                </c:pt>
                <c:pt idx="92">
                  <c:v>2551.875</c:v>
                </c:pt>
                <c:pt idx="93">
                  <c:v>2174.5833333332998</c:v>
                </c:pt>
                <c:pt idx="94">
                  <c:v>1885</c:v>
                </c:pt>
                <c:pt idx="95">
                  <c:v>3411.3333333332998</c:v>
                </c:pt>
                <c:pt idx="96">
                  <c:v>3185.7916666667002</c:v>
                </c:pt>
                <c:pt idx="97">
                  <c:v>2784.375</c:v>
                </c:pt>
                <c:pt idx="98">
                  <c:v>2729.4166666667002</c:v>
                </c:pt>
                <c:pt idx="99">
                  <c:v>1975.8333333333001</c:v>
                </c:pt>
                <c:pt idx="100">
                  <c:v>2265.625</c:v>
                </c:pt>
                <c:pt idx="101">
                  <c:v>2157.2916666667002</c:v>
                </c:pt>
                <c:pt idx="102">
                  <c:v>2518.9583333332998</c:v>
                </c:pt>
                <c:pt idx="103">
                  <c:v>2844.7916666667002</c:v>
                </c:pt>
                <c:pt idx="104">
                  <c:v>1812.2916666666999</c:v>
                </c:pt>
                <c:pt idx="105">
                  <c:v>2266.0416666667002</c:v>
                </c:pt>
                <c:pt idx="106">
                  <c:v>2303.75</c:v>
                </c:pt>
                <c:pt idx="107">
                  <c:v>2584.4166666667002</c:v>
                </c:pt>
                <c:pt idx="108">
                  <c:v>2753.5416666667002</c:v>
                </c:pt>
                <c:pt idx="109">
                  <c:v>2841.375</c:v>
                </c:pt>
                <c:pt idx="110">
                  <c:v>3094.5833333332998</c:v>
                </c:pt>
                <c:pt idx="111">
                  <c:v>2762.5</c:v>
                </c:pt>
                <c:pt idx="112">
                  <c:v>2943.3333333332998</c:v>
                </c:pt>
                <c:pt idx="113">
                  <c:v>2765.625</c:v>
                </c:pt>
                <c:pt idx="114">
                  <c:v>3049.9166666667002</c:v>
                </c:pt>
                <c:pt idx="115">
                  <c:v>2898.5833333332998</c:v>
                </c:pt>
                <c:pt idx="116">
                  <c:v>2925.375</c:v>
                </c:pt>
                <c:pt idx="117">
                  <c:v>3221.0833333332998</c:v>
                </c:pt>
                <c:pt idx="118">
                  <c:v>2632.75</c:v>
                </c:pt>
                <c:pt idx="119">
                  <c:v>2714.1666666667002</c:v>
                </c:pt>
                <c:pt idx="120">
                  <c:v>2597.0833333332998</c:v>
                </c:pt>
                <c:pt idx="121">
                  <c:v>2342.0833333332998</c:v>
                </c:pt>
                <c:pt idx="122">
                  <c:v>2480.875</c:v>
                </c:pt>
                <c:pt idx="123">
                  <c:v>2767.3333333332998</c:v>
                </c:pt>
                <c:pt idx="124">
                  <c:v>3084.375</c:v>
                </c:pt>
                <c:pt idx="125">
                  <c:v>2552.9166666667002</c:v>
                </c:pt>
                <c:pt idx="126">
                  <c:v>2579.2916666667002</c:v>
                </c:pt>
                <c:pt idx="127">
                  <c:v>2838.2083333332998</c:v>
                </c:pt>
                <c:pt idx="128">
                  <c:v>2006.8333333333001</c:v>
                </c:pt>
                <c:pt idx="129">
                  <c:v>1916.25</c:v>
                </c:pt>
                <c:pt idx="130">
                  <c:v>2681.3333333332998</c:v>
                </c:pt>
                <c:pt idx="131">
                  <c:v>2317.8333333332998</c:v>
                </c:pt>
                <c:pt idx="132">
                  <c:v>2351.3333333332998</c:v>
                </c:pt>
                <c:pt idx="133">
                  <c:v>2094.1666666667002</c:v>
                </c:pt>
                <c:pt idx="134">
                  <c:v>2384.4583333332998</c:v>
                </c:pt>
                <c:pt idx="135">
                  <c:v>1847.0833333333001</c:v>
                </c:pt>
                <c:pt idx="136">
                  <c:v>2335.8333333332998</c:v>
                </c:pt>
                <c:pt idx="137">
                  <c:v>2320.8333333332998</c:v>
                </c:pt>
                <c:pt idx="138">
                  <c:v>2611.875</c:v>
                </c:pt>
                <c:pt idx="139">
                  <c:v>2397.0833333332998</c:v>
                </c:pt>
                <c:pt idx="140">
                  <c:v>2371.6666666667002</c:v>
                </c:pt>
                <c:pt idx="141">
                  <c:v>2291.0416666667002</c:v>
                </c:pt>
                <c:pt idx="142">
                  <c:v>2020</c:v>
                </c:pt>
                <c:pt idx="143">
                  <c:v>1952.2916666666999</c:v>
                </c:pt>
                <c:pt idx="144">
                  <c:v>2137.5</c:v>
                </c:pt>
                <c:pt idx="145">
                  <c:v>2562.7083333332998</c:v>
                </c:pt>
                <c:pt idx="146">
                  <c:v>2713.3333333332998</c:v>
                </c:pt>
                <c:pt idx="147">
                  <c:v>2752.5</c:v>
                </c:pt>
                <c:pt idx="148">
                  <c:v>2881.25</c:v>
                </c:pt>
                <c:pt idx="149">
                  <c:v>2499.7916666667002</c:v>
                </c:pt>
                <c:pt idx="150">
                  <c:v>2425.8333333332998</c:v>
                </c:pt>
                <c:pt idx="151">
                  <c:v>2378.125</c:v>
                </c:pt>
                <c:pt idx="152">
                  <c:v>3050.625</c:v>
                </c:pt>
                <c:pt idx="153">
                  <c:v>2472.9166666667002</c:v>
                </c:pt>
                <c:pt idx="154">
                  <c:v>2186.6666666667002</c:v>
                </c:pt>
                <c:pt idx="155">
                  <c:v>2325.625</c:v>
                </c:pt>
                <c:pt idx="156">
                  <c:v>2414.7916666667002</c:v>
                </c:pt>
                <c:pt idx="157">
                  <c:v>2035.2083333333001</c:v>
                </c:pt>
                <c:pt idx="158">
                  <c:v>2823.75</c:v>
                </c:pt>
                <c:pt idx="159">
                  <c:v>2508.0416666667002</c:v>
                </c:pt>
                <c:pt idx="160">
                  <c:v>2935.4166666667002</c:v>
                </c:pt>
                <c:pt idx="161">
                  <c:v>2585.625</c:v>
                </c:pt>
                <c:pt idx="162">
                  <c:v>2211.875</c:v>
                </c:pt>
                <c:pt idx="163">
                  <c:v>2506.25</c:v>
                </c:pt>
                <c:pt idx="164">
                  <c:v>2406.0416666667002</c:v>
                </c:pt>
                <c:pt idx="165">
                  <c:v>3119.1666666667002</c:v>
                </c:pt>
                <c:pt idx="166">
                  <c:v>2718.9583333332998</c:v>
                </c:pt>
                <c:pt idx="167">
                  <c:v>2686.875</c:v>
                </c:pt>
                <c:pt idx="168">
                  <c:v>2251.875</c:v>
                </c:pt>
                <c:pt idx="169">
                  <c:v>1963.375</c:v>
                </c:pt>
                <c:pt idx="170">
                  <c:v>1484.5833333333001</c:v>
                </c:pt>
                <c:pt idx="171">
                  <c:v>1965.8333333333001</c:v>
                </c:pt>
                <c:pt idx="172">
                  <c:v>2735</c:v>
                </c:pt>
                <c:pt idx="173">
                  <c:v>3556.875</c:v>
                </c:pt>
                <c:pt idx="174">
                  <c:v>2593.125</c:v>
                </c:pt>
                <c:pt idx="175">
                  <c:v>2926</c:v>
                </c:pt>
                <c:pt idx="176">
                  <c:v>1924.1666666666999</c:v>
                </c:pt>
                <c:pt idx="177">
                  <c:v>1713.75</c:v>
                </c:pt>
                <c:pt idx="178">
                  <c:v>1906.25</c:v>
                </c:pt>
                <c:pt idx="179">
                  <c:v>2329.125</c:v>
                </c:pt>
                <c:pt idx="180">
                  <c:v>3127.5</c:v>
                </c:pt>
                <c:pt idx="181">
                  <c:v>2576.875</c:v>
                </c:pt>
                <c:pt idx="182">
                  <c:v>2145.4166666667002</c:v>
                </c:pt>
                <c:pt idx="183">
                  <c:v>2299</c:v>
                </c:pt>
                <c:pt idx="184">
                  <c:v>1808.3333333333001</c:v>
                </c:pt>
                <c:pt idx="185">
                  <c:v>2214.1666666667002</c:v>
                </c:pt>
                <c:pt idx="186">
                  <c:v>2671.0416666667002</c:v>
                </c:pt>
                <c:pt idx="187">
                  <c:v>2946.5416666667002</c:v>
                </c:pt>
                <c:pt idx="188">
                  <c:v>2552.9583333332998</c:v>
                </c:pt>
                <c:pt idx="189">
                  <c:v>2076.4166666667002</c:v>
                </c:pt>
                <c:pt idx="190">
                  <c:v>1980</c:v>
                </c:pt>
                <c:pt idx="191">
                  <c:v>2611.4583333332998</c:v>
                </c:pt>
                <c:pt idx="192">
                  <c:v>2261.7916666667002</c:v>
                </c:pt>
                <c:pt idx="193">
                  <c:v>2440.8333333332998</c:v>
                </c:pt>
                <c:pt idx="194">
                  <c:v>2438.125</c:v>
                </c:pt>
                <c:pt idx="195">
                  <c:v>2246.375</c:v>
                </c:pt>
                <c:pt idx="196">
                  <c:v>2201.9166666667002</c:v>
                </c:pt>
                <c:pt idx="197">
                  <c:v>1693.2916666666999</c:v>
                </c:pt>
                <c:pt idx="198">
                  <c:v>1902.7083333333001</c:v>
                </c:pt>
                <c:pt idx="199">
                  <c:v>1842.9166666666999</c:v>
                </c:pt>
                <c:pt idx="200">
                  <c:v>2152.9166666667002</c:v>
                </c:pt>
                <c:pt idx="201">
                  <c:v>2445</c:v>
                </c:pt>
                <c:pt idx="202">
                  <c:v>2750.625</c:v>
                </c:pt>
                <c:pt idx="203">
                  <c:v>2389.375</c:v>
                </c:pt>
                <c:pt idx="204">
                  <c:v>2553.125</c:v>
                </c:pt>
                <c:pt idx="205">
                  <c:v>2328.75</c:v>
                </c:pt>
                <c:pt idx="206">
                  <c:v>1979.5833333333001</c:v>
                </c:pt>
                <c:pt idx="207">
                  <c:v>1821.25</c:v>
                </c:pt>
                <c:pt idx="208">
                  <c:v>2527.8000000000002</c:v>
                </c:pt>
                <c:pt idx="209">
                  <c:v>1775.2083333333001</c:v>
                </c:pt>
                <c:pt idx="210">
                  <c:v>1963.5416666666999</c:v>
                </c:pt>
                <c:pt idx="211">
                  <c:v>2092.0833333332998</c:v>
                </c:pt>
                <c:pt idx="212">
                  <c:v>2026.6666666666999</c:v>
                </c:pt>
                <c:pt idx="213">
                  <c:v>2423.9583333332998</c:v>
                </c:pt>
                <c:pt idx="214">
                  <c:v>2323.3333333332998</c:v>
                </c:pt>
                <c:pt idx="215">
                  <c:v>2445.4166666667002</c:v>
                </c:pt>
                <c:pt idx="216">
                  <c:v>2134.375</c:v>
                </c:pt>
                <c:pt idx="217">
                  <c:v>2921.25</c:v>
                </c:pt>
                <c:pt idx="218">
                  <c:v>3290.625</c:v>
                </c:pt>
                <c:pt idx="219">
                  <c:v>2429.375</c:v>
                </c:pt>
                <c:pt idx="220">
                  <c:v>2935.8333333332998</c:v>
                </c:pt>
                <c:pt idx="221">
                  <c:v>2555.625</c:v>
                </c:pt>
                <c:pt idx="222">
                  <c:v>2395.8333333332998</c:v>
                </c:pt>
                <c:pt idx="223">
                  <c:v>2023.75</c:v>
                </c:pt>
                <c:pt idx="224">
                  <c:v>2918.125</c:v>
                </c:pt>
                <c:pt idx="225">
                  <c:v>3390.4166666667002</c:v>
                </c:pt>
                <c:pt idx="226">
                  <c:v>3598.3333333332998</c:v>
                </c:pt>
                <c:pt idx="227">
                  <c:v>3191.875</c:v>
                </c:pt>
                <c:pt idx="228">
                  <c:v>3693.75</c:v>
                </c:pt>
                <c:pt idx="229">
                  <c:v>3269.5833333332998</c:v>
                </c:pt>
                <c:pt idx="230">
                  <c:v>2789.2916666667002</c:v>
                </c:pt>
                <c:pt idx="231">
                  <c:v>2210.625</c:v>
                </c:pt>
                <c:pt idx="232">
                  <c:v>2358.9583333332998</c:v>
                </c:pt>
                <c:pt idx="233">
                  <c:v>2442.5</c:v>
                </c:pt>
                <c:pt idx="234">
                  <c:v>2482.2083333332998</c:v>
                </c:pt>
                <c:pt idx="235">
                  <c:v>2041.25</c:v>
                </c:pt>
                <c:pt idx="236">
                  <c:v>2811.0416666667002</c:v>
                </c:pt>
                <c:pt idx="237">
                  <c:v>3076.875</c:v>
                </c:pt>
                <c:pt idx="238">
                  <c:v>2859.1666666667002</c:v>
                </c:pt>
                <c:pt idx="239">
                  <c:v>1868.5416666666999</c:v>
                </c:pt>
                <c:pt idx="240">
                  <c:v>1725</c:v>
                </c:pt>
                <c:pt idx="241">
                  <c:v>1268.3333333333001</c:v>
                </c:pt>
                <c:pt idx="242">
                  <c:v>2221.4583333332998</c:v>
                </c:pt>
                <c:pt idx="243">
                  <c:v>2802.7083333332998</c:v>
                </c:pt>
                <c:pt idx="244">
                  <c:v>2518.5416666667002</c:v>
                </c:pt>
                <c:pt idx="245">
                  <c:v>2590.2083333332998</c:v>
                </c:pt>
                <c:pt idx="246">
                  <c:v>1828.3333333333001</c:v>
                </c:pt>
                <c:pt idx="247">
                  <c:v>2751.0416666667002</c:v>
                </c:pt>
                <c:pt idx="248">
                  <c:v>3277.5</c:v>
                </c:pt>
                <c:pt idx="249">
                  <c:v>2977.2916666667002</c:v>
                </c:pt>
                <c:pt idx="250">
                  <c:v>2534.375</c:v>
                </c:pt>
                <c:pt idx="251">
                  <c:v>3236.0416666667002</c:v>
                </c:pt>
                <c:pt idx="252">
                  <c:v>2751.25</c:v>
                </c:pt>
                <c:pt idx="253">
                  <c:v>2003.5</c:v>
                </c:pt>
                <c:pt idx="254">
                  <c:v>2343.75</c:v>
                </c:pt>
                <c:pt idx="255">
                  <c:v>1934.5833333333001</c:v>
                </c:pt>
                <c:pt idx="256">
                  <c:v>2751.0416666667002</c:v>
                </c:pt>
                <c:pt idx="257">
                  <c:v>2836.875</c:v>
                </c:pt>
                <c:pt idx="258">
                  <c:v>2283.9583333332998</c:v>
                </c:pt>
                <c:pt idx="259">
                  <c:v>2814.3333333332998</c:v>
                </c:pt>
                <c:pt idx="260">
                  <c:v>2501.5</c:v>
                </c:pt>
                <c:pt idx="261">
                  <c:v>1796.4583333333001</c:v>
                </c:pt>
                <c:pt idx="262">
                  <c:v>1905</c:v>
                </c:pt>
                <c:pt idx="263">
                  <c:v>2935</c:v>
                </c:pt>
                <c:pt idx="264">
                  <c:v>2803.75</c:v>
                </c:pt>
                <c:pt idx="265">
                  <c:v>2067.25</c:v>
                </c:pt>
                <c:pt idx="266">
                  <c:v>1722.9166666666999</c:v>
                </c:pt>
                <c:pt idx="267">
                  <c:v>3684.375</c:v>
                </c:pt>
                <c:pt idx="268">
                  <c:v>2795.2083333332998</c:v>
                </c:pt>
                <c:pt idx="269">
                  <c:v>2502.2916666667002</c:v>
                </c:pt>
                <c:pt idx="270">
                  <c:v>3330.2083333332998</c:v>
                </c:pt>
                <c:pt idx="271">
                  <c:v>3150.625</c:v>
                </c:pt>
                <c:pt idx="272">
                  <c:v>2063.5416666667002</c:v>
                </c:pt>
                <c:pt idx="273">
                  <c:v>2012.7083333333001</c:v>
                </c:pt>
                <c:pt idx="274">
                  <c:v>2222.9166666667002</c:v>
                </c:pt>
                <c:pt idx="275">
                  <c:v>3201.0416666667002</c:v>
                </c:pt>
                <c:pt idx="276">
                  <c:v>3227.3333333332998</c:v>
                </c:pt>
                <c:pt idx="277">
                  <c:v>3142.9166666667002</c:v>
                </c:pt>
                <c:pt idx="278">
                  <c:v>3155.2083333332998</c:v>
                </c:pt>
                <c:pt idx="279">
                  <c:v>3148.9583333332998</c:v>
                </c:pt>
                <c:pt idx="280">
                  <c:v>2401.6666666667002</c:v>
                </c:pt>
                <c:pt idx="281">
                  <c:v>1953.75</c:v>
                </c:pt>
                <c:pt idx="282">
                  <c:v>2073.125</c:v>
                </c:pt>
                <c:pt idx="283">
                  <c:v>2846.875</c:v>
                </c:pt>
                <c:pt idx="284">
                  <c:v>1762.5</c:v>
                </c:pt>
                <c:pt idx="285">
                  <c:v>2763.3333333332998</c:v>
                </c:pt>
                <c:pt idx="286">
                  <c:v>2895.1666666667002</c:v>
                </c:pt>
                <c:pt idx="287">
                  <c:v>2530.4166666667002</c:v>
                </c:pt>
                <c:pt idx="288">
                  <c:v>2025.2083333333001</c:v>
                </c:pt>
                <c:pt idx="289">
                  <c:v>2347.9166666667002</c:v>
                </c:pt>
                <c:pt idx="290">
                  <c:v>1838.9583333333001</c:v>
                </c:pt>
                <c:pt idx="291">
                  <c:v>2477.0833333332998</c:v>
                </c:pt>
                <c:pt idx="292">
                  <c:v>2625.8333333332998</c:v>
                </c:pt>
                <c:pt idx="293">
                  <c:v>1977.5</c:v>
                </c:pt>
                <c:pt idx="294">
                  <c:v>1997.9166666666999</c:v>
                </c:pt>
                <c:pt idx="295">
                  <c:v>2648.9583333332998</c:v>
                </c:pt>
                <c:pt idx="296">
                  <c:v>2516.0416666667002</c:v>
                </c:pt>
                <c:pt idx="297">
                  <c:v>2697.7916666667002</c:v>
                </c:pt>
                <c:pt idx="298">
                  <c:v>2733.3333333332998</c:v>
                </c:pt>
                <c:pt idx="299">
                  <c:v>3205</c:v>
                </c:pt>
                <c:pt idx="300">
                  <c:v>2643.7083333332998</c:v>
                </c:pt>
                <c:pt idx="301">
                  <c:v>2613.5416666667002</c:v>
                </c:pt>
                <c:pt idx="302">
                  <c:v>1662.7083333333001</c:v>
                </c:pt>
                <c:pt idx="303">
                  <c:v>1312.5</c:v>
                </c:pt>
                <c:pt idx="304">
                  <c:v>1229.1666666666999</c:v>
                </c:pt>
                <c:pt idx="305">
                  <c:v>1354.1666666666999</c:v>
                </c:pt>
                <c:pt idx="306">
                  <c:v>1354.1666666666999</c:v>
                </c:pt>
                <c:pt idx="307">
                  <c:v>1354.1666666666999</c:v>
                </c:pt>
                <c:pt idx="308">
                  <c:v>1229.1666666666999</c:v>
                </c:pt>
                <c:pt idx="309">
                  <c:v>1219.5833333333001</c:v>
                </c:pt>
                <c:pt idx="310">
                  <c:v>1208.3333333333001</c:v>
                </c:pt>
                <c:pt idx="311">
                  <c:v>1208.3333333333001</c:v>
                </c:pt>
                <c:pt idx="312">
                  <c:v>1208.3333333333001</c:v>
                </c:pt>
                <c:pt idx="313">
                  <c:v>1208.3333333333001</c:v>
                </c:pt>
                <c:pt idx="314">
                  <c:v>1147.0833333333001</c:v>
                </c:pt>
                <c:pt idx="315">
                  <c:v>1208.3333333333001</c:v>
                </c:pt>
                <c:pt idx="316">
                  <c:v>1207.0833333333001</c:v>
                </c:pt>
                <c:pt idx="317">
                  <c:v>1208.3333333333001</c:v>
                </c:pt>
                <c:pt idx="318">
                  <c:v>1208.3333333333001</c:v>
                </c:pt>
                <c:pt idx="319">
                  <c:v>1208.3333333333001</c:v>
                </c:pt>
                <c:pt idx="320">
                  <c:v>1208.3333333333001</c:v>
                </c:pt>
                <c:pt idx="321">
                  <c:v>1206.4583333333001</c:v>
                </c:pt>
                <c:pt idx="322">
                  <c:v>1098.3333333333001</c:v>
                </c:pt>
                <c:pt idx="323">
                  <c:v>1189.5833333333001</c:v>
                </c:pt>
                <c:pt idx="324">
                  <c:v>1150</c:v>
                </c:pt>
                <c:pt idx="325">
                  <c:v>1059.1666666666999</c:v>
                </c:pt>
                <c:pt idx="326">
                  <c:v>1178.3333333333001</c:v>
                </c:pt>
                <c:pt idx="327">
                  <c:v>1208.3333333333001</c:v>
                </c:pt>
                <c:pt idx="328">
                  <c:v>1208.3333333333001</c:v>
                </c:pt>
                <c:pt idx="329">
                  <c:v>1208.3333333333001</c:v>
                </c:pt>
                <c:pt idx="330">
                  <c:v>1159.7916666666999</c:v>
                </c:pt>
                <c:pt idx="331">
                  <c:v>1082.7083333333001</c:v>
                </c:pt>
                <c:pt idx="332">
                  <c:v>1151.25</c:v>
                </c:pt>
                <c:pt idx="333">
                  <c:v>1621.6666666666999</c:v>
                </c:pt>
                <c:pt idx="334">
                  <c:v>1962.0833333333001</c:v>
                </c:pt>
                <c:pt idx="335">
                  <c:v>1829.7916666666999</c:v>
                </c:pt>
                <c:pt idx="336">
                  <c:v>1921.6666666666999</c:v>
                </c:pt>
                <c:pt idx="337">
                  <c:v>1855.2083333333001</c:v>
                </c:pt>
                <c:pt idx="338">
                  <c:v>1409.7916666666999</c:v>
                </c:pt>
                <c:pt idx="339">
                  <c:v>2091.6666666667002</c:v>
                </c:pt>
                <c:pt idx="340">
                  <c:v>1874.7916666666999</c:v>
                </c:pt>
                <c:pt idx="341">
                  <c:v>2343.75</c:v>
                </c:pt>
                <c:pt idx="342">
                  <c:v>2429.1666666667002</c:v>
                </c:pt>
                <c:pt idx="343">
                  <c:v>2327.2916666667002</c:v>
                </c:pt>
                <c:pt idx="344">
                  <c:v>1453.5416666666999</c:v>
                </c:pt>
                <c:pt idx="345">
                  <c:v>1922.0833333333001</c:v>
                </c:pt>
                <c:pt idx="346">
                  <c:v>2387.0833333332998</c:v>
                </c:pt>
                <c:pt idx="347">
                  <c:v>2500</c:v>
                </c:pt>
                <c:pt idx="348">
                  <c:v>2892.5</c:v>
                </c:pt>
                <c:pt idx="349">
                  <c:v>2640.2083333332998</c:v>
                </c:pt>
                <c:pt idx="350">
                  <c:v>2906.0833333332998</c:v>
                </c:pt>
                <c:pt idx="351">
                  <c:v>2865.2083333332998</c:v>
                </c:pt>
                <c:pt idx="352">
                  <c:v>2336.0416666667002</c:v>
                </c:pt>
                <c:pt idx="353">
                  <c:v>2122.5</c:v>
                </c:pt>
                <c:pt idx="354">
                  <c:v>2338.9166666667002</c:v>
                </c:pt>
                <c:pt idx="355">
                  <c:v>2103.3333333332998</c:v>
                </c:pt>
                <c:pt idx="356">
                  <c:v>2583.6666666667002</c:v>
                </c:pt>
                <c:pt idx="357">
                  <c:v>2258.3333333332998</c:v>
                </c:pt>
                <c:pt idx="358">
                  <c:v>2386.0833333332998</c:v>
                </c:pt>
                <c:pt idx="359">
                  <c:v>2872.7916666667002</c:v>
                </c:pt>
                <c:pt idx="360">
                  <c:v>2722.5</c:v>
                </c:pt>
                <c:pt idx="361">
                  <c:v>3259.375</c:v>
                </c:pt>
                <c:pt idx="362">
                  <c:v>2996.5217391304</c:v>
                </c:pt>
                <c:pt idx="363">
                  <c:v>2711.6666666667002</c:v>
                </c:pt>
                <c:pt idx="364">
                  <c:v>3079.375</c:v>
                </c:pt>
                <c:pt idx="365">
                  <c:v>2743.9166666667002</c:v>
                </c:pt>
                <c:pt idx="366">
                  <c:v>2703.125</c:v>
                </c:pt>
                <c:pt idx="367">
                  <c:v>2805.2083333332998</c:v>
                </c:pt>
                <c:pt idx="368">
                  <c:v>2695.0416666667002</c:v>
                </c:pt>
                <c:pt idx="369">
                  <c:v>2972.5</c:v>
                </c:pt>
                <c:pt idx="370">
                  <c:v>2944.375</c:v>
                </c:pt>
                <c:pt idx="371">
                  <c:v>2539.375</c:v>
                </c:pt>
                <c:pt idx="372">
                  <c:v>2447.5</c:v>
                </c:pt>
                <c:pt idx="373">
                  <c:v>2133.9166666667002</c:v>
                </c:pt>
                <c:pt idx="374">
                  <c:v>2187.5416666667002</c:v>
                </c:pt>
                <c:pt idx="375">
                  <c:v>2972.9166666667002</c:v>
                </c:pt>
                <c:pt idx="376">
                  <c:v>3220</c:v>
                </c:pt>
                <c:pt idx="377">
                  <c:v>2627.2916666667002</c:v>
                </c:pt>
                <c:pt idx="378">
                  <c:v>2138.75</c:v>
                </c:pt>
                <c:pt idx="379">
                  <c:v>2335.625</c:v>
                </c:pt>
                <c:pt idx="380">
                  <c:v>2192.5</c:v>
                </c:pt>
                <c:pt idx="381">
                  <c:v>1834.375</c:v>
                </c:pt>
                <c:pt idx="382">
                  <c:v>2353.3333333332998</c:v>
                </c:pt>
                <c:pt idx="383">
                  <c:v>2513.125</c:v>
                </c:pt>
                <c:pt idx="384">
                  <c:v>2022.2916666666999</c:v>
                </c:pt>
                <c:pt idx="385">
                  <c:v>2573.3333333332998</c:v>
                </c:pt>
                <c:pt idx="386">
                  <c:v>2425.2083333332998</c:v>
                </c:pt>
                <c:pt idx="387">
                  <c:v>2296.25</c:v>
                </c:pt>
                <c:pt idx="388">
                  <c:v>2142.7083333332998</c:v>
                </c:pt>
                <c:pt idx="389">
                  <c:v>2700.2916666667002</c:v>
                </c:pt>
                <c:pt idx="390">
                  <c:v>2716.6666666667002</c:v>
                </c:pt>
                <c:pt idx="391">
                  <c:v>2296.5833333332998</c:v>
                </c:pt>
                <c:pt idx="392">
                  <c:v>2355.8333333332998</c:v>
                </c:pt>
                <c:pt idx="393">
                  <c:v>2119.7916666667002</c:v>
                </c:pt>
                <c:pt idx="394">
                  <c:v>2258.75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E-4920-B249-5FB23140FC44}"/>
            </c:ext>
          </c:extLst>
        </c:ser>
        <c:ser>
          <c:idx val="2"/>
          <c:order val="2"/>
          <c:tx>
            <c:v>Capacidad exportación (MW)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[0]!Int_CPorExp</c:f>
              <c:numCache>
                <c:formatCode>#,##0.0</c:formatCode>
                <c:ptCount val="395"/>
                <c:pt idx="0">
                  <c:v>-3755.625</c:v>
                </c:pt>
                <c:pt idx="1">
                  <c:v>-3581.25</c:v>
                </c:pt>
                <c:pt idx="2">
                  <c:v>-3205.8333333332998</c:v>
                </c:pt>
                <c:pt idx="3">
                  <c:v>-3403.5416666667002</c:v>
                </c:pt>
                <c:pt idx="4">
                  <c:v>-4001.875</c:v>
                </c:pt>
                <c:pt idx="5">
                  <c:v>-4091.25</c:v>
                </c:pt>
                <c:pt idx="6">
                  <c:v>-3842.2916666667002</c:v>
                </c:pt>
                <c:pt idx="7">
                  <c:v>-3745.625</c:v>
                </c:pt>
                <c:pt idx="8">
                  <c:v>-3851.4583333332998</c:v>
                </c:pt>
                <c:pt idx="9">
                  <c:v>-3990.4583333332998</c:v>
                </c:pt>
                <c:pt idx="10">
                  <c:v>-3655.5416666667002</c:v>
                </c:pt>
                <c:pt idx="11">
                  <c:v>-3872.2916666667002</c:v>
                </c:pt>
                <c:pt idx="12">
                  <c:v>-3763.125</c:v>
                </c:pt>
                <c:pt idx="13">
                  <c:v>-4368.7916666666997</c:v>
                </c:pt>
                <c:pt idx="14">
                  <c:v>-3174.5833333332998</c:v>
                </c:pt>
                <c:pt idx="15">
                  <c:v>-3546.4583333332998</c:v>
                </c:pt>
                <c:pt idx="16">
                  <c:v>-3939.5</c:v>
                </c:pt>
                <c:pt idx="17">
                  <c:v>-2158.9583333332998</c:v>
                </c:pt>
                <c:pt idx="18">
                  <c:v>-2373.3333333332998</c:v>
                </c:pt>
                <c:pt idx="19">
                  <c:v>-2875.625</c:v>
                </c:pt>
                <c:pt idx="20">
                  <c:v>-3748.75</c:v>
                </c:pt>
                <c:pt idx="21">
                  <c:v>-3849.375</c:v>
                </c:pt>
                <c:pt idx="22">
                  <c:v>-4139.375</c:v>
                </c:pt>
                <c:pt idx="23">
                  <c:v>-3991.875</c:v>
                </c:pt>
                <c:pt idx="24">
                  <c:v>-3441.6666666667002</c:v>
                </c:pt>
                <c:pt idx="25">
                  <c:v>-3280.8333333332998</c:v>
                </c:pt>
                <c:pt idx="26">
                  <c:v>-3275.4166666667002</c:v>
                </c:pt>
                <c:pt idx="27">
                  <c:v>-2578.75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-1000</c:v>
                </c:pt>
                <c:pt idx="38">
                  <c:v>-1000</c:v>
                </c:pt>
                <c:pt idx="39">
                  <c:v>-1000</c:v>
                </c:pt>
                <c:pt idx="40">
                  <c:v>-1000</c:v>
                </c:pt>
                <c:pt idx="41">
                  <c:v>-1700</c:v>
                </c:pt>
                <c:pt idx="42">
                  <c:v>-1700</c:v>
                </c:pt>
                <c:pt idx="43">
                  <c:v>-1664.5833333333001</c:v>
                </c:pt>
                <c:pt idx="44">
                  <c:v>-1700</c:v>
                </c:pt>
                <c:pt idx="45">
                  <c:v>-1700</c:v>
                </c:pt>
                <c:pt idx="46">
                  <c:v>-1700</c:v>
                </c:pt>
                <c:pt idx="47">
                  <c:v>-1700</c:v>
                </c:pt>
                <c:pt idx="48">
                  <c:v>-2424.375</c:v>
                </c:pt>
                <c:pt idx="49">
                  <c:v>-2870</c:v>
                </c:pt>
                <c:pt idx="50">
                  <c:v>-2263.75</c:v>
                </c:pt>
                <c:pt idx="51">
                  <c:v>-2520.625</c:v>
                </c:pt>
                <c:pt idx="52">
                  <c:v>-2584.5833333332998</c:v>
                </c:pt>
                <c:pt idx="53">
                  <c:v>-2814.7916666667002</c:v>
                </c:pt>
                <c:pt idx="54">
                  <c:v>-2923.5416666667002</c:v>
                </c:pt>
                <c:pt idx="55">
                  <c:v>-3234.1666666667002</c:v>
                </c:pt>
                <c:pt idx="56">
                  <c:v>-3331.6666666667002</c:v>
                </c:pt>
                <c:pt idx="57">
                  <c:v>-3416.0416666667002</c:v>
                </c:pt>
                <c:pt idx="58">
                  <c:v>-3466.6666666667002</c:v>
                </c:pt>
                <c:pt idx="59">
                  <c:v>-3449.7916666667002</c:v>
                </c:pt>
                <c:pt idx="60">
                  <c:v>-3515.4166666667002</c:v>
                </c:pt>
                <c:pt idx="61">
                  <c:v>-2873.75</c:v>
                </c:pt>
                <c:pt idx="62">
                  <c:v>-2886.875</c:v>
                </c:pt>
                <c:pt idx="63">
                  <c:v>-2907.7083333332998</c:v>
                </c:pt>
                <c:pt idx="64">
                  <c:v>-3429.5833333332998</c:v>
                </c:pt>
                <c:pt idx="65">
                  <c:v>-3363.9583333332998</c:v>
                </c:pt>
                <c:pt idx="66">
                  <c:v>-3354.5833333332998</c:v>
                </c:pt>
                <c:pt idx="67">
                  <c:v>-3495.2083333332998</c:v>
                </c:pt>
                <c:pt idx="68">
                  <c:v>-3470.8333333332998</c:v>
                </c:pt>
                <c:pt idx="69">
                  <c:v>-3487.7083333332998</c:v>
                </c:pt>
                <c:pt idx="70">
                  <c:v>-3615.2083333332998</c:v>
                </c:pt>
                <c:pt idx="71">
                  <c:v>-3000.8333333332998</c:v>
                </c:pt>
                <c:pt idx="72">
                  <c:v>-3330.2083333332998</c:v>
                </c:pt>
                <c:pt idx="73">
                  <c:v>-3620.8333333332998</c:v>
                </c:pt>
                <c:pt idx="74">
                  <c:v>-3347.0833333332998</c:v>
                </c:pt>
                <c:pt idx="75">
                  <c:v>-3330.2083333332998</c:v>
                </c:pt>
                <c:pt idx="76">
                  <c:v>-3540.2083333332998</c:v>
                </c:pt>
                <c:pt idx="77">
                  <c:v>-3626.4583333332998</c:v>
                </c:pt>
                <c:pt idx="78">
                  <c:v>-2931.875</c:v>
                </c:pt>
                <c:pt idx="79">
                  <c:v>-3120</c:v>
                </c:pt>
                <c:pt idx="80">
                  <c:v>-3585.4166666667002</c:v>
                </c:pt>
                <c:pt idx="81">
                  <c:v>-3742.0833333332998</c:v>
                </c:pt>
                <c:pt idx="82">
                  <c:v>-3873.125</c:v>
                </c:pt>
                <c:pt idx="83">
                  <c:v>-3951</c:v>
                </c:pt>
                <c:pt idx="84">
                  <c:v>-4198.9583333333003</c:v>
                </c:pt>
                <c:pt idx="85">
                  <c:v>-4736.25</c:v>
                </c:pt>
                <c:pt idx="86">
                  <c:v>-4378.125</c:v>
                </c:pt>
                <c:pt idx="87">
                  <c:v>-3899.5833333332998</c:v>
                </c:pt>
                <c:pt idx="88">
                  <c:v>-4582.7083333333003</c:v>
                </c:pt>
                <c:pt idx="89">
                  <c:v>-4438.5416666666997</c:v>
                </c:pt>
                <c:pt idx="90">
                  <c:v>-3905.5</c:v>
                </c:pt>
                <c:pt idx="91">
                  <c:v>-4404.375</c:v>
                </c:pt>
                <c:pt idx="92">
                  <c:v>-3747.0833333332998</c:v>
                </c:pt>
                <c:pt idx="93">
                  <c:v>-3262.2916666667002</c:v>
                </c:pt>
                <c:pt idx="94">
                  <c:v>-3674.5833333332998</c:v>
                </c:pt>
                <c:pt idx="95">
                  <c:v>-3660.625</c:v>
                </c:pt>
                <c:pt idx="96">
                  <c:v>-2972.9583333332998</c:v>
                </c:pt>
                <c:pt idx="97">
                  <c:v>-3629.1666666667002</c:v>
                </c:pt>
                <c:pt idx="98">
                  <c:v>-3573.0833333332998</c:v>
                </c:pt>
                <c:pt idx="99">
                  <c:v>-3896.25</c:v>
                </c:pt>
                <c:pt idx="100">
                  <c:v>-4234.375</c:v>
                </c:pt>
                <c:pt idx="101">
                  <c:v>-4221.4583333333003</c:v>
                </c:pt>
                <c:pt idx="102">
                  <c:v>-3988.125</c:v>
                </c:pt>
                <c:pt idx="103">
                  <c:v>-3632.5</c:v>
                </c:pt>
                <c:pt idx="104">
                  <c:v>-3312.0833333332998</c:v>
                </c:pt>
                <c:pt idx="105">
                  <c:v>-3765.8333333332998</c:v>
                </c:pt>
                <c:pt idx="106">
                  <c:v>-3817.0833333332998</c:v>
                </c:pt>
                <c:pt idx="107">
                  <c:v>-3497.2916666667002</c:v>
                </c:pt>
                <c:pt idx="108">
                  <c:v>-2939.7916666667002</c:v>
                </c:pt>
                <c:pt idx="109">
                  <c:v>-2952.2916666667002</c:v>
                </c:pt>
                <c:pt idx="110">
                  <c:v>-2733.5416666667002</c:v>
                </c:pt>
                <c:pt idx="111">
                  <c:v>-3390</c:v>
                </c:pt>
                <c:pt idx="112">
                  <c:v>-3460</c:v>
                </c:pt>
                <c:pt idx="113">
                  <c:v>-3066.25</c:v>
                </c:pt>
                <c:pt idx="114">
                  <c:v>-3029.5833333332998</c:v>
                </c:pt>
                <c:pt idx="115">
                  <c:v>-3628.125</c:v>
                </c:pt>
                <c:pt idx="116">
                  <c:v>-3704.1666666667002</c:v>
                </c:pt>
                <c:pt idx="117">
                  <c:v>-3418.9583333332998</c:v>
                </c:pt>
                <c:pt idx="118">
                  <c:v>-3469.5833333332998</c:v>
                </c:pt>
                <c:pt idx="119">
                  <c:v>-3444.625</c:v>
                </c:pt>
                <c:pt idx="120">
                  <c:v>-3590.8333333332998</c:v>
                </c:pt>
                <c:pt idx="121">
                  <c:v>-4086.6666666667002</c:v>
                </c:pt>
                <c:pt idx="122">
                  <c:v>-3918.125</c:v>
                </c:pt>
                <c:pt idx="123">
                  <c:v>-3627.0833333332998</c:v>
                </c:pt>
                <c:pt idx="124">
                  <c:v>-3523.9583333332998</c:v>
                </c:pt>
                <c:pt idx="125">
                  <c:v>-4177.9166666666997</c:v>
                </c:pt>
                <c:pt idx="126">
                  <c:v>-3899.0833333332998</c:v>
                </c:pt>
                <c:pt idx="127">
                  <c:v>-4085.625</c:v>
                </c:pt>
                <c:pt idx="128">
                  <c:v>-4067.0833333332998</c:v>
                </c:pt>
                <c:pt idx="129">
                  <c:v>-3309.375</c:v>
                </c:pt>
                <c:pt idx="130">
                  <c:v>-3826.6666666667002</c:v>
                </c:pt>
                <c:pt idx="131">
                  <c:v>-3677.5</c:v>
                </c:pt>
                <c:pt idx="132">
                  <c:v>-4270</c:v>
                </c:pt>
                <c:pt idx="133">
                  <c:v>-4100.8333333333003</c:v>
                </c:pt>
                <c:pt idx="134">
                  <c:v>-4059.1666666667002</c:v>
                </c:pt>
                <c:pt idx="135">
                  <c:v>-3932.9166666667002</c:v>
                </c:pt>
                <c:pt idx="136">
                  <c:v>-3478.75</c:v>
                </c:pt>
                <c:pt idx="137">
                  <c:v>-4096.875</c:v>
                </c:pt>
                <c:pt idx="138">
                  <c:v>-3678.5416666667002</c:v>
                </c:pt>
                <c:pt idx="139">
                  <c:v>-3197.7083333332998</c:v>
                </c:pt>
                <c:pt idx="140">
                  <c:v>-3450</c:v>
                </c:pt>
                <c:pt idx="141">
                  <c:v>-3237.2916666667002</c:v>
                </c:pt>
                <c:pt idx="142">
                  <c:v>-3857.5</c:v>
                </c:pt>
                <c:pt idx="143">
                  <c:v>-3862.2916666667002</c:v>
                </c:pt>
                <c:pt idx="144">
                  <c:v>-3743.3333333332998</c:v>
                </c:pt>
                <c:pt idx="145">
                  <c:v>-3706.0416666667002</c:v>
                </c:pt>
                <c:pt idx="146">
                  <c:v>-3781.875</c:v>
                </c:pt>
                <c:pt idx="147">
                  <c:v>-3553.125</c:v>
                </c:pt>
                <c:pt idx="148">
                  <c:v>-3006.875</c:v>
                </c:pt>
                <c:pt idx="149">
                  <c:v>-3481.4583333332998</c:v>
                </c:pt>
                <c:pt idx="150">
                  <c:v>-3327.5</c:v>
                </c:pt>
                <c:pt idx="151">
                  <c:v>-3608.9583333332998</c:v>
                </c:pt>
                <c:pt idx="152">
                  <c:v>-3194.375</c:v>
                </c:pt>
                <c:pt idx="153">
                  <c:v>-3762.2916666667002</c:v>
                </c:pt>
                <c:pt idx="154">
                  <c:v>-3802.5</c:v>
                </c:pt>
                <c:pt idx="155">
                  <c:v>-3918.75</c:v>
                </c:pt>
                <c:pt idx="156">
                  <c:v>-3630.2083333332998</c:v>
                </c:pt>
                <c:pt idx="157">
                  <c:v>-4006.875</c:v>
                </c:pt>
                <c:pt idx="158">
                  <c:v>-3550</c:v>
                </c:pt>
                <c:pt idx="159">
                  <c:v>-3371.875</c:v>
                </c:pt>
                <c:pt idx="160">
                  <c:v>-3411.4583333332998</c:v>
                </c:pt>
                <c:pt idx="161">
                  <c:v>-3106.25</c:v>
                </c:pt>
                <c:pt idx="162">
                  <c:v>-3805</c:v>
                </c:pt>
                <c:pt idx="163">
                  <c:v>-3541.4583333332998</c:v>
                </c:pt>
                <c:pt idx="164">
                  <c:v>-3775.2083333332998</c:v>
                </c:pt>
                <c:pt idx="165">
                  <c:v>-3447.7083333332998</c:v>
                </c:pt>
                <c:pt idx="166">
                  <c:v>-3455.8333333332998</c:v>
                </c:pt>
                <c:pt idx="167">
                  <c:v>-3793.75</c:v>
                </c:pt>
                <c:pt idx="168">
                  <c:v>-4040.4166666667002</c:v>
                </c:pt>
                <c:pt idx="169">
                  <c:v>-3666.7083333332998</c:v>
                </c:pt>
                <c:pt idx="170">
                  <c:v>-3806.2083333332998</c:v>
                </c:pt>
                <c:pt idx="171">
                  <c:v>-4115.625</c:v>
                </c:pt>
                <c:pt idx="172">
                  <c:v>-3800.8333333332998</c:v>
                </c:pt>
                <c:pt idx="173">
                  <c:v>-2658.3333333332998</c:v>
                </c:pt>
                <c:pt idx="174">
                  <c:v>-3636.6666666667002</c:v>
                </c:pt>
                <c:pt idx="175">
                  <c:v>-3667.2916666667002</c:v>
                </c:pt>
                <c:pt idx="176">
                  <c:v>-3721.4583333332998</c:v>
                </c:pt>
                <c:pt idx="177">
                  <c:v>-3948.75</c:v>
                </c:pt>
                <c:pt idx="178">
                  <c:v>-3975.4166666667002</c:v>
                </c:pt>
                <c:pt idx="179">
                  <c:v>-3558.3333333332998</c:v>
                </c:pt>
                <c:pt idx="180">
                  <c:v>-3010</c:v>
                </c:pt>
                <c:pt idx="181">
                  <c:v>-3200.625</c:v>
                </c:pt>
                <c:pt idx="182">
                  <c:v>-3769.1666666667002</c:v>
                </c:pt>
                <c:pt idx="183">
                  <c:v>-3870</c:v>
                </c:pt>
                <c:pt idx="184">
                  <c:v>-4063.75</c:v>
                </c:pt>
                <c:pt idx="185">
                  <c:v>-3972.0833333332998</c:v>
                </c:pt>
                <c:pt idx="186">
                  <c:v>-3549.7916666667002</c:v>
                </c:pt>
                <c:pt idx="187">
                  <c:v>-3449.375</c:v>
                </c:pt>
                <c:pt idx="188">
                  <c:v>-3774.375</c:v>
                </c:pt>
                <c:pt idx="189">
                  <c:v>-3897.7916666667002</c:v>
                </c:pt>
                <c:pt idx="190">
                  <c:v>-3387.2916666667002</c:v>
                </c:pt>
                <c:pt idx="191">
                  <c:v>-3006.25</c:v>
                </c:pt>
                <c:pt idx="192">
                  <c:v>-3064.9166666667002</c:v>
                </c:pt>
                <c:pt idx="193">
                  <c:v>-3324.375</c:v>
                </c:pt>
                <c:pt idx="194">
                  <c:v>-3634.7916666667002</c:v>
                </c:pt>
                <c:pt idx="195">
                  <c:v>-3746.0416666667002</c:v>
                </c:pt>
                <c:pt idx="196">
                  <c:v>-3468.75</c:v>
                </c:pt>
                <c:pt idx="197">
                  <c:v>-3375.2083333332998</c:v>
                </c:pt>
                <c:pt idx="198">
                  <c:v>-3382.2916666667002</c:v>
                </c:pt>
                <c:pt idx="199">
                  <c:v>-3308.3333333332998</c:v>
                </c:pt>
                <c:pt idx="200">
                  <c:v>-3819.5833333332998</c:v>
                </c:pt>
                <c:pt idx="201">
                  <c:v>-2764.1666666667002</c:v>
                </c:pt>
                <c:pt idx="202">
                  <c:v>-3406.875</c:v>
                </c:pt>
                <c:pt idx="203">
                  <c:v>-2945.8333333332998</c:v>
                </c:pt>
                <c:pt idx="204">
                  <c:v>-2803.75</c:v>
                </c:pt>
                <c:pt idx="205">
                  <c:v>-2901.4583333332998</c:v>
                </c:pt>
                <c:pt idx="206">
                  <c:v>-3255.4166666667002</c:v>
                </c:pt>
                <c:pt idx="207">
                  <c:v>-3159.375</c:v>
                </c:pt>
                <c:pt idx="208">
                  <c:v>-3021</c:v>
                </c:pt>
                <c:pt idx="209">
                  <c:v>-3427.5</c:v>
                </c:pt>
                <c:pt idx="210">
                  <c:v>-3320.375</c:v>
                </c:pt>
                <c:pt idx="211">
                  <c:v>-3094.2916666667002</c:v>
                </c:pt>
                <c:pt idx="212">
                  <c:v>-3605.8333333332998</c:v>
                </c:pt>
                <c:pt idx="213">
                  <c:v>-2700</c:v>
                </c:pt>
                <c:pt idx="214">
                  <c:v>-3213.5416666667002</c:v>
                </c:pt>
                <c:pt idx="215">
                  <c:v>-3299.7916666667002</c:v>
                </c:pt>
                <c:pt idx="216">
                  <c:v>-3186.6666666667002</c:v>
                </c:pt>
                <c:pt idx="217">
                  <c:v>-2696.25</c:v>
                </c:pt>
                <c:pt idx="218">
                  <c:v>-2059.5833333332998</c:v>
                </c:pt>
                <c:pt idx="219">
                  <c:v>-3271.875</c:v>
                </c:pt>
                <c:pt idx="220">
                  <c:v>-3676.875</c:v>
                </c:pt>
                <c:pt idx="221">
                  <c:v>-2992.5</c:v>
                </c:pt>
                <c:pt idx="222">
                  <c:v>-3166.875</c:v>
                </c:pt>
                <c:pt idx="223">
                  <c:v>-3737.2916666667002</c:v>
                </c:pt>
                <c:pt idx="224">
                  <c:v>-2824.5833333332998</c:v>
                </c:pt>
                <c:pt idx="225">
                  <c:v>-2887.5</c:v>
                </c:pt>
                <c:pt idx="226">
                  <c:v>-2515.625</c:v>
                </c:pt>
                <c:pt idx="227">
                  <c:v>-2855.2083333332998</c:v>
                </c:pt>
                <c:pt idx="228">
                  <c:v>-2360.4166666667002</c:v>
                </c:pt>
                <c:pt idx="229">
                  <c:v>-2969.375</c:v>
                </c:pt>
                <c:pt idx="230">
                  <c:v>-3444.375</c:v>
                </c:pt>
                <c:pt idx="231">
                  <c:v>-3787.5</c:v>
                </c:pt>
                <c:pt idx="232">
                  <c:v>-3759.375</c:v>
                </c:pt>
                <c:pt idx="233">
                  <c:v>-3731.4583333332998</c:v>
                </c:pt>
                <c:pt idx="234">
                  <c:v>-3888.75</c:v>
                </c:pt>
                <c:pt idx="235">
                  <c:v>-4376.25</c:v>
                </c:pt>
                <c:pt idx="236">
                  <c:v>-3967.0833333332998</c:v>
                </c:pt>
                <c:pt idx="237">
                  <c:v>-2126.6666666667002</c:v>
                </c:pt>
                <c:pt idx="238">
                  <c:v>-3680.625</c:v>
                </c:pt>
                <c:pt idx="239">
                  <c:v>-3929.7916666667002</c:v>
                </c:pt>
                <c:pt idx="240">
                  <c:v>-3930</c:v>
                </c:pt>
                <c:pt idx="241">
                  <c:v>-4151.25</c:v>
                </c:pt>
                <c:pt idx="242">
                  <c:v>-3787.5</c:v>
                </c:pt>
                <c:pt idx="243">
                  <c:v>-3284.5833333332998</c:v>
                </c:pt>
                <c:pt idx="244">
                  <c:v>-3431.25</c:v>
                </c:pt>
                <c:pt idx="245">
                  <c:v>-4089.5833333332998</c:v>
                </c:pt>
                <c:pt idx="246">
                  <c:v>-4175</c:v>
                </c:pt>
                <c:pt idx="247">
                  <c:v>-2970.4166666667002</c:v>
                </c:pt>
                <c:pt idx="248">
                  <c:v>-3372.5</c:v>
                </c:pt>
                <c:pt idx="249">
                  <c:v>-2926.0416666667002</c:v>
                </c:pt>
                <c:pt idx="250">
                  <c:v>-3276.0416666667002</c:v>
                </c:pt>
                <c:pt idx="251">
                  <c:v>-2765.4166666667002</c:v>
                </c:pt>
                <c:pt idx="252">
                  <c:v>-2694.375</c:v>
                </c:pt>
                <c:pt idx="253">
                  <c:v>-3525.125</c:v>
                </c:pt>
                <c:pt idx="254">
                  <c:v>-3991.875</c:v>
                </c:pt>
                <c:pt idx="255">
                  <c:v>-4586.25</c:v>
                </c:pt>
                <c:pt idx="256">
                  <c:v>-3078.125</c:v>
                </c:pt>
                <c:pt idx="257">
                  <c:v>-3863.9583333332998</c:v>
                </c:pt>
                <c:pt idx="258">
                  <c:v>-3898.125</c:v>
                </c:pt>
                <c:pt idx="259">
                  <c:v>-3585.9166666667002</c:v>
                </c:pt>
                <c:pt idx="260">
                  <c:v>-4028.75</c:v>
                </c:pt>
                <c:pt idx="261">
                  <c:v>-3649.7916666667002</c:v>
                </c:pt>
                <c:pt idx="262">
                  <c:v>-4344.375</c:v>
                </c:pt>
                <c:pt idx="263">
                  <c:v>-4545.2083333333003</c:v>
                </c:pt>
                <c:pt idx="264">
                  <c:v>-2810.8333333332998</c:v>
                </c:pt>
                <c:pt idx="265">
                  <c:v>-4201.875</c:v>
                </c:pt>
                <c:pt idx="266">
                  <c:v>-4539.375</c:v>
                </c:pt>
                <c:pt idx="267">
                  <c:v>-3032.2916666667002</c:v>
                </c:pt>
                <c:pt idx="268">
                  <c:v>-3421.875</c:v>
                </c:pt>
                <c:pt idx="269">
                  <c:v>-4455</c:v>
                </c:pt>
                <c:pt idx="270">
                  <c:v>-2838.75</c:v>
                </c:pt>
                <c:pt idx="271">
                  <c:v>-3382.7083333332998</c:v>
                </c:pt>
                <c:pt idx="272">
                  <c:v>-4734.375</c:v>
                </c:pt>
                <c:pt idx="273">
                  <c:v>-4435.8333333333003</c:v>
                </c:pt>
                <c:pt idx="274">
                  <c:v>-4573.125</c:v>
                </c:pt>
                <c:pt idx="275">
                  <c:v>-3505.8333333332998</c:v>
                </c:pt>
                <c:pt idx="276">
                  <c:v>-3552.0833333332998</c:v>
                </c:pt>
                <c:pt idx="277">
                  <c:v>-3616.875</c:v>
                </c:pt>
                <c:pt idx="278">
                  <c:v>-2660.8333333332998</c:v>
                </c:pt>
                <c:pt idx="279">
                  <c:v>-3582.7083333332998</c:v>
                </c:pt>
                <c:pt idx="280">
                  <c:v>-3617</c:v>
                </c:pt>
                <c:pt idx="281">
                  <c:v>-4715.625</c:v>
                </c:pt>
                <c:pt idx="282">
                  <c:v>-3620.625</c:v>
                </c:pt>
                <c:pt idx="283">
                  <c:v>-3321.7083333332998</c:v>
                </c:pt>
                <c:pt idx="284">
                  <c:v>-4310.625</c:v>
                </c:pt>
                <c:pt idx="285">
                  <c:v>-4082.7083333332998</c:v>
                </c:pt>
                <c:pt idx="286">
                  <c:v>-3529.1666666667002</c:v>
                </c:pt>
                <c:pt idx="287">
                  <c:v>-3568.125</c:v>
                </c:pt>
                <c:pt idx="288">
                  <c:v>-3413.125</c:v>
                </c:pt>
                <c:pt idx="289">
                  <c:v>-3630</c:v>
                </c:pt>
                <c:pt idx="290">
                  <c:v>-3645.0833333332998</c:v>
                </c:pt>
                <c:pt idx="291">
                  <c:v>-4749.375</c:v>
                </c:pt>
                <c:pt idx="292">
                  <c:v>-4946.25</c:v>
                </c:pt>
                <c:pt idx="293">
                  <c:v>-3688.125</c:v>
                </c:pt>
                <c:pt idx="294">
                  <c:v>-4386.6666666666997</c:v>
                </c:pt>
                <c:pt idx="295">
                  <c:v>-3488.3333333332998</c:v>
                </c:pt>
                <c:pt idx="296">
                  <c:v>-3352.2916666667002</c:v>
                </c:pt>
                <c:pt idx="297">
                  <c:v>-3161.0416666667002</c:v>
                </c:pt>
                <c:pt idx="298">
                  <c:v>-3504.5833333332998</c:v>
                </c:pt>
                <c:pt idx="299">
                  <c:v>-2540.625</c:v>
                </c:pt>
                <c:pt idx="300">
                  <c:v>-3708.75</c:v>
                </c:pt>
                <c:pt idx="301">
                  <c:v>-2771.0416666667002</c:v>
                </c:pt>
                <c:pt idx="302">
                  <c:v>-3382.5</c:v>
                </c:pt>
                <c:pt idx="303">
                  <c:v>-1500</c:v>
                </c:pt>
                <c:pt idx="304">
                  <c:v>-1500</c:v>
                </c:pt>
                <c:pt idx="305">
                  <c:v>-1225.8333333333001</c:v>
                </c:pt>
                <c:pt idx="306">
                  <c:v>-1500</c:v>
                </c:pt>
                <c:pt idx="307">
                  <c:v>-737.5</c:v>
                </c:pt>
                <c:pt idx="308">
                  <c:v>-1500</c:v>
                </c:pt>
                <c:pt idx="309">
                  <c:v>-1500</c:v>
                </c:pt>
                <c:pt idx="310">
                  <c:v>-1500</c:v>
                </c:pt>
                <c:pt idx="311">
                  <c:v>-1500</c:v>
                </c:pt>
                <c:pt idx="312">
                  <c:v>-1155.8333333333001</c:v>
                </c:pt>
                <c:pt idx="313">
                  <c:v>-914.58333333329995</c:v>
                </c:pt>
                <c:pt idx="314">
                  <c:v>-1077.0833333333001</c:v>
                </c:pt>
                <c:pt idx="315">
                  <c:v>-1185.4166666666999</c:v>
                </c:pt>
                <c:pt idx="316">
                  <c:v>-1464.5833333333001</c:v>
                </c:pt>
                <c:pt idx="317">
                  <c:v>-1281.25</c:v>
                </c:pt>
                <c:pt idx="318">
                  <c:v>-1089.5833333333001</c:v>
                </c:pt>
                <c:pt idx="319">
                  <c:v>-778.58333333329995</c:v>
                </c:pt>
                <c:pt idx="320">
                  <c:v>-1189.5833333333001</c:v>
                </c:pt>
                <c:pt idx="321">
                  <c:v>-1187.5</c:v>
                </c:pt>
                <c:pt idx="322">
                  <c:v>-1500</c:v>
                </c:pt>
                <c:pt idx="323">
                  <c:v>-1500</c:v>
                </c:pt>
                <c:pt idx="324">
                  <c:v>-1500</c:v>
                </c:pt>
                <c:pt idx="325">
                  <c:v>-1500</c:v>
                </c:pt>
                <c:pt idx="326">
                  <c:v>-1500</c:v>
                </c:pt>
                <c:pt idx="327">
                  <c:v>-1500</c:v>
                </c:pt>
                <c:pt idx="328">
                  <c:v>-1237.5</c:v>
                </c:pt>
                <c:pt idx="329">
                  <c:v>-1486.875</c:v>
                </c:pt>
                <c:pt idx="330">
                  <c:v>-1428.75</c:v>
                </c:pt>
                <c:pt idx="331">
                  <c:v>-1500</c:v>
                </c:pt>
                <c:pt idx="332">
                  <c:v>-1625</c:v>
                </c:pt>
                <c:pt idx="333">
                  <c:v>-2000</c:v>
                </c:pt>
                <c:pt idx="334">
                  <c:v>-2915.4166666667002</c:v>
                </c:pt>
                <c:pt idx="335">
                  <c:v>-2704.1666666667002</c:v>
                </c:pt>
                <c:pt idx="336">
                  <c:v>-2870.8333333332998</c:v>
                </c:pt>
                <c:pt idx="337">
                  <c:v>-2636.25</c:v>
                </c:pt>
                <c:pt idx="338">
                  <c:v>-2767.5</c:v>
                </c:pt>
                <c:pt idx="339">
                  <c:v>-1891.6666666666999</c:v>
                </c:pt>
                <c:pt idx="340">
                  <c:v>-2756.25</c:v>
                </c:pt>
                <c:pt idx="341">
                  <c:v>-3431.25</c:v>
                </c:pt>
                <c:pt idx="342">
                  <c:v>-2778.2083333332998</c:v>
                </c:pt>
                <c:pt idx="343">
                  <c:v>-2693.7916666667002</c:v>
                </c:pt>
                <c:pt idx="344">
                  <c:v>-2820.2083333332998</c:v>
                </c:pt>
                <c:pt idx="345">
                  <c:v>-3075</c:v>
                </c:pt>
                <c:pt idx="346">
                  <c:v>-3536.25</c:v>
                </c:pt>
                <c:pt idx="347">
                  <c:v>-2743.75</c:v>
                </c:pt>
                <c:pt idx="348">
                  <c:v>-2535.625</c:v>
                </c:pt>
                <c:pt idx="349">
                  <c:v>-3525</c:v>
                </c:pt>
                <c:pt idx="350">
                  <c:v>-3300.625</c:v>
                </c:pt>
                <c:pt idx="351">
                  <c:v>-3319.7916666667002</c:v>
                </c:pt>
                <c:pt idx="352">
                  <c:v>-4124.1666666666997</c:v>
                </c:pt>
                <c:pt idx="353">
                  <c:v>-4121.6666666666997</c:v>
                </c:pt>
                <c:pt idx="354">
                  <c:v>-4140</c:v>
                </c:pt>
                <c:pt idx="355">
                  <c:v>-3545</c:v>
                </c:pt>
                <c:pt idx="356">
                  <c:v>-4307.0833333333003</c:v>
                </c:pt>
                <c:pt idx="357">
                  <c:v>-4225.4166666666997</c:v>
                </c:pt>
                <c:pt idx="358">
                  <c:v>-4132.7083333333003</c:v>
                </c:pt>
                <c:pt idx="359">
                  <c:v>-3175</c:v>
                </c:pt>
                <c:pt idx="360">
                  <c:v>-3521.875</c:v>
                </c:pt>
                <c:pt idx="361">
                  <c:v>-2845.8333333332998</c:v>
                </c:pt>
                <c:pt idx="362">
                  <c:v>-2912.1739130434999</c:v>
                </c:pt>
                <c:pt idx="363">
                  <c:v>-3281.4583333332998</c:v>
                </c:pt>
                <c:pt idx="364">
                  <c:v>-3858.125</c:v>
                </c:pt>
                <c:pt idx="365">
                  <c:v>-3556.0416666667002</c:v>
                </c:pt>
                <c:pt idx="366">
                  <c:v>-3571.875</c:v>
                </c:pt>
                <c:pt idx="367">
                  <c:v>-3876.0416666667002</c:v>
                </c:pt>
                <c:pt idx="368">
                  <c:v>-3778.5416666667002</c:v>
                </c:pt>
                <c:pt idx="369">
                  <c:v>-3692.0833333332998</c:v>
                </c:pt>
                <c:pt idx="370">
                  <c:v>-3313.3333333332998</c:v>
                </c:pt>
                <c:pt idx="371">
                  <c:v>-3301.6666666667002</c:v>
                </c:pt>
                <c:pt idx="372">
                  <c:v>-4050</c:v>
                </c:pt>
                <c:pt idx="373">
                  <c:v>-3688.3333333332998</c:v>
                </c:pt>
                <c:pt idx="374">
                  <c:v>-3615.2083333332998</c:v>
                </c:pt>
                <c:pt idx="375">
                  <c:v>-2427.2916666667002</c:v>
                </c:pt>
                <c:pt idx="376">
                  <c:v>-1194.375</c:v>
                </c:pt>
                <c:pt idx="377">
                  <c:v>-3378.75</c:v>
                </c:pt>
                <c:pt idx="378">
                  <c:v>-3928.125</c:v>
                </c:pt>
                <c:pt idx="379">
                  <c:v>-3588.75</c:v>
                </c:pt>
                <c:pt idx="380">
                  <c:v>-3854.625</c:v>
                </c:pt>
                <c:pt idx="381">
                  <c:v>-3835.2083333332998</c:v>
                </c:pt>
                <c:pt idx="382">
                  <c:v>-3799.7916666667002</c:v>
                </c:pt>
                <c:pt idx="383">
                  <c:v>-3698.125</c:v>
                </c:pt>
                <c:pt idx="384">
                  <c:v>-3755.625</c:v>
                </c:pt>
                <c:pt idx="385">
                  <c:v>-3235.2083333332998</c:v>
                </c:pt>
                <c:pt idx="386">
                  <c:v>-3736.875</c:v>
                </c:pt>
                <c:pt idx="387">
                  <c:v>-3655.625</c:v>
                </c:pt>
                <c:pt idx="388">
                  <c:v>-3880.4166666667002</c:v>
                </c:pt>
                <c:pt idx="389">
                  <c:v>-3689.1666666667002</c:v>
                </c:pt>
                <c:pt idx="390">
                  <c:v>-3908.125</c:v>
                </c:pt>
                <c:pt idx="391">
                  <c:v>-4072.7083333332998</c:v>
                </c:pt>
                <c:pt idx="392">
                  <c:v>-3898.125</c:v>
                </c:pt>
                <c:pt idx="393">
                  <c:v>-3821.25</c:v>
                </c:pt>
                <c:pt idx="394">
                  <c:v>-4085.625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4E-4920-B249-5FB23140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78824"/>
        <c:axId val="224379216"/>
      </c:lineChart>
      <c:dateAx>
        <c:axId val="224378824"/>
        <c:scaling>
          <c:orientation val="minMax"/>
        </c:scaling>
        <c:delete val="0"/>
        <c:axPos val="b"/>
        <c:majorGridlines>
          <c:spPr>
            <a:ln w="3175">
              <a:noFill/>
              <a:prstDash val="sysDot"/>
            </a:ln>
          </c:spPr>
        </c:majorGridlines>
        <c:numFmt formatCode="[$-C0A]mmm\-yy;@" sourceLinked="0"/>
        <c:majorTickMark val="none"/>
        <c:minorTickMark val="none"/>
        <c:tickLblPos val="low"/>
        <c:spPr>
          <a:ln/>
        </c:spPr>
        <c:txPr>
          <a:bodyPr rot="0"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9216"/>
        <c:crosses val="autoZero"/>
        <c:auto val="0"/>
        <c:lblOffset val="100"/>
        <c:baseTimeUnit val="days"/>
      </c:dateAx>
      <c:valAx>
        <c:axId val="224379216"/>
        <c:scaling>
          <c:orientation val="minMax"/>
          <c:min val="-5000"/>
        </c:scaling>
        <c:delete val="0"/>
        <c:axPos val="l"/>
        <c:majorGridlines>
          <c:spPr>
            <a:ln w="3175">
              <a:solidFill>
                <a:schemeClr val="tx2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solidFill>
                      <a:srgbClr val="004563"/>
                    </a:solidFill>
                  </a:defRPr>
                </a:pPr>
                <a:r>
                  <a:rPr lang="en-US" sz="800" b="0">
                    <a:solidFill>
                      <a:srgbClr val="004563"/>
                    </a:solidFill>
                  </a:rPr>
                  <a:t>MW/MWh</a:t>
                </a:r>
              </a:p>
            </c:rich>
          </c:tx>
          <c:layout>
            <c:manualLayout>
              <c:xMode val="edge"/>
              <c:yMode val="edge"/>
              <c:x val="5.3120798924524669E-3"/>
              <c:y val="3.016916681035308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</a:defRPr>
            </a:pPr>
            <a:endParaRPr lang="es-ES"/>
          </a:p>
        </c:txPr>
        <c:crossAx val="224378824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31605161143474958"/>
          <c:y val="3.7858880778588816E-2"/>
          <c:w val="0.65790410345048334"/>
          <c:h val="5.7031795076248379E-2"/>
        </c:manualLayout>
      </c:layout>
      <c:overlay val="0"/>
      <c:txPr>
        <a:bodyPr/>
        <a:lstStyle/>
        <a:p>
          <a:pPr>
            <a:defRPr sz="800"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75236937826502"/>
          <c:y val="0.12092554578537602"/>
          <c:w val="0.49549293387876064"/>
          <c:h val="0.85937055719597555"/>
        </c:manualLayout>
      </c:layout>
      <c:doughnutChart>
        <c:varyColors val="1"/>
        <c:ser>
          <c:idx val="0"/>
          <c:order val="0"/>
          <c:tx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F7-4024-81BB-01A84B1E5D74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F7-4024-81BB-01A84B1E5D74}"/>
              </c:ext>
            </c:extLst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BF7-4024-81BB-01A84B1E5D74}"/>
              </c:ext>
            </c:extLst>
          </c:dPt>
          <c:dLbls>
            <c:dLbl>
              <c:idx val="0"/>
              <c:layout>
                <c:manualLayout>
                  <c:x val="8.1381053894084829E-2"/>
                  <c:y val="-0.176251698441231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F7-4024-81BB-01A84B1E5D74}"/>
                </c:ext>
              </c:extLst>
            </c:dLbl>
            <c:dLbl>
              <c:idx val="1"/>
              <c:layout>
                <c:manualLayout>
                  <c:x val="0.20075105048488656"/>
                  <c:y val="-8.91834822897941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F7-4024-81BB-01A84B1E5D74}"/>
                </c:ext>
              </c:extLst>
            </c:dLbl>
            <c:dLbl>
              <c:idx val="2"/>
              <c:layout>
                <c:manualLayout>
                  <c:x val="-0.30196275348210583"/>
                  <c:y val="-6.96542353427686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F7-4024-81BB-01A84B1E5D74}"/>
                </c:ext>
              </c:extLst>
            </c:dLbl>
            <c:numFmt formatCode="0.0%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Dat_01!$G$57:$I$57</c:f>
              <c:strCache>
                <c:ptCount val="3"/>
                <c:pt idx="0">
                  <c:v>Horas con congestión E-&gt;P</c:v>
                </c:pt>
                <c:pt idx="1">
                  <c:v>Horas con congestión P-&gt;E</c:v>
                </c:pt>
                <c:pt idx="2">
                  <c:v>Horas sin congestión</c:v>
                </c:pt>
              </c:strCache>
            </c:strRef>
          </c:cat>
          <c:val>
            <c:numRef>
              <c:f>Dat_01!$G$58:$I$58</c:f>
              <c:numCache>
                <c:formatCode>0.0_)</c:formatCode>
                <c:ptCount val="3"/>
                <c:pt idx="0">
                  <c:v>9.4444444399999998</c:v>
                </c:pt>
                <c:pt idx="1">
                  <c:v>1.2847222199999999</c:v>
                </c:pt>
                <c:pt idx="2">
                  <c:v>89.270833330000002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F7-4024-81BB-01A84B1E5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5F5F5"/>
    </a:solidFill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1104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5E5C9D-7054-4D81-8DEC-FF5FF680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3986250</xdr:colOff>
      <xdr:row>3</xdr:row>
      <xdr:rowOff>28575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56436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bg1"/>
        </a:solidFill>
        <a:ln>
          <a:solidFill>
            <a:schemeClr val="accent6">
              <a:lumMod val="75000"/>
            </a:schemeClr>
          </a:solidFill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oneCellAnchor>
    <xdr:from>
      <xdr:col>4</xdr:col>
      <xdr:colOff>2764155</xdr:colOff>
      <xdr:row>6</xdr:row>
      <xdr:rowOff>41275</xdr:rowOff>
    </xdr:from>
    <xdr:ext cx="479940" cy="168275"/>
    <xdr:sp macro="" textlink="">
      <xdr:nvSpPr>
        <xdr:cNvPr id="16" name="Texto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621530" y="1098550"/>
          <a:ext cx="479940" cy="16827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FRANCIA</a:t>
          </a:r>
        </a:p>
      </xdr:txBody>
    </xdr:sp>
    <xdr:clientData/>
  </xdr:oneCellAnchor>
  <xdr:oneCellAnchor>
    <xdr:from>
      <xdr:col>4</xdr:col>
      <xdr:colOff>3409950</xdr:colOff>
      <xdr:row>7</xdr:row>
      <xdr:rowOff>66675</xdr:rowOff>
    </xdr:from>
    <xdr:ext cx="571500" cy="161925"/>
    <xdr:sp macro="" textlink="">
      <xdr:nvSpPr>
        <xdr:cNvPr id="78" name="Texto 12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5267325" y="1285875"/>
          <a:ext cx="571500" cy="1619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ANDORRA</a:t>
          </a:r>
        </a:p>
      </xdr:txBody>
    </xdr:sp>
    <xdr:clientData/>
  </xdr:oneCellAnchor>
  <xdr:oneCellAnchor>
    <xdr:from>
      <xdr:col>4</xdr:col>
      <xdr:colOff>1800225</xdr:colOff>
      <xdr:row>22</xdr:row>
      <xdr:rowOff>142875</xdr:rowOff>
    </xdr:from>
    <xdr:ext cx="714375" cy="190500"/>
    <xdr:sp macro="" textlink="">
      <xdr:nvSpPr>
        <xdr:cNvPr id="79" name="Texto 1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3657600" y="3790950"/>
          <a:ext cx="714375" cy="1905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MARRUECOS</a:t>
          </a:r>
        </a:p>
      </xdr:txBody>
    </xdr:sp>
    <xdr:clientData/>
  </xdr:oneCellAnchor>
  <xdr:oneCellAnchor>
    <xdr:from>
      <xdr:col>4</xdr:col>
      <xdr:colOff>104776</xdr:colOff>
      <xdr:row>12</xdr:row>
      <xdr:rowOff>19050</xdr:rowOff>
    </xdr:from>
    <xdr:ext cx="628650" cy="171450"/>
    <xdr:sp macro="" textlink="">
      <xdr:nvSpPr>
        <xdr:cNvPr id="80" name="Texto 12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1962151" y="2047875"/>
          <a:ext cx="628650" cy="1714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PORTUGAL</a:t>
          </a:r>
        </a:p>
      </xdr:txBody>
    </xdr:sp>
    <xdr:clientData/>
  </xdr:oneCellAnchor>
  <xdr:twoCellAnchor>
    <xdr:from>
      <xdr:col>4</xdr:col>
      <xdr:colOff>2305049</xdr:colOff>
      <xdr:row>7</xdr:row>
      <xdr:rowOff>28574</xdr:rowOff>
    </xdr:from>
    <xdr:to>
      <xdr:col>4</xdr:col>
      <xdr:colOff>2924175</xdr:colOff>
      <xdr:row>10</xdr:row>
      <xdr:rowOff>152400</xdr:rowOff>
    </xdr:to>
    <xdr:sp macro="" textlink="">
      <xdr:nvSpPr>
        <xdr:cNvPr id="81" name="Elips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4162424" y="1247774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2543175</xdr:colOff>
      <xdr:row>8</xdr:row>
      <xdr:rowOff>142875</xdr:rowOff>
    </xdr:from>
    <xdr:to>
      <xdr:col>4</xdr:col>
      <xdr:colOff>2552700</xdr:colOff>
      <xdr:row>10</xdr:row>
      <xdr:rowOff>107025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4400550" y="1524000"/>
          <a:ext cx="9525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2714624</xdr:colOff>
      <xdr:row>7</xdr:row>
      <xdr:rowOff>123824</xdr:rowOff>
    </xdr:from>
    <xdr:to>
      <xdr:col>4</xdr:col>
      <xdr:colOff>2714624</xdr:colOff>
      <xdr:row>9</xdr:row>
      <xdr:rowOff>87974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4571999" y="1343024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3145155</xdr:colOff>
      <xdr:row>8</xdr:row>
      <xdr:rowOff>114300</xdr:rowOff>
    </xdr:from>
    <xdr:to>
      <xdr:col>4</xdr:col>
      <xdr:colOff>3629025</xdr:colOff>
      <xdr:row>11</xdr:row>
      <xdr:rowOff>104774</xdr:rowOff>
    </xdr:to>
    <xdr:sp macro="" textlink="">
      <xdr:nvSpPr>
        <xdr:cNvPr id="88" name="Elipse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002530" y="1495425"/>
          <a:ext cx="483870" cy="47624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3402330</xdr:colOff>
      <xdr:row>8</xdr:row>
      <xdr:rowOff>152401</xdr:rowOff>
    </xdr:from>
    <xdr:to>
      <xdr:col>4</xdr:col>
      <xdr:colOff>3402330</xdr:colOff>
      <xdr:row>10</xdr:row>
      <xdr:rowOff>116551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>
        <a:xfrm flipV="1">
          <a:off x="5259705" y="1533526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1447800</xdr:colOff>
      <xdr:row>11</xdr:row>
      <xdr:rowOff>142875</xdr:rowOff>
    </xdr:from>
    <xdr:to>
      <xdr:col>4</xdr:col>
      <xdr:colOff>2438400</xdr:colOff>
      <xdr:row>17</xdr:row>
      <xdr:rowOff>142875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305175" y="2009775"/>
          <a:ext cx="990600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8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TOTAL ESPAÑA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EXPORTACIONES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IMPORTACIONES</a:t>
          </a:r>
        </a:p>
        <a:p>
          <a:endParaRPr lang="es-ES" sz="600" b="0">
            <a:solidFill>
              <a:schemeClr val="accent6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600" b="0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......................................</a:t>
          </a:r>
        </a:p>
        <a:p>
          <a:r>
            <a:rPr lang="es-ES" sz="600" b="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SALDO</a:t>
          </a:r>
        </a:p>
      </xdr:txBody>
    </xdr:sp>
    <xdr:clientData/>
  </xdr:twoCellAnchor>
  <xdr:twoCellAnchor>
    <xdr:from>
      <xdr:col>4</xdr:col>
      <xdr:colOff>2343149</xdr:colOff>
      <xdr:row>7</xdr:row>
      <xdr:rowOff>152399</xdr:rowOff>
    </xdr:from>
    <xdr:to>
      <xdr:col>4</xdr:col>
      <xdr:colOff>2666999</xdr:colOff>
      <xdr:row>9</xdr:row>
      <xdr:rowOff>28574</xdr:rowOff>
    </xdr:to>
    <xdr:sp macro="" textlink="Dat_01!B36">
      <xdr:nvSpPr>
        <xdr:cNvPr id="91" name="Texto 239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00524" y="1371599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1453C88-F0C1-45A2-A3F6-EC0130721D3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867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2590799</xdr:colOff>
      <xdr:row>9</xdr:row>
      <xdr:rowOff>123825</xdr:rowOff>
    </xdr:from>
    <xdr:to>
      <xdr:col>4</xdr:col>
      <xdr:colOff>3057525</xdr:colOff>
      <xdr:row>10</xdr:row>
      <xdr:rowOff>114299</xdr:rowOff>
    </xdr:to>
    <xdr:sp macro="" textlink="Dat_01!C36">
      <xdr:nvSpPr>
        <xdr:cNvPr id="92" name="Texto 239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48174" y="1666875"/>
          <a:ext cx="466726" cy="1523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CFB4E54-56A9-468C-8529-F91292FD370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-444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3307080</xdr:colOff>
      <xdr:row>10</xdr:row>
      <xdr:rowOff>123825</xdr:rowOff>
    </xdr:from>
    <xdr:to>
      <xdr:col>4</xdr:col>
      <xdr:colOff>3516630</xdr:colOff>
      <xdr:row>11</xdr:row>
      <xdr:rowOff>133350</xdr:rowOff>
    </xdr:to>
    <xdr:sp macro="" textlink="Dat_01!C35">
      <xdr:nvSpPr>
        <xdr:cNvPr id="93" name="Texto 239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164455" y="1828800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2B5277B6-2298-4E54-924F-8368A709124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13</xdr:row>
      <xdr:rowOff>66675</xdr:rowOff>
    </xdr:from>
    <xdr:to>
      <xdr:col>4</xdr:col>
      <xdr:colOff>1838325</xdr:colOff>
      <xdr:row>14</xdr:row>
      <xdr:rowOff>104775</xdr:rowOff>
    </xdr:to>
    <xdr:sp macro="" textlink="Dat_01!C39">
      <xdr:nvSpPr>
        <xdr:cNvPr id="94" name="Texto 23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2574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B1D2FCB-2170-4B86-943B-EA74CFC3FB78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-2.184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1514475</xdr:colOff>
      <xdr:row>15</xdr:row>
      <xdr:rowOff>0</xdr:rowOff>
    </xdr:from>
    <xdr:to>
      <xdr:col>4</xdr:col>
      <xdr:colOff>1838325</xdr:colOff>
      <xdr:row>16</xdr:row>
      <xdr:rowOff>38100</xdr:rowOff>
    </xdr:to>
    <xdr:sp macro="" textlink="Dat_01!B39">
      <xdr:nvSpPr>
        <xdr:cNvPr id="96" name="Texto 239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1850" y="2514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498E8F2-3F0A-4285-A04D-91D6FA4EA20C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1.107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1517650</xdr:colOff>
      <xdr:row>16</xdr:row>
      <xdr:rowOff>92075</xdr:rowOff>
    </xdr:from>
    <xdr:to>
      <xdr:col>4</xdr:col>
      <xdr:colOff>1841500</xdr:colOff>
      <xdr:row>17</xdr:row>
      <xdr:rowOff>130175</xdr:rowOff>
    </xdr:to>
    <xdr:sp macro="" textlink="Dat_01!D39">
      <xdr:nvSpPr>
        <xdr:cNvPr id="97" name="Texto 239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75025" y="27686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CAE4F1E-E43F-4540-B2D4-B8048F846D90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-1.077</a:t>
          </a:fld>
          <a:endParaRPr lang="es-ES" sz="800" b="0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1143000</xdr:colOff>
      <xdr:row>20</xdr:row>
      <xdr:rowOff>114300</xdr:rowOff>
    </xdr:from>
    <xdr:to>
      <xdr:col>4</xdr:col>
      <xdr:colOff>1760220</xdr:colOff>
      <xdr:row>24</xdr:row>
      <xdr:rowOff>38099</xdr:rowOff>
    </xdr:to>
    <xdr:sp macro="" textlink="">
      <xdr:nvSpPr>
        <xdr:cNvPr id="98" name="Elipse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3000375" y="3438525"/>
          <a:ext cx="617220" cy="571499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1581150</xdr:colOff>
      <xdr:row>22</xdr:row>
      <xdr:rowOff>28574</xdr:rowOff>
    </xdr:from>
    <xdr:to>
      <xdr:col>4</xdr:col>
      <xdr:colOff>1581150</xdr:colOff>
      <xdr:row>23</xdr:row>
      <xdr:rowOff>154649</xdr:rowOff>
    </xdr:to>
    <xdr:cxnSp macro="">
      <xdr:nvCxnSpPr>
        <xdr:cNvPr id="101" name="Conector recto de flecha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>
        <a:xfrm>
          <a:off x="3438525" y="3676649"/>
          <a:ext cx="0" cy="288000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1495424</xdr:colOff>
      <xdr:row>21</xdr:row>
      <xdr:rowOff>38100</xdr:rowOff>
    </xdr:from>
    <xdr:to>
      <xdr:col>4</xdr:col>
      <xdr:colOff>1790699</xdr:colOff>
      <xdr:row>22</xdr:row>
      <xdr:rowOff>57150</xdr:rowOff>
    </xdr:to>
    <xdr:sp macro="" textlink="Dat_01!C37">
      <xdr:nvSpPr>
        <xdr:cNvPr id="102" name="Texto 23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799" y="3524250"/>
          <a:ext cx="2952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03E6BE2-4926-4A34-BBB7-26D69BC4E6E1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-433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447675</xdr:colOff>
      <xdr:row>13</xdr:row>
      <xdr:rowOff>85725</xdr:rowOff>
    </xdr:from>
    <xdr:to>
      <xdr:col>4</xdr:col>
      <xdr:colOff>1066801</xdr:colOff>
      <xdr:row>17</xdr:row>
      <xdr:rowOff>47626</xdr:rowOff>
    </xdr:to>
    <xdr:sp macro="" textlink="">
      <xdr:nvSpPr>
        <xdr:cNvPr id="103" name="Elipse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2305050" y="2276475"/>
          <a:ext cx="619126" cy="609601"/>
        </a:xfrm>
        <a:prstGeom prst="ellipse">
          <a:avLst/>
        </a:prstGeom>
        <a:solidFill>
          <a:schemeClr val="bg1"/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476250</xdr:colOff>
      <xdr:row>14</xdr:row>
      <xdr:rowOff>142875</xdr:rowOff>
    </xdr:from>
    <xdr:to>
      <xdr:col>4</xdr:col>
      <xdr:colOff>764250</xdr:colOff>
      <xdr:row>14</xdr:row>
      <xdr:rowOff>145127</xdr:rowOff>
    </xdr:to>
    <xdr:cxnSp macro="">
      <xdr:nvCxnSpPr>
        <xdr:cNvPr id="106" name="Conector recto de flecha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CxnSpPr/>
      </xdr:nvCxnSpPr>
      <xdr:spPr>
        <a:xfrm flipH="1" flipV="1">
          <a:off x="2333625" y="2495550"/>
          <a:ext cx="288000" cy="2252"/>
        </a:xfrm>
        <a:prstGeom prst="straightConnector1">
          <a:avLst/>
        </a:prstGeom>
        <a:ln w="3810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726150</xdr:colOff>
      <xdr:row>15</xdr:row>
      <xdr:rowOff>133350</xdr:rowOff>
    </xdr:from>
    <xdr:to>
      <xdr:col>4</xdr:col>
      <xdr:colOff>1014150</xdr:colOff>
      <xdr:row>15</xdr:row>
      <xdr:rowOff>142875</xdr:rowOff>
    </xdr:to>
    <xdr:cxnSp macro="">
      <xdr:nvCxnSpPr>
        <xdr:cNvPr id="110" name="Conector recto de flecha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 flipV="1">
          <a:off x="2583525" y="2647950"/>
          <a:ext cx="288000" cy="9525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781050</xdr:colOff>
      <xdr:row>14</xdr:row>
      <xdr:rowOff>57150</xdr:rowOff>
    </xdr:from>
    <xdr:to>
      <xdr:col>4</xdr:col>
      <xdr:colOff>1104900</xdr:colOff>
      <xdr:row>15</xdr:row>
      <xdr:rowOff>95250</xdr:rowOff>
    </xdr:to>
    <xdr:sp macro="" textlink="Dat_01!C38">
      <xdr:nvSpPr>
        <xdr:cNvPr id="113" name="Texto 239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38425" y="24098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5669E04-455A-42FC-8BBB-FAFD8901E2A7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-1.306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507075</xdr:colOff>
      <xdr:row>15</xdr:row>
      <xdr:rowOff>66675</xdr:rowOff>
    </xdr:from>
    <xdr:to>
      <xdr:col>4</xdr:col>
      <xdr:colOff>830925</xdr:colOff>
      <xdr:row>16</xdr:row>
      <xdr:rowOff>104775</xdr:rowOff>
    </xdr:to>
    <xdr:sp macro="" textlink="Dat_01!B38">
      <xdr:nvSpPr>
        <xdr:cNvPr id="114" name="Texto 239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364450" y="25812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790CF11-ADD3-4309-BBD8-4A24C5BD394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237</a:t>
          </a:fld>
          <a:endParaRPr lang="es-ES" sz="800" b="1" i="0" u="none" strike="noStrike" baseline="0">
            <a:solidFill>
              <a:schemeClr val="accent6">
                <a:lumMod val="60000"/>
                <a:lumOff val="40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1371600</xdr:colOff>
      <xdr:row>22</xdr:row>
      <xdr:rowOff>28575</xdr:rowOff>
    </xdr:from>
    <xdr:to>
      <xdr:col>4</xdr:col>
      <xdr:colOff>1371600</xdr:colOff>
      <xdr:row>23</xdr:row>
      <xdr:rowOff>154650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3228975" y="3676650"/>
          <a:ext cx="0" cy="288000"/>
        </a:xfrm>
        <a:prstGeom prst="straightConnector1">
          <a:avLst/>
        </a:prstGeom>
        <a:ln w="38100">
          <a:solidFill>
            <a:schemeClr val="accent6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1238250</xdr:colOff>
      <xdr:row>21</xdr:row>
      <xdr:rowOff>28575</xdr:rowOff>
    </xdr:from>
    <xdr:to>
      <xdr:col>4</xdr:col>
      <xdr:colOff>1447800</xdr:colOff>
      <xdr:row>22</xdr:row>
      <xdr:rowOff>38100</xdr:rowOff>
    </xdr:to>
    <xdr:sp macro="" textlink="Dat_01!B37">
      <xdr:nvSpPr>
        <xdr:cNvPr id="30" name="Texto 23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3514725"/>
          <a:ext cx="2095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83CF67D-06C3-4D7F-89CF-96F5E107B1F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</a:t>
          </a:fld>
          <a:endParaRPr lang="es-ES" sz="800" b="1" i="0" u="none" strike="noStrike" baseline="0">
            <a:solidFill>
              <a:schemeClr val="accent6">
                <a:lumMod val="75000"/>
              </a:schemeClr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39DB7A33-3DE0-40B3-A62B-32246B8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24D9DA-0391-44DB-A0C3-FBABE66E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</cdr:x>
      <cdr:y>0.1189</cdr:y>
    </cdr:from>
    <cdr:to>
      <cdr:x>0.20983</cdr:x>
      <cdr:y>0.1823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2849" y="344279"/>
          <a:ext cx="820138" cy="1835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18288" rIns="18288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IMPORTACIÓN</a:t>
          </a:r>
        </a:p>
      </cdr:txBody>
    </cdr:sp>
  </cdr:relSizeAnchor>
  <cdr:relSizeAnchor xmlns:cdr="http://schemas.openxmlformats.org/drawingml/2006/chartDrawing">
    <cdr:from>
      <cdr:x>0.83492</cdr:x>
      <cdr:y>0.76903</cdr:y>
    </cdr:from>
    <cdr:to>
      <cdr:x>0.95175</cdr:x>
      <cdr:y>0.83242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9" y="2226803"/>
          <a:ext cx="820137" cy="1835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18288" rIns="18288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/>
              <a:cs typeface="Arial"/>
            </a:rPr>
            <a:t>EXPORTACIÓN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114300</xdr:rowOff>
    </xdr:from>
    <xdr:to>
      <xdr:col>3</xdr:col>
      <xdr:colOff>104774</xdr:colOff>
      <xdr:row>1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3250B-31C5-4383-A753-BE3254B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5</xdr:row>
      <xdr:rowOff>160020</xdr:rowOff>
    </xdr:from>
    <xdr:to>
      <xdr:col>5</xdr:col>
      <xdr:colOff>28575</xdr:colOff>
      <xdr:row>24</xdr:row>
      <xdr:rowOff>11430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AB685-F003-4D83-9BC9-E3BFF9A7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7029450</xdr:colOff>
      <xdr:row>24</xdr:row>
      <xdr:rowOff>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104775</xdr:rowOff>
    </xdr:from>
    <xdr:to>
      <xdr:col>3</xdr:col>
      <xdr:colOff>123824</xdr:colOff>
      <xdr:row>1</xdr:row>
      <xdr:rowOff>55874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10570D-0682-411D-8650-C82582C6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98120" y="497205"/>
          <a:ext cx="637413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</xdr:colOff>
      <xdr:row>6</xdr:row>
      <xdr:rowOff>7620</xdr:rowOff>
    </xdr:from>
    <xdr:to>
      <xdr:col>5</xdr:col>
      <xdr:colOff>28575</xdr:colOff>
      <xdr:row>24</xdr:row>
      <xdr:rowOff>30480</xdr:rowOff>
    </xdr:to>
    <xdr:graphicFrame macro="">
      <xdr:nvGraphicFramePr>
        <xdr:cNvPr id="4" name="7 Gráfic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F0D81B-217A-44DB-BBC1-5426ED05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4"/>
  <sheetViews>
    <sheetView showGridLines="0" showRowColHeaders="0" tabSelected="1" showOutlineSymbols="0" zoomScaleNormal="100" workbookViewId="0">
      <selection activeCell="C21" sqref="C21"/>
    </sheetView>
  </sheetViews>
  <sheetFormatPr baseColWidth="10" defaultColWidth="11.42578125" defaultRowHeight="12.75"/>
  <cols>
    <col min="1" max="1" width="0.28515625" style="65" customWidth="1"/>
    <col min="2" max="2" width="2.7109375" style="65" customWidth="1"/>
    <col min="3" max="3" width="16.42578125" style="65" customWidth="1"/>
    <col min="4" max="4" width="4.7109375" style="65" customWidth="1"/>
    <col min="5" max="5" width="95.7109375" style="65" customWidth="1"/>
    <col min="6" max="16384" width="11.42578125" style="65"/>
  </cols>
  <sheetData>
    <row r="1" spans="2:15" ht="0.75" customHeight="1"/>
    <row r="2" spans="2:15" ht="21" customHeight="1">
      <c r="B2" s="65" t="s">
        <v>22</v>
      </c>
      <c r="C2" s="66"/>
      <c r="D2" s="66"/>
      <c r="E2" s="28" t="s">
        <v>0</v>
      </c>
    </row>
    <row r="3" spans="2:15" ht="15" customHeight="1">
      <c r="C3" s="66"/>
      <c r="D3" s="66"/>
      <c r="E3" s="67" t="str">
        <f>Dat_01!A2</f>
        <v>Abril 2026</v>
      </c>
    </row>
    <row r="4" spans="2:15" s="69" customFormat="1" ht="20.25" customHeight="1">
      <c r="B4" s="68"/>
      <c r="C4" s="25" t="s">
        <v>24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23</v>
      </c>
      <c r="E8" s="74" t="str">
        <f>'I1'!C7</f>
        <v>Intercambios por interconexión</v>
      </c>
    </row>
    <row r="9" spans="2:15" s="69" customFormat="1" ht="12.6" customHeight="1">
      <c r="B9" s="68"/>
      <c r="C9" s="75"/>
      <c r="D9" s="73" t="s">
        <v>23</v>
      </c>
      <c r="E9" s="74" t="str">
        <f>'I2'!$B$7</f>
        <v>Saldo de intercambios por interconexión</v>
      </c>
      <c r="F9" s="65"/>
      <c r="G9" s="65"/>
      <c r="H9" s="65"/>
      <c r="I9" s="65"/>
      <c r="J9" s="65"/>
      <c r="K9" s="65"/>
      <c r="L9" s="65"/>
      <c r="M9" s="65"/>
      <c r="N9" s="65"/>
      <c r="O9" s="65"/>
    </row>
    <row r="10" spans="2:15" s="69" customFormat="1" ht="12.6" customHeight="1">
      <c r="B10" s="68"/>
      <c r="C10" s="75"/>
      <c r="D10" s="73" t="s">
        <v>23</v>
      </c>
      <c r="E10" s="74" t="str">
        <f>'I3'!$B$7</f>
        <v>Capacidad de intercambio y saldo neto en la interconexión con Francia</v>
      </c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2:15" ht="12.6" customHeight="1">
      <c r="D11" s="73" t="s">
        <v>23</v>
      </c>
      <c r="E11" s="74" t="str">
        <f>'I4'!C7</f>
        <v>Horas sin congestión y con congestión en la interconexión con Francia</v>
      </c>
    </row>
    <row r="12" spans="2:15" ht="12.6" customHeight="1">
      <c r="D12" s="73" t="s">
        <v>23</v>
      </c>
      <c r="E12" s="74" t="str">
        <f>'I5'!$B$7</f>
        <v>Capacidad de intercambio y saldo neto en la interconexión con Portugal</v>
      </c>
    </row>
    <row r="13" spans="2:15" ht="12.6" customHeight="1">
      <c r="D13" s="73" t="s">
        <v>23</v>
      </c>
      <c r="E13" s="74" t="str">
        <f>'I6'!C7</f>
        <v>Horas sin congestión y con congestión en la interconexión con Portugal</v>
      </c>
    </row>
    <row r="14" spans="2:15" s="69" customFormat="1" ht="7.5" customHeight="1">
      <c r="B14" s="68"/>
      <c r="C14" s="71"/>
      <c r="D14" s="72"/>
      <c r="E14" s="72"/>
    </row>
  </sheetData>
  <hyperlinks>
    <hyperlink ref="E8" location="'I1'!A1" display="'I1'!A1" xr:uid="{00000000-0004-0000-0000-000000000000}"/>
    <hyperlink ref="E9" location="'I2'!A1" display="'I2'!A1" xr:uid="{00000000-0004-0000-0000-000001000000}"/>
    <hyperlink ref="E10" location="'I3'!A1" display="'I3'!A1" xr:uid="{00000000-0004-0000-0000-000002000000}"/>
    <hyperlink ref="E11" location="'I4'!A1" display="'I4'!A1" xr:uid="{00000000-0004-0000-0000-000003000000}"/>
    <hyperlink ref="E12" location="'I5'!A1" display="'I5'!A1" xr:uid="{00000000-0004-0000-0000-000004000000}"/>
    <hyperlink ref="E13" location="'I6'!A1" display="'I6'!A1" xr:uid="{00000000-0004-0000-0000-000005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/>
  <dimension ref="A1:E425"/>
  <sheetViews>
    <sheetView showGridLines="0" showRowColHeaders="0" topLeftCell="A377" workbookViewId="0">
      <selection activeCell="G41" sqref="G41"/>
    </sheetView>
  </sheetViews>
  <sheetFormatPr baseColWidth="10" defaultRowHeight="12.75"/>
  <cols>
    <col min="2" max="5" width="11.42578125" style="101"/>
  </cols>
  <sheetData>
    <row r="1" spans="1:5">
      <c r="B1"/>
      <c r="C1"/>
      <c r="D1"/>
      <c r="E1"/>
    </row>
    <row r="2" spans="1:5">
      <c r="B2" s="77" t="s">
        <v>55</v>
      </c>
      <c r="C2"/>
      <c r="D2"/>
      <c r="E2"/>
    </row>
    <row r="3" spans="1:5">
      <c r="B3" s="95"/>
      <c r="C3" s="95"/>
      <c r="D3" s="125" t="s">
        <v>56</v>
      </c>
      <c r="E3" s="125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46</v>
      </c>
      <c r="B5" s="99" t="str">
        <f>Dat_02!A5</f>
        <v>01/04/2025</v>
      </c>
      <c r="C5" s="100">
        <f>Dat_02!N5</f>
        <v>790.61557971019988</v>
      </c>
      <c r="D5" s="100">
        <f>Dat_02!B5</f>
        <v>2742.0833333332998</v>
      </c>
      <c r="E5" s="100">
        <f>Dat_02!F5</f>
        <v>-1466.6666666666999</v>
      </c>
    </row>
    <row r="6" spans="1:5">
      <c r="A6" s="78"/>
      <c r="B6" s="99" t="str">
        <f>Dat_02!A6</f>
        <v>02/04/2025</v>
      </c>
      <c r="C6" s="100">
        <f>Dat_02!N6</f>
        <v>410.21250000000009</v>
      </c>
      <c r="D6" s="100">
        <f>Dat_02!B6</f>
        <v>2414.5</v>
      </c>
      <c r="E6" s="100">
        <f>Dat_02!F6</f>
        <v>-2212.5</v>
      </c>
    </row>
    <row r="7" spans="1:5">
      <c r="A7" s="78"/>
      <c r="B7" s="99" t="str">
        <f>Dat_02!A7</f>
        <v>03/04/2025</v>
      </c>
      <c r="C7" s="100">
        <f>Dat_02!N7</f>
        <v>-1756.5166666667001</v>
      </c>
      <c r="D7" s="100">
        <f>Dat_02!B7</f>
        <v>3154.4166666667002</v>
      </c>
      <c r="E7" s="100">
        <f>Dat_02!F7</f>
        <v>-2915</v>
      </c>
    </row>
    <row r="8" spans="1:5">
      <c r="A8" s="78"/>
      <c r="B8" s="99" t="str">
        <f>Dat_02!A8</f>
        <v>04/04/2025</v>
      </c>
      <c r="C8" s="100">
        <f>Dat_02!N8</f>
        <v>-2547.8833333333</v>
      </c>
      <c r="D8" s="100">
        <f>Dat_02!B8</f>
        <v>3209.5416666667002</v>
      </c>
      <c r="E8" s="100">
        <f>Dat_02!F8</f>
        <v>-2972.5416666667002</v>
      </c>
    </row>
    <row r="9" spans="1:5">
      <c r="A9" s="78"/>
      <c r="B9" s="99" t="str">
        <f>Dat_02!A9</f>
        <v>05/04/2025</v>
      </c>
      <c r="C9" s="100">
        <f>Dat_02!N9</f>
        <v>-454.72916666669971</v>
      </c>
      <c r="D9" s="100">
        <f>Dat_02!B9</f>
        <v>3147.4166666667002</v>
      </c>
      <c r="E9" s="100">
        <f>Dat_02!F9</f>
        <v>-2941.0416666667002</v>
      </c>
    </row>
    <row r="10" spans="1:5">
      <c r="A10" s="78"/>
      <c r="B10" s="99" t="str">
        <f>Dat_02!A10</f>
        <v>06/04/2025</v>
      </c>
      <c r="C10" s="100">
        <f>Dat_02!N10</f>
        <v>45.045833333399969</v>
      </c>
      <c r="D10" s="100">
        <f>Dat_02!B10</f>
        <v>2850.375</v>
      </c>
      <c r="E10" s="100">
        <f>Dat_02!F10</f>
        <v>-3422.2083333332998</v>
      </c>
    </row>
    <row r="11" spans="1:5">
      <c r="A11" s="78"/>
      <c r="B11" s="99" t="str">
        <f>Dat_02!A11</f>
        <v>07/04/2025</v>
      </c>
      <c r="C11" s="100">
        <f>Dat_02!N11</f>
        <v>-1465.8121376811002</v>
      </c>
      <c r="D11" s="100">
        <f>Dat_02!B11</f>
        <v>2874.6666666667002</v>
      </c>
      <c r="E11" s="100">
        <f>Dat_02!F11</f>
        <v>-2742.875</v>
      </c>
    </row>
    <row r="12" spans="1:5">
      <c r="A12" s="78"/>
      <c r="B12" s="99" t="str">
        <f>Dat_02!A12</f>
        <v>08/04/2025</v>
      </c>
      <c r="C12" s="100">
        <f>Dat_02!N12</f>
        <v>-1044.9827380952001</v>
      </c>
      <c r="D12" s="100">
        <f>Dat_02!B12</f>
        <v>2511.25</v>
      </c>
      <c r="E12" s="100">
        <f>Dat_02!F12</f>
        <v>-2212.7916666667002</v>
      </c>
    </row>
    <row r="13" spans="1:5">
      <c r="A13" s="78"/>
      <c r="B13" s="99" t="str">
        <f>Dat_02!A13</f>
        <v>09/04/2025</v>
      </c>
      <c r="C13" s="100">
        <f>Dat_02!N13</f>
        <v>-1541.3208333333</v>
      </c>
      <c r="D13" s="100">
        <f>Dat_02!B13</f>
        <v>2319.8333333332998</v>
      </c>
      <c r="E13" s="100">
        <f>Dat_02!F13</f>
        <v>-2251.2916666667002</v>
      </c>
    </row>
    <row r="14" spans="1:5">
      <c r="A14" s="78"/>
      <c r="B14" s="99" t="str">
        <f>Dat_02!A14</f>
        <v>10/04/2025</v>
      </c>
      <c r="C14" s="100">
        <f>Dat_02!N14</f>
        <v>-1716.4302536231999</v>
      </c>
      <c r="D14" s="100">
        <f>Dat_02!B14</f>
        <v>2277.0833333332998</v>
      </c>
      <c r="E14" s="100">
        <f>Dat_02!F14</f>
        <v>-2114.9166666667002</v>
      </c>
    </row>
    <row r="15" spans="1:5">
      <c r="A15" s="78"/>
      <c r="B15" s="99" t="str">
        <f>Dat_02!A15</f>
        <v>11/04/2025</v>
      </c>
      <c r="C15" s="100">
        <f>Dat_02!N15</f>
        <v>-1320.425</v>
      </c>
      <c r="D15" s="100">
        <f>Dat_02!B15</f>
        <v>2263.3333333332998</v>
      </c>
      <c r="E15" s="100">
        <f>Dat_02!F15</f>
        <v>-2081.7916666667002</v>
      </c>
    </row>
    <row r="16" spans="1:5">
      <c r="A16" s="78"/>
      <c r="B16" s="99" t="str">
        <f>Dat_02!A16</f>
        <v>12/04/2025</v>
      </c>
      <c r="C16" s="100">
        <f>Dat_02!N16</f>
        <v>686.39021739129998</v>
      </c>
      <c r="D16" s="100">
        <f>Dat_02!B16</f>
        <v>2325.5833333332998</v>
      </c>
      <c r="E16" s="100">
        <f>Dat_02!F16</f>
        <v>-2682.4583333332998</v>
      </c>
    </row>
    <row r="17" spans="1:5">
      <c r="A17" s="78"/>
      <c r="B17" s="99" t="str">
        <f>Dat_02!A17</f>
        <v>13/04/2025</v>
      </c>
      <c r="C17" s="100">
        <f>Dat_02!N17</f>
        <v>267.02500000000009</v>
      </c>
      <c r="D17" s="100">
        <f>Dat_02!B17</f>
        <v>2095.2083333332998</v>
      </c>
      <c r="E17" s="100">
        <f>Dat_02!F17</f>
        <v>-2845.4583333332998</v>
      </c>
    </row>
    <row r="18" spans="1:5">
      <c r="A18" s="78"/>
      <c r="B18" s="99" t="str">
        <f>Dat_02!A18</f>
        <v>14/04/2025</v>
      </c>
      <c r="C18" s="100">
        <f>Dat_02!N18</f>
        <v>-1094.7539855072</v>
      </c>
      <c r="D18" s="100">
        <f>Dat_02!B18</f>
        <v>2448.25</v>
      </c>
      <c r="E18" s="100">
        <f>Dat_02!F18</f>
        <v>-1450</v>
      </c>
    </row>
    <row r="19" spans="1:5">
      <c r="A19" s="78"/>
      <c r="B19" s="99" t="str">
        <f>Dat_02!A19</f>
        <v>15/04/2025</v>
      </c>
      <c r="C19" s="100">
        <f>Dat_02!N19</f>
        <v>-1302.6367753624002</v>
      </c>
      <c r="D19" s="100">
        <f>Dat_02!B19</f>
        <v>2461.75</v>
      </c>
      <c r="E19" s="100">
        <f>Dat_02!F19</f>
        <v>-1775</v>
      </c>
    </row>
    <row r="20" spans="1:5">
      <c r="A20" s="78"/>
      <c r="B20" s="99" t="str">
        <f>Dat_02!A20</f>
        <v>16/04/2025</v>
      </c>
      <c r="C20" s="100">
        <f>Dat_02!N20</f>
        <v>-1782.6750000000002</v>
      </c>
      <c r="D20" s="100">
        <f>Dat_02!B20</f>
        <v>2100</v>
      </c>
      <c r="E20" s="100">
        <f>Dat_02!F20</f>
        <v>-1783.3333333333001</v>
      </c>
    </row>
    <row r="21" spans="1:5">
      <c r="A21" s="78"/>
      <c r="B21" s="99" t="str">
        <f>Dat_02!A21</f>
        <v>17/04/2025</v>
      </c>
      <c r="C21" s="100">
        <f>Dat_02!N21</f>
        <v>-1875.0708333333</v>
      </c>
      <c r="D21" s="100">
        <f>Dat_02!B21</f>
        <v>2302.0833333332998</v>
      </c>
      <c r="E21" s="100">
        <f>Dat_02!F21</f>
        <v>-1964.5833333333001</v>
      </c>
    </row>
    <row r="22" spans="1:5">
      <c r="A22" s="78"/>
      <c r="B22" s="99" t="str">
        <f>Dat_02!A22</f>
        <v>18/04/2025</v>
      </c>
      <c r="C22" s="100">
        <f>Dat_02!N22</f>
        <v>-2061.8460144927999</v>
      </c>
      <c r="D22" s="100">
        <f>Dat_02!B22</f>
        <v>3331.7083333332998</v>
      </c>
      <c r="E22" s="100">
        <f>Dat_02!F22</f>
        <v>-2118.0833333332998</v>
      </c>
    </row>
    <row r="23" spans="1:5">
      <c r="A23" s="78"/>
      <c r="B23" s="99" t="str">
        <f>Dat_02!A23</f>
        <v>19/04/2025</v>
      </c>
      <c r="C23" s="100">
        <f>Dat_02!N23</f>
        <v>-2212.7416666667</v>
      </c>
      <c r="D23" s="100">
        <f>Dat_02!B23</f>
        <v>2921.9583333332998</v>
      </c>
      <c r="E23" s="100">
        <f>Dat_02!F23</f>
        <v>-2219.4583333332998</v>
      </c>
    </row>
    <row r="24" spans="1:5">
      <c r="A24" s="78"/>
      <c r="B24" s="99" t="str">
        <f>Dat_02!A24</f>
        <v>20/04/2025</v>
      </c>
      <c r="C24" s="100">
        <f>Dat_02!N24</f>
        <v>-1782.5844696969002</v>
      </c>
      <c r="D24" s="100">
        <f>Dat_02!B24</f>
        <v>2874.375</v>
      </c>
      <c r="E24" s="100">
        <f>Dat_02!F24</f>
        <v>-2334.75</v>
      </c>
    </row>
    <row r="25" spans="1:5">
      <c r="A25" s="78"/>
      <c r="B25" s="99" t="str">
        <f>Dat_02!A25</f>
        <v>21/04/2025</v>
      </c>
      <c r="C25" s="100">
        <f>Dat_02!N25</f>
        <v>-1576.8874999999998</v>
      </c>
      <c r="D25" s="100">
        <f>Dat_02!B25</f>
        <v>3393.375</v>
      </c>
      <c r="E25" s="100">
        <f>Dat_02!F25</f>
        <v>-2646.0416666667002</v>
      </c>
    </row>
    <row r="26" spans="1:5">
      <c r="A26" s="78"/>
      <c r="B26" s="99" t="str">
        <f>Dat_02!A26</f>
        <v>22/04/2025</v>
      </c>
      <c r="C26" s="100">
        <f>Dat_02!N26</f>
        <v>-1876.6874999999998</v>
      </c>
      <c r="D26" s="100">
        <f>Dat_02!B26</f>
        <v>2829.9583333332998</v>
      </c>
      <c r="E26" s="100">
        <f>Dat_02!F26</f>
        <v>-2430.5833333332998</v>
      </c>
    </row>
    <row r="27" spans="1:5">
      <c r="A27" s="78"/>
      <c r="B27" s="99" t="str">
        <f>Dat_02!A27</f>
        <v>23/04/2025</v>
      </c>
      <c r="C27" s="100">
        <f>Dat_02!N27</f>
        <v>-2185.6833333334002</v>
      </c>
      <c r="D27" s="100">
        <f>Dat_02!B27</f>
        <v>2563.7916666667002</v>
      </c>
      <c r="E27" s="100">
        <f>Dat_02!F27</f>
        <v>-2691.625</v>
      </c>
    </row>
    <row r="28" spans="1:5">
      <c r="A28" s="78"/>
      <c r="B28" s="99" t="str">
        <f>Dat_02!A28</f>
        <v>24/04/2025</v>
      </c>
      <c r="C28" s="100">
        <f>Dat_02!N28</f>
        <v>-1294.3166666667</v>
      </c>
      <c r="D28" s="100">
        <f>Dat_02!B28</f>
        <v>2566.5833333332998</v>
      </c>
      <c r="E28" s="100">
        <f>Dat_02!F28</f>
        <v>-1995.8333333333001</v>
      </c>
    </row>
    <row r="29" spans="1:5">
      <c r="A29" s="78"/>
      <c r="B29" s="99" t="str">
        <f>Dat_02!A29</f>
        <v>25/04/2025</v>
      </c>
      <c r="C29" s="100">
        <f>Dat_02!N29</f>
        <v>-1161.3568181818</v>
      </c>
      <c r="D29" s="100">
        <f>Dat_02!B29</f>
        <v>2939.5833333332998</v>
      </c>
      <c r="E29" s="100">
        <f>Dat_02!F29</f>
        <v>-1591.6666666666999</v>
      </c>
    </row>
    <row r="30" spans="1:5">
      <c r="A30" s="78"/>
      <c r="B30" s="99" t="str">
        <f>Dat_02!A30</f>
        <v>26/04/2025</v>
      </c>
      <c r="C30" s="100">
        <f>Dat_02!N30</f>
        <v>-2593.3958333333003</v>
      </c>
      <c r="D30" s="100">
        <f>Dat_02!B30</f>
        <v>2300.5416666667002</v>
      </c>
      <c r="E30" s="100">
        <f>Dat_02!F30</f>
        <v>-2607.5</v>
      </c>
    </row>
    <row r="31" spans="1:5">
      <c r="A31" s="78"/>
      <c r="B31" s="99" t="str">
        <f>Dat_02!A31</f>
        <v>27/04/2025</v>
      </c>
      <c r="C31" s="100">
        <f>Dat_02!N31</f>
        <v>-1598.8104166666999</v>
      </c>
      <c r="D31" s="100">
        <f>Dat_02!B31</f>
        <v>2168.25</v>
      </c>
      <c r="E31" s="100">
        <f>Dat_02!F31</f>
        <v>-2750</v>
      </c>
    </row>
    <row r="32" spans="1:5">
      <c r="A32" s="78"/>
      <c r="B32" s="99" t="str">
        <f>Dat_02!A32</f>
        <v>28/04/2025</v>
      </c>
      <c r="C32" s="100">
        <f>Dat_02!N32</f>
        <v>-214.19500000000016</v>
      </c>
      <c r="D32" s="100">
        <f>Dat_02!B32</f>
        <v>2608.4583333332998</v>
      </c>
      <c r="E32" s="100">
        <f>Dat_02!F32</f>
        <v>-1426.6666666666999</v>
      </c>
    </row>
    <row r="33" spans="1:5">
      <c r="A33" s="78"/>
      <c r="B33" s="99" t="str">
        <f>Dat_02!A33</f>
        <v>29/04/2025</v>
      </c>
      <c r="C33" s="100">
        <f>Dat_02!N33</f>
        <v>64.473863636399983</v>
      </c>
      <c r="D33" s="100">
        <f>Dat_02!B33</f>
        <v>1800</v>
      </c>
      <c r="E33" s="100">
        <f>Dat_02!F33</f>
        <v>0</v>
      </c>
    </row>
    <row r="34" spans="1:5">
      <c r="A34" s="78"/>
      <c r="B34" s="99" t="str">
        <f>Dat_02!A34</f>
        <v>30/04/2025</v>
      </c>
      <c r="C34" s="100">
        <f>Dat_02!N34</f>
        <v>4.43888888890001</v>
      </c>
      <c r="D34" s="100">
        <f>Dat_02!B34</f>
        <v>1500</v>
      </c>
      <c r="E34" s="100">
        <f>Dat_02!F34</f>
        <v>-770.83333333329995</v>
      </c>
    </row>
    <row r="35" spans="1:5">
      <c r="A35" s="78"/>
      <c r="B35" s="99" t="str">
        <f>Dat_02!A35</f>
        <v>01/05/2025</v>
      </c>
      <c r="C35" s="100">
        <f>Dat_02!N35</f>
        <v>-973.99583333340013</v>
      </c>
      <c r="D35" s="100">
        <f>Dat_02!B35</f>
        <v>2911.0416666667002</v>
      </c>
      <c r="E35" s="100">
        <f>Dat_02!F35</f>
        <v>-2516.125</v>
      </c>
    </row>
    <row r="36" spans="1:5">
      <c r="A36" s="78" t="s">
        <v>47</v>
      </c>
      <c r="B36" s="99" t="str">
        <f>Dat_02!A36</f>
        <v>02/05/2025</v>
      </c>
      <c r="C36" s="100">
        <f>Dat_02!N36</f>
        <v>-1509.4916666665999</v>
      </c>
      <c r="D36" s="100">
        <f>Dat_02!B36</f>
        <v>2943.125</v>
      </c>
      <c r="E36" s="100">
        <f>Dat_02!F36</f>
        <v>-1999.5</v>
      </c>
    </row>
    <row r="37" spans="1:5">
      <c r="A37" s="78"/>
      <c r="B37" s="99" t="str">
        <f>Dat_02!A37</f>
        <v>03/05/2025</v>
      </c>
      <c r="C37" s="100">
        <f>Dat_02!N37</f>
        <v>-309.72083333329999</v>
      </c>
      <c r="D37" s="100">
        <f>Dat_02!B37</f>
        <v>3000</v>
      </c>
      <c r="E37" s="100">
        <f>Dat_02!F37</f>
        <v>-1998</v>
      </c>
    </row>
    <row r="38" spans="1:5">
      <c r="A38" s="78"/>
      <c r="B38" s="99" t="str">
        <f>Dat_02!A38</f>
        <v>04/05/2025</v>
      </c>
      <c r="C38" s="100">
        <f>Dat_02!N38</f>
        <v>222.14583333339999</v>
      </c>
      <c r="D38" s="100">
        <f>Dat_02!B38</f>
        <v>2914.8333333332998</v>
      </c>
      <c r="E38" s="100">
        <f>Dat_02!F38</f>
        <v>-1914.9166666666999</v>
      </c>
    </row>
    <row r="39" spans="1:5">
      <c r="A39" s="78"/>
      <c r="B39" s="99" t="str">
        <f>Dat_02!A39</f>
        <v>05/05/2025</v>
      </c>
      <c r="C39" s="100">
        <f>Dat_02!N39</f>
        <v>-697.82916666660003</v>
      </c>
      <c r="D39" s="100">
        <f>Dat_02!B39</f>
        <v>2969.5</v>
      </c>
      <c r="E39" s="100">
        <f>Dat_02!F39</f>
        <v>-1865.7916666666999</v>
      </c>
    </row>
    <row r="40" spans="1:5">
      <c r="A40" s="78"/>
      <c r="B40" s="99" t="str">
        <f>Dat_02!A40</f>
        <v>06/05/2025</v>
      </c>
      <c r="C40" s="100">
        <f>Dat_02!N40</f>
        <v>-937.52499999999986</v>
      </c>
      <c r="D40" s="100">
        <f>Dat_02!B40</f>
        <v>2993.3333333332998</v>
      </c>
      <c r="E40" s="100">
        <f>Dat_02!F40</f>
        <v>-1832.4583333333001</v>
      </c>
    </row>
    <row r="41" spans="1:5">
      <c r="A41" s="78"/>
      <c r="B41" s="99" t="str">
        <f>Dat_02!A41</f>
        <v>07/05/2025</v>
      </c>
      <c r="C41" s="100">
        <f>Dat_02!N41</f>
        <v>-864.08333333329995</v>
      </c>
      <c r="D41" s="100">
        <f>Dat_02!B41</f>
        <v>2961.2083333332998</v>
      </c>
      <c r="E41" s="100">
        <f>Dat_02!F41</f>
        <v>-1676.9583333333001</v>
      </c>
    </row>
    <row r="42" spans="1:5">
      <c r="A42" s="78"/>
      <c r="B42" s="99" t="str">
        <f>Dat_02!A42</f>
        <v>08/05/2025</v>
      </c>
      <c r="C42" s="100">
        <f>Dat_02!N42</f>
        <v>2090.6000000000004</v>
      </c>
      <c r="D42" s="100">
        <f>Dat_02!B42</f>
        <v>3000</v>
      </c>
      <c r="E42" s="100">
        <f>Dat_02!F42</f>
        <v>-2613.125</v>
      </c>
    </row>
    <row r="43" spans="1:5">
      <c r="A43" s="78"/>
      <c r="B43" s="99" t="str">
        <f>Dat_02!A43</f>
        <v>09/05/2025</v>
      </c>
      <c r="C43" s="100">
        <f>Dat_02!N43</f>
        <v>1299.8298913043</v>
      </c>
      <c r="D43" s="100">
        <f>Dat_02!B43</f>
        <v>2925</v>
      </c>
      <c r="E43" s="100">
        <f>Dat_02!F43</f>
        <v>-2771.3333333332998</v>
      </c>
    </row>
    <row r="44" spans="1:5">
      <c r="A44" s="78"/>
      <c r="B44" s="99" t="str">
        <f>Dat_02!A44</f>
        <v>10/05/2025</v>
      </c>
      <c r="C44" s="100">
        <f>Dat_02!N44</f>
        <v>611.72916666670005</v>
      </c>
      <c r="D44" s="100">
        <f>Dat_02!B44</f>
        <v>2857.6666666667002</v>
      </c>
      <c r="E44" s="100">
        <f>Dat_02!F44</f>
        <v>-2706.1666666667002</v>
      </c>
    </row>
    <row r="45" spans="1:5">
      <c r="A45" s="78"/>
      <c r="B45" s="99" t="str">
        <f>Dat_02!A45</f>
        <v>11/05/2025</v>
      </c>
      <c r="C45" s="100">
        <f>Dat_02!N45</f>
        <v>-622.02678571429988</v>
      </c>
      <c r="D45" s="100">
        <f>Dat_02!B45</f>
        <v>2975.1666666667002</v>
      </c>
      <c r="E45" s="100">
        <f>Dat_02!F45</f>
        <v>-2444.9583333332998</v>
      </c>
    </row>
    <row r="46" spans="1:5">
      <c r="A46" s="78"/>
      <c r="B46" s="99" t="str">
        <f>Dat_02!A46</f>
        <v>12/05/2025</v>
      </c>
      <c r="C46" s="100">
        <f>Dat_02!N46</f>
        <v>-1365.7514492754001</v>
      </c>
      <c r="D46" s="100">
        <f>Dat_02!B46</f>
        <v>3142.875</v>
      </c>
      <c r="E46" s="100">
        <f>Dat_02!F46</f>
        <v>-1948.1666666666999</v>
      </c>
    </row>
    <row r="47" spans="1:5">
      <c r="A47" s="78"/>
      <c r="B47" s="99" t="str">
        <f>Dat_02!A47</f>
        <v>13/05/2025</v>
      </c>
      <c r="C47" s="100">
        <f>Dat_02!N47</f>
        <v>-102.08333333329995</v>
      </c>
      <c r="D47" s="100">
        <f>Dat_02!B47</f>
        <v>3272.75</v>
      </c>
      <c r="E47" s="100">
        <f>Dat_02!F47</f>
        <v>-1993.75</v>
      </c>
    </row>
    <row r="48" spans="1:5">
      <c r="A48" s="78"/>
      <c r="B48" s="99" t="str">
        <f>Dat_02!A48</f>
        <v>14/05/2025</v>
      </c>
      <c r="C48" s="100">
        <f>Dat_02!N48</f>
        <v>284.84166666669989</v>
      </c>
      <c r="D48" s="100">
        <f>Dat_02!B48</f>
        <v>3125</v>
      </c>
      <c r="E48" s="100">
        <f>Dat_02!F48</f>
        <v>-2068.9166666667002</v>
      </c>
    </row>
    <row r="49" spans="1:5">
      <c r="A49" s="78"/>
      <c r="B49" s="99" t="str">
        <f>Dat_02!A49</f>
        <v>15/05/2025</v>
      </c>
      <c r="C49" s="100">
        <f>Dat_02!N49</f>
        <v>-693.95</v>
      </c>
      <c r="D49" s="100">
        <f>Dat_02!B49</f>
        <v>3333.7916666667002</v>
      </c>
      <c r="E49" s="100">
        <f>Dat_02!F49</f>
        <v>-1983</v>
      </c>
    </row>
    <row r="50" spans="1:5">
      <c r="A50" s="78"/>
      <c r="B50" s="99" t="str">
        <f>Dat_02!A50</f>
        <v>16/05/2025</v>
      </c>
      <c r="C50" s="100">
        <f>Dat_02!N50</f>
        <v>-1548.6750000000002</v>
      </c>
      <c r="D50" s="100">
        <f>Dat_02!B50</f>
        <v>2878.5833333332998</v>
      </c>
      <c r="E50" s="100">
        <f>Dat_02!F50</f>
        <v>-2225</v>
      </c>
    </row>
    <row r="51" spans="1:5">
      <c r="A51" s="78"/>
      <c r="B51" s="99" t="str">
        <f>Dat_02!A51</f>
        <v>17/05/2025</v>
      </c>
      <c r="C51" s="100">
        <f>Dat_02!N51</f>
        <v>-1312.0166666667001</v>
      </c>
      <c r="D51" s="100">
        <f>Dat_02!B51</f>
        <v>2993.3333333332998</v>
      </c>
      <c r="E51" s="100">
        <f>Dat_02!F51</f>
        <v>-2841.7083333332998</v>
      </c>
    </row>
    <row r="52" spans="1:5">
      <c r="A52" s="78"/>
      <c r="B52" s="99" t="str">
        <f>Dat_02!A52</f>
        <v>18/05/2025</v>
      </c>
      <c r="C52" s="100">
        <f>Dat_02!N52</f>
        <v>-2663.8916666667001</v>
      </c>
      <c r="D52" s="100">
        <f>Dat_02!B52</f>
        <v>3000</v>
      </c>
      <c r="E52" s="100">
        <f>Dat_02!F52</f>
        <v>-2736.1666666667002</v>
      </c>
    </row>
    <row r="53" spans="1:5">
      <c r="A53" s="78"/>
      <c r="B53" s="99" t="str">
        <f>Dat_02!A53</f>
        <v>19/05/2025</v>
      </c>
      <c r="C53" s="100">
        <f>Dat_02!N53</f>
        <v>-2160.4625000000001</v>
      </c>
      <c r="D53" s="100">
        <f>Dat_02!B53</f>
        <v>2993.3333333332998</v>
      </c>
      <c r="E53" s="100">
        <f>Dat_02!F53</f>
        <v>-2575</v>
      </c>
    </row>
    <row r="54" spans="1:5">
      <c r="A54" s="78"/>
      <c r="B54" s="99" t="str">
        <f>Dat_02!A54</f>
        <v>20/05/2025</v>
      </c>
      <c r="C54" s="100">
        <f>Dat_02!N54</f>
        <v>-1634.0916666666003</v>
      </c>
      <c r="D54" s="100">
        <f>Dat_02!B54</f>
        <v>2764.1666666667002</v>
      </c>
      <c r="E54" s="100">
        <f>Dat_02!F54</f>
        <v>-2966.6666666667002</v>
      </c>
    </row>
    <row r="55" spans="1:5">
      <c r="A55" s="78"/>
      <c r="B55" s="99" t="str">
        <f>Dat_02!A55</f>
        <v>21/05/2025</v>
      </c>
      <c r="C55" s="100">
        <f>Dat_02!N55</f>
        <v>-1383.3541666666999</v>
      </c>
      <c r="D55" s="100">
        <f>Dat_02!B55</f>
        <v>2762.3333333332998</v>
      </c>
      <c r="E55" s="100">
        <f>Dat_02!F55</f>
        <v>-1927.3333333333001</v>
      </c>
    </row>
    <row r="56" spans="1:5">
      <c r="A56" s="78"/>
      <c r="B56" s="99" t="str">
        <f>Dat_02!A56</f>
        <v>22/05/2025</v>
      </c>
      <c r="C56" s="100">
        <f>Dat_02!N56</f>
        <v>-2092.4666666665998</v>
      </c>
      <c r="D56" s="100">
        <f>Dat_02!B56</f>
        <v>2698.375</v>
      </c>
      <c r="E56" s="100">
        <f>Dat_02!F56</f>
        <v>-2382.6666666667002</v>
      </c>
    </row>
    <row r="57" spans="1:5">
      <c r="A57" s="78"/>
      <c r="B57" s="99" t="str">
        <f>Dat_02!A57</f>
        <v>23/05/2025</v>
      </c>
      <c r="C57" s="100">
        <f>Dat_02!N57</f>
        <v>-1708.5875000000001</v>
      </c>
      <c r="D57" s="100">
        <f>Dat_02!B57</f>
        <v>2920.8333333332998</v>
      </c>
      <c r="E57" s="100">
        <f>Dat_02!F57</f>
        <v>-2112.25</v>
      </c>
    </row>
    <row r="58" spans="1:5">
      <c r="A58" s="78"/>
      <c r="B58" s="99" t="str">
        <f>Dat_02!A58</f>
        <v>24/05/2025</v>
      </c>
      <c r="C58" s="100">
        <f>Dat_02!N58</f>
        <v>-1348.3291666667001</v>
      </c>
      <c r="D58" s="100">
        <f>Dat_02!B58</f>
        <v>2775.375</v>
      </c>
      <c r="E58" s="100">
        <f>Dat_02!F58</f>
        <v>-2317.9166666667002</v>
      </c>
    </row>
    <row r="59" spans="1:5">
      <c r="A59" s="78"/>
      <c r="B59" s="99" t="str">
        <f>Dat_02!A59</f>
        <v>25/05/2025</v>
      </c>
      <c r="C59" s="100">
        <f>Dat_02!N59</f>
        <v>133.98423913040006</v>
      </c>
      <c r="D59" s="100">
        <f>Dat_02!B59</f>
        <v>2956.8333333332998</v>
      </c>
      <c r="E59" s="100">
        <f>Dat_02!F59</f>
        <v>-2554.1666666667002</v>
      </c>
    </row>
    <row r="60" spans="1:5">
      <c r="A60" s="78"/>
      <c r="B60" s="99" t="str">
        <f>Dat_02!A60</f>
        <v>26/05/2025</v>
      </c>
      <c r="C60" s="100">
        <f>Dat_02!N60</f>
        <v>-985.91666666660001</v>
      </c>
      <c r="D60" s="100">
        <f>Dat_02!B60</f>
        <v>2981.9166666667002</v>
      </c>
      <c r="E60" s="100">
        <f>Dat_02!F60</f>
        <v>-2410.25</v>
      </c>
    </row>
    <row r="61" spans="1:5">
      <c r="A61" s="78"/>
      <c r="B61" s="99" t="str">
        <f>Dat_02!A61</f>
        <v>27/05/2025</v>
      </c>
      <c r="C61" s="100">
        <f>Dat_02!N61</f>
        <v>239.67499999999995</v>
      </c>
      <c r="D61" s="100">
        <f>Dat_02!B61</f>
        <v>2701.3333333332998</v>
      </c>
      <c r="E61" s="100">
        <f>Dat_02!F61</f>
        <v>-2521.0833333332998</v>
      </c>
    </row>
    <row r="62" spans="1:5">
      <c r="A62" s="78"/>
      <c r="B62" s="99" t="str">
        <f>Dat_02!A62</f>
        <v>28/05/2025</v>
      </c>
      <c r="C62" s="100">
        <f>Dat_02!N62</f>
        <v>588.48749999999995</v>
      </c>
      <c r="D62" s="100">
        <f>Dat_02!B62</f>
        <v>2719.75</v>
      </c>
      <c r="E62" s="100">
        <f>Dat_02!F62</f>
        <v>-2716.7083333332998</v>
      </c>
    </row>
    <row r="63" spans="1:5">
      <c r="A63" s="78"/>
      <c r="B63" s="99" t="str">
        <f>Dat_02!A63</f>
        <v>29/05/2025</v>
      </c>
      <c r="C63" s="100">
        <f>Dat_02!N63</f>
        <v>1219.7375</v>
      </c>
      <c r="D63" s="100">
        <f>Dat_02!B63</f>
        <v>3000</v>
      </c>
      <c r="E63" s="100">
        <f>Dat_02!F63</f>
        <v>-2866.75</v>
      </c>
    </row>
    <row r="64" spans="1:5">
      <c r="A64" s="78"/>
      <c r="B64" s="99" t="str">
        <f>Dat_02!A64</f>
        <v>30/05/2025</v>
      </c>
      <c r="C64" s="100">
        <f>Dat_02!N64</f>
        <v>1542.212254902</v>
      </c>
      <c r="D64" s="100">
        <f>Dat_02!B64</f>
        <v>2950</v>
      </c>
      <c r="E64" s="100">
        <f>Dat_02!F64</f>
        <v>-2955.0833333332998</v>
      </c>
    </row>
    <row r="65" spans="1:5">
      <c r="A65" s="78"/>
      <c r="B65" s="99" t="str">
        <f>Dat_02!A65</f>
        <v>31/05/2025</v>
      </c>
      <c r="C65" s="100">
        <f>Dat_02!N65</f>
        <v>1345.8333333332998</v>
      </c>
      <c r="D65" s="100">
        <f>Dat_02!B65</f>
        <v>2931.1666666667002</v>
      </c>
      <c r="E65" s="100">
        <f>Dat_02!F65</f>
        <v>-2975</v>
      </c>
    </row>
    <row r="66" spans="1:5">
      <c r="A66" s="78"/>
      <c r="B66" s="99" t="str">
        <f>Dat_02!A66</f>
        <v>01/06/2025</v>
      </c>
      <c r="C66" s="100">
        <f>Dat_02!N66</f>
        <v>1422.2833333333001</v>
      </c>
      <c r="D66" s="100">
        <f>Dat_02!B66</f>
        <v>2914.5833333332998</v>
      </c>
      <c r="E66" s="100">
        <f>Dat_02!F66</f>
        <v>-2930.6666666667002</v>
      </c>
    </row>
    <row r="67" spans="1:5">
      <c r="A67" s="78" t="s">
        <v>48</v>
      </c>
      <c r="B67" s="99" t="str">
        <f>Dat_02!A67</f>
        <v>02/06/2025</v>
      </c>
      <c r="C67" s="100">
        <f>Dat_02!N67</f>
        <v>166.30797101450003</v>
      </c>
      <c r="D67" s="100">
        <f>Dat_02!B67</f>
        <v>2071</v>
      </c>
      <c r="E67" s="100">
        <f>Dat_02!F67</f>
        <v>-1801.4166666666999</v>
      </c>
    </row>
    <row r="68" spans="1:5">
      <c r="A68" s="78"/>
      <c r="B68" s="99" t="str">
        <f>Dat_02!A68</f>
        <v>03/06/2025</v>
      </c>
      <c r="C68" s="100">
        <f>Dat_02!N68</f>
        <v>1365.5666666666998</v>
      </c>
      <c r="D68" s="100">
        <f>Dat_02!B68</f>
        <v>1420.8333333333001</v>
      </c>
      <c r="E68" s="100">
        <f>Dat_02!F68</f>
        <v>-1604.1666666666999</v>
      </c>
    </row>
    <row r="69" spans="1:5">
      <c r="A69" s="78"/>
      <c r="B69" s="99" t="str">
        <f>Dat_02!A69</f>
        <v>04/06/2025</v>
      </c>
      <c r="C69" s="100">
        <f>Dat_02!N69</f>
        <v>884.97500000000002</v>
      </c>
      <c r="D69" s="100">
        <f>Dat_02!B69</f>
        <v>1572.9166666666999</v>
      </c>
      <c r="E69" s="100">
        <f>Dat_02!F69</f>
        <v>-1477.0833333333001</v>
      </c>
    </row>
    <row r="70" spans="1:5">
      <c r="A70" s="78"/>
      <c r="B70" s="99" t="str">
        <f>Dat_02!A70</f>
        <v>05/06/2025</v>
      </c>
      <c r="C70" s="100">
        <f>Dat_02!N70</f>
        <v>880.95344202900014</v>
      </c>
      <c r="D70" s="100">
        <f>Dat_02!B70</f>
        <v>1420.8333333333001</v>
      </c>
      <c r="E70" s="100">
        <f>Dat_02!F70</f>
        <v>-1491.6666666666999</v>
      </c>
    </row>
    <row r="71" spans="1:5">
      <c r="A71" s="78"/>
      <c r="B71" s="99" t="str">
        <f>Dat_02!A71</f>
        <v>06/06/2025</v>
      </c>
      <c r="C71" s="100">
        <f>Dat_02!N71</f>
        <v>1031.6875</v>
      </c>
      <c r="D71" s="100">
        <f>Dat_02!B71</f>
        <v>1350</v>
      </c>
      <c r="E71" s="100">
        <f>Dat_02!F71</f>
        <v>-1262.5</v>
      </c>
    </row>
    <row r="72" spans="1:5">
      <c r="A72" s="78"/>
      <c r="B72" s="99" t="str">
        <f>Dat_02!A72</f>
        <v>07/06/2025</v>
      </c>
      <c r="C72" s="100">
        <f>Dat_02!N72</f>
        <v>333.19166666670003</v>
      </c>
      <c r="D72" s="100">
        <f>Dat_02!B72</f>
        <v>1400</v>
      </c>
      <c r="E72" s="100">
        <f>Dat_02!F72</f>
        <v>-1600</v>
      </c>
    </row>
    <row r="73" spans="1:5">
      <c r="A73" s="78"/>
      <c r="B73" s="99" t="str">
        <f>Dat_02!A73</f>
        <v>08/06/2025</v>
      </c>
      <c r="C73" s="100">
        <f>Dat_02!N73</f>
        <v>1114.4125000000001</v>
      </c>
      <c r="D73" s="100">
        <f>Dat_02!B73</f>
        <v>1400</v>
      </c>
      <c r="E73" s="100">
        <f>Dat_02!F73</f>
        <v>-1552.0833333333001</v>
      </c>
    </row>
    <row r="74" spans="1:5">
      <c r="A74" s="78"/>
      <c r="B74" s="99" t="str">
        <f>Dat_02!A74</f>
        <v>09/06/2025</v>
      </c>
      <c r="C74" s="100">
        <f>Dat_02!N74</f>
        <v>1367.2916666666999</v>
      </c>
      <c r="D74" s="100">
        <f>Dat_02!B74</f>
        <v>1362.5</v>
      </c>
      <c r="E74" s="100">
        <f>Dat_02!F74</f>
        <v>-1456.25</v>
      </c>
    </row>
    <row r="75" spans="1:5">
      <c r="A75" s="78"/>
      <c r="B75" s="99" t="str">
        <f>Dat_02!A75</f>
        <v>10/06/2025</v>
      </c>
      <c r="C75" s="100">
        <f>Dat_02!N75</f>
        <v>1184.2071428571999</v>
      </c>
      <c r="D75" s="100">
        <f>Dat_02!B75</f>
        <v>1212.5</v>
      </c>
      <c r="E75" s="100">
        <f>Dat_02!F75</f>
        <v>-1287.6666666666999</v>
      </c>
    </row>
    <row r="76" spans="1:5">
      <c r="A76" s="78"/>
      <c r="B76" s="99" t="str">
        <f>Dat_02!A76</f>
        <v>11/06/2025</v>
      </c>
      <c r="C76" s="100">
        <f>Dat_02!N76</f>
        <v>915.11938405799992</v>
      </c>
      <c r="D76" s="100">
        <f>Dat_02!B76</f>
        <v>1254.1666666666999</v>
      </c>
      <c r="E76" s="100">
        <f>Dat_02!F76</f>
        <v>-1222.9166666666999</v>
      </c>
    </row>
    <row r="77" spans="1:5">
      <c r="A77" s="78"/>
      <c r="B77" s="99" t="str">
        <f>Dat_02!A77</f>
        <v>12/06/2025</v>
      </c>
      <c r="C77" s="100">
        <f>Dat_02!N77</f>
        <v>861.43333333330008</v>
      </c>
      <c r="D77" s="100">
        <f>Dat_02!B77</f>
        <v>1300</v>
      </c>
      <c r="E77" s="100">
        <f>Dat_02!F77</f>
        <v>-1138.8333333333001</v>
      </c>
    </row>
    <row r="78" spans="1:5">
      <c r="A78" s="78"/>
      <c r="B78" s="99" t="str">
        <f>Dat_02!A78</f>
        <v>13/06/2025</v>
      </c>
      <c r="C78" s="100">
        <f>Dat_02!N78</f>
        <v>326.64387254909991</v>
      </c>
      <c r="D78" s="100">
        <f>Dat_02!B78</f>
        <v>1287.5</v>
      </c>
      <c r="E78" s="100">
        <f>Dat_02!F78</f>
        <v>-1733.3333333333001</v>
      </c>
    </row>
    <row r="79" spans="1:5">
      <c r="A79" s="78"/>
      <c r="B79" s="99" t="str">
        <f>Dat_02!A79</f>
        <v>14/06/2025</v>
      </c>
      <c r="C79" s="100">
        <f>Dat_02!N79</f>
        <v>399.65750000000003</v>
      </c>
      <c r="D79" s="100">
        <f>Dat_02!B79</f>
        <v>1300</v>
      </c>
      <c r="E79" s="100">
        <f>Dat_02!F79</f>
        <v>-1918.75</v>
      </c>
    </row>
    <row r="80" spans="1:5">
      <c r="A80" s="78"/>
      <c r="B80" s="99" t="str">
        <f>Dat_02!A80</f>
        <v>15/06/2025</v>
      </c>
      <c r="C80" s="100">
        <f>Dat_02!N80</f>
        <v>-168.72083333330011</v>
      </c>
      <c r="D80" s="100">
        <f>Dat_02!B80</f>
        <v>1545.8333333333001</v>
      </c>
      <c r="E80" s="100">
        <f>Dat_02!F80</f>
        <v>-1854.1666666666999</v>
      </c>
    </row>
    <row r="81" spans="1:5">
      <c r="A81" s="78"/>
      <c r="B81" s="99" t="str">
        <f>Dat_02!A81</f>
        <v>16/06/2025</v>
      </c>
      <c r="C81" s="100">
        <f>Dat_02!N81</f>
        <v>996.76865942029997</v>
      </c>
      <c r="D81" s="100">
        <f>Dat_02!B81</f>
        <v>1300</v>
      </c>
      <c r="E81" s="100">
        <f>Dat_02!F81</f>
        <v>-1197.9166666666999</v>
      </c>
    </row>
    <row r="82" spans="1:5">
      <c r="A82" s="78"/>
      <c r="B82" s="99" t="str">
        <f>Dat_02!A82</f>
        <v>17/06/2025</v>
      </c>
      <c r="C82" s="100">
        <f>Dat_02!N82</f>
        <v>928.12916666669992</v>
      </c>
      <c r="D82" s="100">
        <f>Dat_02!B82</f>
        <v>1283.3333333333001</v>
      </c>
      <c r="E82" s="100">
        <f>Dat_02!F82</f>
        <v>-1183.3333333333001</v>
      </c>
    </row>
    <row r="83" spans="1:5">
      <c r="A83" s="78"/>
      <c r="B83" s="99" t="str">
        <f>Dat_02!A83</f>
        <v>18/06/2025</v>
      </c>
      <c r="C83" s="100">
        <f>Dat_02!N83</f>
        <v>1193.9601190476001</v>
      </c>
      <c r="D83" s="100">
        <f>Dat_02!B83</f>
        <v>1266.6666666666999</v>
      </c>
      <c r="E83" s="100">
        <f>Dat_02!F83</f>
        <v>-1039.5833333333001</v>
      </c>
    </row>
    <row r="84" spans="1:5">
      <c r="A84" s="78"/>
      <c r="B84" s="99" t="str">
        <f>Dat_02!A84</f>
        <v>19/06/2025</v>
      </c>
      <c r="C84" s="100">
        <f>Dat_02!N84</f>
        <v>878.91794871790012</v>
      </c>
      <c r="D84" s="100">
        <f>Dat_02!B84</f>
        <v>1262.5</v>
      </c>
      <c r="E84" s="100">
        <f>Dat_02!F84</f>
        <v>-1250</v>
      </c>
    </row>
    <row r="85" spans="1:5">
      <c r="A85" s="78"/>
      <c r="B85" s="99" t="str">
        <f>Dat_02!A85</f>
        <v>20/06/2025</v>
      </c>
      <c r="C85" s="100">
        <f>Dat_02!N85</f>
        <v>569.36527777779986</v>
      </c>
      <c r="D85" s="100">
        <f>Dat_02!B85</f>
        <v>1212.5</v>
      </c>
      <c r="E85" s="100">
        <f>Dat_02!F85</f>
        <v>-1458.7083333333001</v>
      </c>
    </row>
    <row r="86" spans="1:5">
      <c r="A86" s="78"/>
      <c r="B86" s="99" t="str">
        <f>Dat_02!A86</f>
        <v>21/06/2025</v>
      </c>
      <c r="C86" s="100">
        <f>Dat_02!N86</f>
        <v>523.68442028979996</v>
      </c>
      <c r="D86" s="100">
        <f>Dat_02!B86</f>
        <v>1237.5</v>
      </c>
      <c r="E86" s="100">
        <f>Dat_02!F86</f>
        <v>-1558.3333333333001</v>
      </c>
    </row>
    <row r="87" spans="1:5">
      <c r="A87" s="78"/>
      <c r="B87" s="99" t="str">
        <f>Dat_02!A87</f>
        <v>22/06/2025</v>
      </c>
      <c r="C87" s="100">
        <f>Dat_02!N87</f>
        <v>851.83888888889999</v>
      </c>
      <c r="D87" s="100">
        <f>Dat_02!B87</f>
        <v>1225</v>
      </c>
      <c r="E87" s="100">
        <f>Dat_02!F87</f>
        <v>-1635.4166666666999</v>
      </c>
    </row>
    <row r="88" spans="1:5">
      <c r="A88" s="78"/>
      <c r="B88" s="99" t="str">
        <f>Dat_02!A88</f>
        <v>23/06/2025</v>
      </c>
      <c r="C88" s="100">
        <f>Dat_02!N88</f>
        <v>1133.2971491228</v>
      </c>
      <c r="D88" s="100">
        <f>Dat_02!B88</f>
        <v>1162.5</v>
      </c>
      <c r="E88" s="100">
        <f>Dat_02!F88</f>
        <v>-1507.7916666666999</v>
      </c>
    </row>
    <row r="89" spans="1:5">
      <c r="A89" s="78"/>
      <c r="B89" s="99" t="str">
        <f>Dat_02!A89</f>
        <v>24/06/2025</v>
      </c>
      <c r="C89" s="100">
        <f>Dat_02!N89</f>
        <v>888.43869047619989</v>
      </c>
      <c r="D89" s="100">
        <f>Dat_02!B89</f>
        <v>1183.3333333333001</v>
      </c>
      <c r="E89" s="100">
        <f>Dat_02!F89</f>
        <v>-1685.4166666666999</v>
      </c>
    </row>
    <row r="90" spans="1:5">
      <c r="A90" s="78"/>
      <c r="B90" s="99" t="str">
        <f>Dat_02!A90</f>
        <v>25/06/2025</v>
      </c>
      <c r="C90" s="100">
        <f>Dat_02!N90</f>
        <v>-47.50054347829996</v>
      </c>
      <c r="D90" s="100">
        <f>Dat_02!B90</f>
        <v>1250</v>
      </c>
      <c r="E90" s="100">
        <f>Dat_02!F90</f>
        <v>-1581.25</v>
      </c>
    </row>
    <row r="91" spans="1:5">
      <c r="A91" s="78"/>
      <c r="B91" s="99" t="str">
        <f>Dat_02!A91</f>
        <v>26/06/2025</v>
      </c>
      <c r="C91" s="100">
        <f>Dat_02!N91</f>
        <v>524.85217391299989</v>
      </c>
      <c r="D91" s="100">
        <f>Dat_02!B91</f>
        <v>1212.5</v>
      </c>
      <c r="E91" s="100">
        <f>Dat_02!F91</f>
        <v>-1143.8333333333001</v>
      </c>
    </row>
    <row r="92" spans="1:5">
      <c r="A92" s="78"/>
      <c r="B92" s="99" t="str">
        <f>Dat_02!A92</f>
        <v>27/06/2025</v>
      </c>
      <c r="C92" s="100">
        <f>Dat_02!N92</f>
        <v>461.35416666670017</v>
      </c>
      <c r="D92" s="100">
        <f>Dat_02!B92</f>
        <v>1208.3333333333001</v>
      </c>
      <c r="E92" s="100">
        <f>Dat_02!F92</f>
        <v>-1250</v>
      </c>
    </row>
    <row r="93" spans="1:5">
      <c r="A93" s="78"/>
      <c r="B93" s="99" t="str">
        <f>Dat_02!A93</f>
        <v>28/06/2025</v>
      </c>
      <c r="C93" s="100">
        <f>Dat_02!N93</f>
        <v>984.50535714290004</v>
      </c>
      <c r="D93" s="100">
        <f>Dat_02!B93</f>
        <v>1175</v>
      </c>
      <c r="E93" s="100">
        <f>Dat_02!F93</f>
        <v>-1722.9166666666999</v>
      </c>
    </row>
    <row r="94" spans="1:5">
      <c r="A94" s="78"/>
      <c r="B94" s="99" t="str">
        <f>Dat_02!A94</f>
        <v>29/06/2025</v>
      </c>
      <c r="C94" s="100">
        <f>Dat_02!N94</f>
        <v>772.51249999999993</v>
      </c>
      <c r="D94" s="100">
        <f>Dat_02!B94</f>
        <v>1289.5833333333001</v>
      </c>
      <c r="E94" s="100">
        <f>Dat_02!F94</f>
        <v>-1231.25</v>
      </c>
    </row>
    <row r="95" spans="1:5">
      <c r="A95" s="78"/>
      <c r="B95" s="99" t="str">
        <f>Dat_02!A95</f>
        <v>30/06/2025</v>
      </c>
      <c r="C95" s="100">
        <f>Dat_02!N95</f>
        <v>716.10378787879995</v>
      </c>
      <c r="D95" s="100">
        <f>Dat_02!B95</f>
        <v>1266.6666666666999</v>
      </c>
      <c r="E95" s="100">
        <f>Dat_02!F95</f>
        <v>-1100</v>
      </c>
    </row>
    <row r="96" spans="1:5">
      <c r="A96" s="78"/>
      <c r="B96" s="99" t="str">
        <f>Dat_02!A96</f>
        <v>01/07/2025</v>
      </c>
      <c r="C96" s="100">
        <f>Dat_02!N96</f>
        <v>361.27424242420011</v>
      </c>
      <c r="D96" s="100">
        <f>Dat_02!B96</f>
        <v>1050</v>
      </c>
      <c r="E96" s="100">
        <f>Dat_02!F96</f>
        <v>-783.33333333329995</v>
      </c>
    </row>
    <row r="97" spans="1:5">
      <c r="A97" s="78" t="s">
        <v>49</v>
      </c>
      <c r="B97" s="99" t="str">
        <f>Dat_02!A97</f>
        <v>02/07/2025</v>
      </c>
      <c r="C97" s="100">
        <f>Dat_02!N97</f>
        <v>537.40416666670012</v>
      </c>
      <c r="D97" s="100">
        <f>Dat_02!B97</f>
        <v>1222.9166666666999</v>
      </c>
      <c r="E97" s="100">
        <f>Dat_02!F97</f>
        <v>-650</v>
      </c>
    </row>
    <row r="98" spans="1:5">
      <c r="A98" s="78"/>
      <c r="B98" s="99" t="str">
        <f>Dat_02!A98</f>
        <v>03/07/2025</v>
      </c>
      <c r="C98" s="100">
        <f>Dat_02!N98</f>
        <v>430.79166666670005</v>
      </c>
      <c r="D98" s="100">
        <f>Dat_02!B98</f>
        <v>1254.1666666666999</v>
      </c>
      <c r="E98" s="100">
        <f>Dat_02!F98</f>
        <v>-1052.0833333333001</v>
      </c>
    </row>
    <row r="99" spans="1:5">
      <c r="A99" s="78"/>
      <c r="B99" s="99" t="str">
        <f>Dat_02!A99</f>
        <v>04/07/2025</v>
      </c>
      <c r="C99" s="100">
        <f>Dat_02!N99</f>
        <v>714.83749999999998</v>
      </c>
      <c r="D99" s="100">
        <f>Dat_02!B99</f>
        <v>1079.1666666666999</v>
      </c>
      <c r="E99" s="100">
        <f>Dat_02!F99</f>
        <v>-1100</v>
      </c>
    </row>
    <row r="100" spans="1:5">
      <c r="A100" s="78"/>
      <c r="B100" s="99" t="str">
        <f>Dat_02!A100</f>
        <v>05/07/2025</v>
      </c>
      <c r="C100" s="100">
        <f>Dat_02!N100</f>
        <v>674.27083333329995</v>
      </c>
      <c r="D100" s="100">
        <f>Dat_02!B100</f>
        <v>841.66666666670005</v>
      </c>
      <c r="E100" s="100">
        <f>Dat_02!F100</f>
        <v>-1070.8333333333001</v>
      </c>
    </row>
    <row r="101" spans="1:5">
      <c r="A101" s="78"/>
      <c r="B101" s="99" t="str">
        <f>Dat_02!A101</f>
        <v>06/07/2025</v>
      </c>
      <c r="C101" s="100">
        <f>Dat_02!N101</f>
        <v>-16.495833333400014</v>
      </c>
      <c r="D101" s="100">
        <f>Dat_02!B101</f>
        <v>520.83333333329995</v>
      </c>
      <c r="E101" s="100">
        <f>Dat_02!F101</f>
        <v>-775</v>
      </c>
    </row>
    <row r="102" spans="1:5">
      <c r="A102" s="78"/>
      <c r="B102" s="99" t="str">
        <f>Dat_02!A102</f>
        <v>07/07/2025</v>
      </c>
      <c r="C102" s="100">
        <f>Dat_02!N102</f>
        <v>453.37916666660004</v>
      </c>
      <c r="D102" s="100">
        <f>Dat_02!B102</f>
        <v>1200</v>
      </c>
      <c r="E102" s="100">
        <f>Dat_02!F102</f>
        <v>-933.33333333329995</v>
      </c>
    </row>
    <row r="103" spans="1:5">
      <c r="A103" s="78"/>
      <c r="B103" s="99" t="str">
        <f>Dat_02!A103</f>
        <v>08/07/2025</v>
      </c>
      <c r="C103" s="100">
        <f>Dat_02!N103</f>
        <v>886.69444444450005</v>
      </c>
      <c r="D103" s="100">
        <f>Dat_02!B103</f>
        <v>1175</v>
      </c>
      <c r="E103" s="100">
        <f>Dat_02!F103</f>
        <v>-1300</v>
      </c>
    </row>
    <row r="104" spans="1:5">
      <c r="A104" s="78"/>
      <c r="B104" s="99" t="str">
        <f>Dat_02!A104</f>
        <v>09/07/2025</v>
      </c>
      <c r="C104" s="100">
        <f>Dat_02!N104</f>
        <v>1195.1776315789</v>
      </c>
      <c r="D104" s="100">
        <f>Dat_02!B104</f>
        <v>1250</v>
      </c>
      <c r="E104" s="100">
        <f>Dat_02!F104</f>
        <v>-1606.25</v>
      </c>
    </row>
    <row r="105" spans="1:5">
      <c r="A105" s="78"/>
      <c r="B105" s="99" t="str">
        <f>Dat_02!A105</f>
        <v>10/07/2025</v>
      </c>
      <c r="C105" s="100">
        <f>Dat_02!N105</f>
        <v>1066.7083333332998</v>
      </c>
      <c r="D105" s="100">
        <f>Dat_02!B105</f>
        <v>1275</v>
      </c>
      <c r="E105" s="100">
        <f>Dat_02!F105</f>
        <v>-1466.6666666666999</v>
      </c>
    </row>
    <row r="106" spans="1:5">
      <c r="A106" s="78"/>
      <c r="B106" s="99" t="str">
        <f>Dat_02!A106</f>
        <v>11/07/2025</v>
      </c>
      <c r="C106" s="100">
        <f>Dat_02!N106</f>
        <v>1271.4642857143001</v>
      </c>
      <c r="D106" s="100">
        <f>Dat_02!B106</f>
        <v>1489.5833333333001</v>
      </c>
      <c r="E106" s="100">
        <f>Dat_02!F106</f>
        <v>-1485.4166666666999</v>
      </c>
    </row>
    <row r="107" spans="1:5">
      <c r="A107" s="78"/>
      <c r="B107" s="99" t="str">
        <f>Dat_02!A107</f>
        <v>12/07/2025</v>
      </c>
      <c r="C107" s="100">
        <f>Dat_02!N107</f>
        <v>1569.2874999999999</v>
      </c>
      <c r="D107" s="100">
        <f>Dat_02!B107</f>
        <v>2043.3333333333001</v>
      </c>
      <c r="E107" s="100">
        <f>Dat_02!F107</f>
        <v>-3310.0416666667002</v>
      </c>
    </row>
    <row r="108" spans="1:5">
      <c r="A108" s="78"/>
      <c r="B108" s="99" t="str">
        <f>Dat_02!A108</f>
        <v>13/07/2025</v>
      </c>
      <c r="C108" s="100">
        <f>Dat_02!N108</f>
        <v>422.34166666670012</v>
      </c>
      <c r="D108" s="100">
        <f>Dat_02!B108</f>
        <v>2521.5</v>
      </c>
      <c r="E108" s="100">
        <f>Dat_02!F108</f>
        <v>-3372.0833333332998</v>
      </c>
    </row>
    <row r="109" spans="1:5">
      <c r="A109" s="78"/>
      <c r="B109" s="99" t="str">
        <f>Dat_02!A109</f>
        <v>14/07/2025</v>
      </c>
      <c r="C109" s="100">
        <f>Dat_02!N109</f>
        <v>2224.6875</v>
      </c>
      <c r="D109" s="100">
        <f>Dat_02!B109</f>
        <v>2743.6666666667002</v>
      </c>
      <c r="E109" s="100">
        <f>Dat_02!F109</f>
        <v>-3399.375</v>
      </c>
    </row>
    <row r="110" spans="1:5">
      <c r="A110" s="78"/>
      <c r="B110" s="99" t="str">
        <f>Dat_02!A110</f>
        <v>15/07/2025</v>
      </c>
      <c r="C110" s="100">
        <f>Dat_02!N110</f>
        <v>2164.9512681159003</v>
      </c>
      <c r="D110" s="100">
        <f>Dat_02!B110</f>
        <v>2251.0416666667002</v>
      </c>
      <c r="E110" s="100">
        <f>Dat_02!F110</f>
        <v>-2756.5833333332998</v>
      </c>
    </row>
    <row r="111" spans="1:5">
      <c r="A111" s="78"/>
      <c r="B111" s="99" t="str">
        <f>Dat_02!A111</f>
        <v>16/07/2025</v>
      </c>
      <c r="C111" s="100">
        <f>Dat_02!N111</f>
        <v>1691.7666666666</v>
      </c>
      <c r="D111" s="100">
        <f>Dat_02!B111</f>
        <v>1852.0833333333001</v>
      </c>
      <c r="E111" s="100">
        <f>Dat_02!F111</f>
        <v>-2511.9166666667002</v>
      </c>
    </row>
    <row r="112" spans="1:5">
      <c r="A112" s="78"/>
      <c r="B112" s="99" t="str">
        <f>Dat_02!A112</f>
        <v>17/07/2025</v>
      </c>
      <c r="C112" s="100">
        <f>Dat_02!N112</f>
        <v>1258.8666666667</v>
      </c>
      <c r="D112" s="100">
        <f>Dat_02!B112</f>
        <v>1904.1666666666999</v>
      </c>
      <c r="E112" s="100">
        <f>Dat_02!F112</f>
        <v>-2445.4166666667002</v>
      </c>
    </row>
    <row r="113" spans="1:5">
      <c r="A113" s="78"/>
      <c r="B113" s="99" t="str">
        <f>Dat_02!A113</f>
        <v>18/07/2025</v>
      </c>
      <c r="C113" s="100">
        <f>Dat_02!N113</f>
        <v>124.50416666660021</v>
      </c>
      <c r="D113" s="100">
        <f>Dat_02!B113</f>
        <v>1567.9166666666999</v>
      </c>
      <c r="E113" s="100">
        <f>Dat_02!F113</f>
        <v>-2382.625</v>
      </c>
    </row>
    <row r="114" spans="1:5">
      <c r="A114" s="78"/>
      <c r="B114" s="99" t="str">
        <f>Dat_02!A114</f>
        <v>19/07/2025</v>
      </c>
      <c r="C114" s="100">
        <f>Dat_02!N114</f>
        <v>809.22499999999991</v>
      </c>
      <c r="D114" s="100">
        <f>Dat_02!B114</f>
        <v>2460.0833333332998</v>
      </c>
      <c r="E114" s="100">
        <f>Dat_02!F114</f>
        <v>-2661.375</v>
      </c>
    </row>
    <row r="115" spans="1:5">
      <c r="A115" s="78"/>
      <c r="B115" s="99" t="str">
        <f>Dat_02!A115</f>
        <v>20/07/2025</v>
      </c>
      <c r="C115" s="100">
        <f>Dat_02!N115</f>
        <v>412.45833333339988</v>
      </c>
      <c r="D115" s="100">
        <f>Dat_02!B115</f>
        <v>2588.0416666667002</v>
      </c>
      <c r="E115" s="100">
        <f>Dat_02!F115</f>
        <v>-2809.9583333332998</v>
      </c>
    </row>
    <row r="116" spans="1:5">
      <c r="A116" s="78"/>
      <c r="B116" s="99" t="str">
        <f>Dat_02!A116</f>
        <v>21/07/2025</v>
      </c>
      <c r="C116" s="100">
        <f>Dat_02!N116</f>
        <v>1279.9887681159</v>
      </c>
      <c r="D116" s="100">
        <f>Dat_02!B116</f>
        <v>1616.6666666666999</v>
      </c>
      <c r="E116" s="100">
        <f>Dat_02!F116</f>
        <v>-1595.9166666666999</v>
      </c>
    </row>
    <row r="117" spans="1:5">
      <c r="A117" s="78"/>
      <c r="B117" s="99" t="str">
        <f>Dat_02!A117</f>
        <v>22/07/2025</v>
      </c>
      <c r="C117" s="100">
        <f>Dat_02!N117</f>
        <v>937.05</v>
      </c>
      <c r="D117" s="100">
        <f>Dat_02!B117</f>
        <v>1375</v>
      </c>
      <c r="E117" s="100">
        <f>Dat_02!F117</f>
        <v>-1193.75</v>
      </c>
    </row>
    <row r="118" spans="1:5">
      <c r="A118" s="78"/>
      <c r="B118" s="99" t="str">
        <f>Dat_02!A118</f>
        <v>23/07/2025</v>
      </c>
      <c r="C118" s="100">
        <f>Dat_02!N118</f>
        <v>-398.37891304350001</v>
      </c>
      <c r="D118" s="100">
        <f>Dat_02!B118</f>
        <v>1379.1666666666999</v>
      </c>
      <c r="E118" s="100">
        <f>Dat_02!F118</f>
        <v>-1368.75</v>
      </c>
    </row>
    <row r="119" spans="1:5">
      <c r="A119" s="78"/>
      <c r="B119" s="99" t="str">
        <f>Dat_02!A119</f>
        <v>24/07/2025</v>
      </c>
      <c r="C119" s="100">
        <f>Dat_02!N119</f>
        <v>-1130.3022727272999</v>
      </c>
      <c r="D119" s="100">
        <f>Dat_02!B119</f>
        <v>1450</v>
      </c>
      <c r="E119" s="100">
        <f>Dat_02!F119</f>
        <v>-1320.8333333333001</v>
      </c>
    </row>
    <row r="120" spans="1:5">
      <c r="A120" s="78"/>
      <c r="B120" s="99" t="str">
        <f>Dat_02!A120</f>
        <v>25/07/2025</v>
      </c>
      <c r="C120" s="100">
        <f>Dat_02!N120</f>
        <v>-1166.4023809524001</v>
      </c>
      <c r="D120" s="100">
        <f>Dat_02!B120</f>
        <v>1914.4166666666999</v>
      </c>
      <c r="E120" s="100">
        <f>Dat_02!F120</f>
        <v>-1266.6666666666999</v>
      </c>
    </row>
    <row r="121" spans="1:5">
      <c r="A121" s="78"/>
      <c r="B121" s="99" t="str">
        <f>Dat_02!A121</f>
        <v>26/07/2025</v>
      </c>
      <c r="C121" s="100">
        <f>Dat_02!N121</f>
        <v>-857.54999999999984</v>
      </c>
      <c r="D121" s="100">
        <f>Dat_02!B121</f>
        <v>2751.5833333332998</v>
      </c>
      <c r="E121" s="100">
        <f>Dat_02!F121</f>
        <v>-2258.3333333332998</v>
      </c>
    </row>
    <row r="122" spans="1:5">
      <c r="A122" s="78"/>
      <c r="B122" s="99" t="str">
        <f>Dat_02!A122</f>
        <v>27/07/2025</v>
      </c>
      <c r="C122" s="100">
        <f>Dat_02!N122</f>
        <v>-488.99399585930007</v>
      </c>
      <c r="D122" s="100">
        <f>Dat_02!B122</f>
        <v>2253.25</v>
      </c>
      <c r="E122" s="100">
        <f>Dat_02!F122</f>
        <v>-2008.3333333333001</v>
      </c>
    </row>
    <row r="123" spans="1:5">
      <c r="A123" s="78"/>
      <c r="B123" s="99" t="str">
        <f>Dat_02!A123</f>
        <v>28/07/2025</v>
      </c>
      <c r="C123" s="100">
        <f>Dat_02!N123</f>
        <v>-721.28750000000002</v>
      </c>
      <c r="D123" s="100">
        <f>Dat_02!B123</f>
        <v>2406.7916666667002</v>
      </c>
      <c r="E123" s="100">
        <f>Dat_02!F123</f>
        <v>-1950</v>
      </c>
    </row>
    <row r="124" spans="1:5">
      <c r="A124" s="78"/>
      <c r="B124" s="99" t="str">
        <f>Dat_02!A124</f>
        <v>29/07/2025</v>
      </c>
      <c r="C124" s="100">
        <f>Dat_02!N124</f>
        <v>-642.32083333330002</v>
      </c>
      <c r="D124" s="100">
        <f>Dat_02!B124</f>
        <v>2107.2916666667002</v>
      </c>
      <c r="E124" s="100">
        <f>Dat_02!F124</f>
        <v>-1216.6666666666999</v>
      </c>
    </row>
    <row r="125" spans="1:5">
      <c r="A125" s="78"/>
      <c r="B125" s="99" t="str">
        <f>Dat_02!A125</f>
        <v>30/07/2025</v>
      </c>
      <c r="C125" s="100">
        <f>Dat_02!N125</f>
        <v>-747.33333333330006</v>
      </c>
      <c r="D125" s="100">
        <f>Dat_02!B125</f>
        <v>2433.2083333332998</v>
      </c>
      <c r="E125" s="100">
        <f>Dat_02!F125</f>
        <v>-2054.1666666667002</v>
      </c>
    </row>
    <row r="126" spans="1:5">
      <c r="A126" s="78"/>
      <c r="B126" s="99" t="str">
        <f>Dat_02!A126</f>
        <v>31/07/2025</v>
      </c>
      <c r="C126" s="100">
        <f>Dat_02!N126</f>
        <v>-81.479166666700053</v>
      </c>
      <c r="D126" s="100">
        <f>Dat_02!B126</f>
        <v>2921.125</v>
      </c>
      <c r="E126" s="100">
        <f>Dat_02!F126</f>
        <v>-2300</v>
      </c>
    </row>
    <row r="127" spans="1:5">
      <c r="A127" s="78"/>
      <c r="B127" s="99" t="str">
        <f>Dat_02!A127</f>
        <v>01/08/2025</v>
      </c>
      <c r="C127" s="100">
        <f>Dat_02!N127</f>
        <v>512.94886363640001</v>
      </c>
      <c r="D127" s="100">
        <f>Dat_02!B127</f>
        <v>2964.6666666667002</v>
      </c>
      <c r="E127" s="100">
        <f>Dat_02!F127</f>
        <v>-2070.8333333332998</v>
      </c>
    </row>
    <row r="128" spans="1:5">
      <c r="A128" s="78" t="s">
        <v>50</v>
      </c>
      <c r="B128" s="99" t="str">
        <f>Dat_02!A128</f>
        <v>02/08/2025</v>
      </c>
      <c r="C128" s="100">
        <f>Dat_02!N128</f>
        <v>-526.76249999999993</v>
      </c>
      <c r="D128" s="100">
        <f>Dat_02!B128</f>
        <v>2691.5416666667002</v>
      </c>
      <c r="E128" s="100">
        <f>Dat_02!F128</f>
        <v>-2120.8333333332998</v>
      </c>
    </row>
    <row r="129" spans="1:5">
      <c r="A129" s="78"/>
      <c r="B129" s="99" t="str">
        <f>Dat_02!A129</f>
        <v>03/08/2025</v>
      </c>
      <c r="C129" s="100">
        <f>Dat_02!N129</f>
        <v>482.78478260869986</v>
      </c>
      <c r="D129" s="100">
        <f>Dat_02!B129</f>
        <v>2677.5416666667002</v>
      </c>
      <c r="E129" s="100">
        <f>Dat_02!F129</f>
        <v>-2333.9166666667002</v>
      </c>
    </row>
    <row r="130" spans="1:5">
      <c r="A130" s="78"/>
      <c r="B130" s="99" t="str">
        <f>Dat_02!A130</f>
        <v>04/08/2025</v>
      </c>
      <c r="C130" s="100">
        <f>Dat_02!N130</f>
        <v>2556.2083333333003</v>
      </c>
      <c r="D130" s="100">
        <f>Dat_02!B130</f>
        <v>2716.25</v>
      </c>
      <c r="E130" s="100">
        <f>Dat_02!F130</f>
        <v>-2311.25</v>
      </c>
    </row>
    <row r="131" spans="1:5">
      <c r="A131" s="78"/>
      <c r="B131" s="99" t="str">
        <f>Dat_02!A131</f>
        <v>05/08/2025</v>
      </c>
      <c r="C131" s="100">
        <f>Dat_02!N131</f>
        <v>1297.6785714286</v>
      </c>
      <c r="D131" s="100">
        <f>Dat_02!B131</f>
        <v>1965.625</v>
      </c>
      <c r="E131" s="100">
        <f>Dat_02!F131</f>
        <v>-2307.0833333332998</v>
      </c>
    </row>
    <row r="132" spans="1:5">
      <c r="A132" s="78"/>
      <c r="B132" s="99" t="str">
        <f>Dat_02!A132</f>
        <v>06/08/2025</v>
      </c>
      <c r="C132" s="100">
        <f>Dat_02!N132</f>
        <v>292.40000000000009</v>
      </c>
      <c r="D132" s="100">
        <f>Dat_02!B132</f>
        <v>383.3333333333</v>
      </c>
      <c r="E132" s="100">
        <f>Dat_02!F132</f>
        <v>-433.3333333333</v>
      </c>
    </row>
    <row r="133" spans="1:5">
      <c r="A133" s="78"/>
      <c r="B133" s="99" t="str">
        <f>Dat_02!A133</f>
        <v>07/08/2025</v>
      </c>
      <c r="C133" s="100">
        <f>Dat_02!N133</f>
        <v>1648.2833333333001</v>
      </c>
      <c r="D133" s="100">
        <f>Dat_02!B133</f>
        <v>1977.5</v>
      </c>
      <c r="E133" s="100">
        <f>Dat_02!F133</f>
        <v>-2311.25</v>
      </c>
    </row>
    <row r="134" spans="1:5">
      <c r="A134" s="78"/>
      <c r="B134" s="99" t="str">
        <f>Dat_02!A134</f>
        <v>08/08/2025</v>
      </c>
      <c r="C134" s="100">
        <f>Dat_02!N134</f>
        <v>2009.6166666667</v>
      </c>
      <c r="D134" s="100">
        <f>Dat_02!B134</f>
        <v>2542.7083333332998</v>
      </c>
      <c r="E134" s="100">
        <f>Dat_02!F134</f>
        <v>-2323.5</v>
      </c>
    </row>
    <row r="135" spans="1:5">
      <c r="A135" s="78"/>
      <c r="B135" s="99" t="str">
        <f>Dat_02!A135</f>
        <v>09/08/2025</v>
      </c>
      <c r="C135" s="100">
        <f>Dat_02!N135</f>
        <v>1772.3767857143002</v>
      </c>
      <c r="D135" s="100">
        <f>Dat_02!B135</f>
        <v>2772.375</v>
      </c>
      <c r="E135" s="100">
        <f>Dat_02!F135</f>
        <v>-2045.625</v>
      </c>
    </row>
    <row r="136" spans="1:5">
      <c r="A136" s="78"/>
      <c r="B136" s="99" t="str">
        <f>Dat_02!A136</f>
        <v>10/08/2025</v>
      </c>
      <c r="C136" s="100">
        <f>Dat_02!N136</f>
        <v>1998.7240942029002</v>
      </c>
      <c r="D136" s="100">
        <f>Dat_02!B136</f>
        <v>2819.7083333332998</v>
      </c>
      <c r="E136" s="100">
        <f>Dat_02!F136</f>
        <v>-2395.125</v>
      </c>
    </row>
    <row r="137" spans="1:5">
      <c r="A137" s="78"/>
      <c r="B137" s="99" t="str">
        <f>Dat_02!A137</f>
        <v>11/08/2025</v>
      </c>
      <c r="C137" s="100">
        <f>Dat_02!N137</f>
        <v>2084.5565217390999</v>
      </c>
      <c r="D137" s="100">
        <f>Dat_02!B137</f>
        <v>2782.5</v>
      </c>
      <c r="E137" s="100">
        <f>Dat_02!F137</f>
        <v>-2045.625</v>
      </c>
    </row>
    <row r="138" spans="1:5">
      <c r="A138" s="78"/>
      <c r="B138" s="99" t="str">
        <f>Dat_02!A138</f>
        <v>12/08/2025</v>
      </c>
      <c r="C138" s="100">
        <f>Dat_02!N138</f>
        <v>1137.1909420288998</v>
      </c>
      <c r="D138" s="100">
        <f>Dat_02!B138</f>
        <v>1906.375</v>
      </c>
      <c r="E138" s="100">
        <f>Dat_02!F138</f>
        <v>-2074.75</v>
      </c>
    </row>
    <row r="139" spans="1:5">
      <c r="A139" s="78"/>
      <c r="B139" s="99" t="str">
        <f>Dat_02!A139</f>
        <v>13/08/2025</v>
      </c>
      <c r="C139" s="100">
        <f>Dat_02!N139</f>
        <v>1198.5398809523999</v>
      </c>
      <c r="D139" s="100">
        <f>Dat_02!B139</f>
        <v>1809.75</v>
      </c>
      <c r="E139" s="100">
        <f>Dat_02!F139</f>
        <v>-2045.625</v>
      </c>
    </row>
    <row r="140" spans="1:5">
      <c r="A140" s="78"/>
      <c r="B140" s="99" t="str">
        <f>Dat_02!A140</f>
        <v>14/08/2025</v>
      </c>
      <c r="C140" s="100">
        <f>Dat_02!N140</f>
        <v>1585.3874999999998</v>
      </c>
      <c r="D140" s="100">
        <f>Dat_02!B140</f>
        <v>2860.25</v>
      </c>
      <c r="E140" s="100">
        <f>Dat_02!F140</f>
        <v>-2303.9166666667002</v>
      </c>
    </row>
    <row r="141" spans="1:5">
      <c r="A141" s="78"/>
      <c r="B141" s="99" t="str">
        <f>Dat_02!A141</f>
        <v>15/08/2025</v>
      </c>
      <c r="C141" s="100">
        <f>Dat_02!N141</f>
        <v>677.60416666669994</v>
      </c>
      <c r="D141" s="100">
        <f>Dat_02!B141</f>
        <v>2729.6666666667002</v>
      </c>
      <c r="E141" s="100">
        <f>Dat_02!F141</f>
        <v>-3267.8333333332998</v>
      </c>
    </row>
    <row r="142" spans="1:5">
      <c r="A142" s="78"/>
      <c r="B142" s="99" t="str">
        <f>Dat_02!A142</f>
        <v>16/08/2025</v>
      </c>
      <c r="C142" s="100">
        <f>Dat_02!N142</f>
        <v>2065.8874999999998</v>
      </c>
      <c r="D142" s="100">
        <f>Dat_02!B142</f>
        <v>2460.75</v>
      </c>
      <c r="E142" s="100">
        <f>Dat_02!F142</f>
        <v>-3268.4166666667002</v>
      </c>
    </row>
    <row r="143" spans="1:5">
      <c r="A143" s="78"/>
      <c r="B143" s="99" t="str">
        <f>Dat_02!A143</f>
        <v>17/08/2025</v>
      </c>
      <c r="C143" s="100">
        <f>Dat_02!N143</f>
        <v>1741.4958333333002</v>
      </c>
      <c r="D143" s="100">
        <f>Dat_02!B143</f>
        <v>2100.9583333332998</v>
      </c>
      <c r="E143" s="100">
        <f>Dat_02!F143</f>
        <v>-3362.875</v>
      </c>
    </row>
    <row r="144" spans="1:5">
      <c r="A144" s="78"/>
      <c r="B144" s="99" t="str">
        <f>Dat_02!A144</f>
        <v>18/08/2025</v>
      </c>
      <c r="C144" s="100">
        <f>Dat_02!N144</f>
        <v>1979.2333333334</v>
      </c>
      <c r="D144" s="100">
        <f>Dat_02!B144</f>
        <v>2431.75</v>
      </c>
      <c r="E144" s="100">
        <f>Dat_02!F144</f>
        <v>-3004.5833333332998</v>
      </c>
    </row>
    <row r="145" spans="1:5">
      <c r="A145" s="78"/>
      <c r="B145" s="99" t="str">
        <f>Dat_02!A145</f>
        <v>19/08/2025</v>
      </c>
      <c r="C145" s="100">
        <f>Dat_02!N145</f>
        <v>793.4369047619</v>
      </c>
      <c r="D145" s="100">
        <f>Dat_02!B145</f>
        <v>2082.4583333332998</v>
      </c>
      <c r="E145" s="100">
        <f>Dat_02!F145</f>
        <v>-2956</v>
      </c>
    </row>
    <row r="146" spans="1:5">
      <c r="A146" s="78"/>
      <c r="B146" s="99" t="str">
        <f>Dat_02!A146</f>
        <v>20/08/2025</v>
      </c>
      <c r="C146" s="100">
        <f>Dat_02!N146</f>
        <v>-130.35416666670017</v>
      </c>
      <c r="D146" s="100">
        <f>Dat_02!B146</f>
        <v>2166.6666666667002</v>
      </c>
      <c r="E146" s="100">
        <f>Dat_02!F146</f>
        <v>-2808.8333333332998</v>
      </c>
    </row>
    <row r="147" spans="1:5">
      <c r="A147" s="78"/>
      <c r="B147" s="99" t="str">
        <f>Dat_02!A147</f>
        <v>21/08/2025</v>
      </c>
      <c r="C147" s="100">
        <f>Dat_02!N147</f>
        <v>-99.970833333300106</v>
      </c>
      <c r="D147" s="100">
        <f>Dat_02!B147</f>
        <v>1956.25</v>
      </c>
      <c r="E147" s="100">
        <f>Dat_02!F147</f>
        <v>-2750.6666666667002</v>
      </c>
    </row>
    <row r="148" spans="1:5">
      <c r="A148" s="78"/>
      <c r="B148" s="99" t="str">
        <f>Dat_02!A148</f>
        <v>22/08/2025</v>
      </c>
      <c r="C148" s="100">
        <f>Dat_02!N148</f>
        <v>-114.83333333330006</v>
      </c>
      <c r="D148" s="100">
        <f>Dat_02!B148</f>
        <v>2285.1666666667002</v>
      </c>
      <c r="E148" s="100">
        <f>Dat_02!F148</f>
        <v>-2202.0416666667002</v>
      </c>
    </row>
    <row r="149" spans="1:5">
      <c r="A149" s="78"/>
      <c r="B149" s="99" t="str">
        <f>Dat_02!A149</f>
        <v>23/08/2025</v>
      </c>
      <c r="C149" s="100">
        <f>Dat_02!N149</f>
        <v>30.587500000000091</v>
      </c>
      <c r="D149" s="100">
        <f>Dat_02!B149</f>
        <v>2529.8333333332998</v>
      </c>
      <c r="E149" s="100">
        <f>Dat_02!F149</f>
        <v>-3301.25</v>
      </c>
    </row>
    <row r="150" spans="1:5">
      <c r="A150" s="78"/>
      <c r="B150" s="99" t="str">
        <f>Dat_02!A150</f>
        <v>24/08/2025</v>
      </c>
      <c r="C150" s="100">
        <f>Dat_02!N150</f>
        <v>1547.6833333333998</v>
      </c>
      <c r="D150" s="100">
        <f>Dat_02!B150</f>
        <v>2516.7916666667002</v>
      </c>
      <c r="E150" s="100">
        <f>Dat_02!F150</f>
        <v>-3479.125</v>
      </c>
    </row>
    <row r="151" spans="1:5">
      <c r="A151" s="78"/>
      <c r="B151" s="99" t="str">
        <f>Dat_02!A151</f>
        <v>25/08/2025</v>
      </c>
      <c r="C151" s="100">
        <f>Dat_02!N151</f>
        <v>1687.0666666667003</v>
      </c>
      <c r="D151" s="100">
        <f>Dat_02!B151</f>
        <v>2514.5833333332998</v>
      </c>
      <c r="E151" s="100">
        <f>Dat_02!F151</f>
        <v>-3032.125</v>
      </c>
    </row>
    <row r="152" spans="1:5">
      <c r="A152" s="78"/>
      <c r="B152" s="99" t="str">
        <f>Dat_02!A152</f>
        <v>26/08/2025</v>
      </c>
      <c r="C152" s="100">
        <f>Dat_02!N152</f>
        <v>1407.4791666666001</v>
      </c>
      <c r="D152" s="100">
        <f>Dat_02!B152</f>
        <v>2460.6666666667002</v>
      </c>
      <c r="E152" s="100">
        <f>Dat_02!F152</f>
        <v>-3042.3333333332998</v>
      </c>
    </row>
    <row r="153" spans="1:5">
      <c r="A153" s="78"/>
      <c r="B153" s="99" t="str">
        <f>Dat_02!A153</f>
        <v>27/08/2025</v>
      </c>
      <c r="C153" s="100">
        <f>Dat_02!N153</f>
        <v>439.34583333339992</v>
      </c>
      <c r="D153" s="100">
        <f>Dat_02!B153</f>
        <v>2681.25</v>
      </c>
      <c r="E153" s="100">
        <f>Dat_02!F153</f>
        <v>-2995.75</v>
      </c>
    </row>
    <row r="154" spans="1:5">
      <c r="A154" s="78"/>
      <c r="B154" s="99" t="str">
        <f>Dat_02!A154</f>
        <v>28/08/2025</v>
      </c>
      <c r="C154" s="100">
        <f>Dat_02!N154</f>
        <v>-418.49166666660017</v>
      </c>
      <c r="D154" s="100">
        <f>Dat_02!B154</f>
        <v>2586.25</v>
      </c>
      <c r="E154" s="100">
        <f>Dat_02!F154</f>
        <v>-2663.8333333332998</v>
      </c>
    </row>
    <row r="155" spans="1:5">
      <c r="A155" s="78"/>
      <c r="B155" s="99" t="str">
        <f>Dat_02!A155</f>
        <v>29/08/2025</v>
      </c>
      <c r="C155" s="100">
        <f>Dat_02!N155</f>
        <v>815.72083333330011</v>
      </c>
      <c r="D155" s="100">
        <f>Dat_02!B155</f>
        <v>2497</v>
      </c>
      <c r="E155" s="100">
        <f>Dat_02!F155</f>
        <v>-1870.8333333333001</v>
      </c>
    </row>
    <row r="156" spans="1:5">
      <c r="A156" s="78"/>
      <c r="B156" s="99" t="str">
        <f>Dat_02!A156</f>
        <v>30/08/2025</v>
      </c>
      <c r="C156" s="100">
        <f>Dat_02!N156</f>
        <v>477.52916666669989</v>
      </c>
      <c r="D156" s="100">
        <f>Dat_02!B156</f>
        <v>3004.0416666667002</v>
      </c>
      <c r="E156" s="100">
        <f>Dat_02!F156</f>
        <v>-3172.75</v>
      </c>
    </row>
    <row r="157" spans="1:5">
      <c r="A157" s="78"/>
      <c r="B157" s="99" t="str">
        <f>Dat_02!A157</f>
        <v>31/08/2025</v>
      </c>
      <c r="C157" s="100">
        <f>Dat_02!N157</f>
        <v>-209.40000000000009</v>
      </c>
      <c r="D157" s="100">
        <f>Dat_02!B157</f>
        <v>2859.7083333332998</v>
      </c>
      <c r="E157" s="100">
        <f>Dat_02!F157</f>
        <v>-2698.3333333332998</v>
      </c>
    </row>
    <row r="158" spans="1:5">
      <c r="A158" s="78" t="s">
        <v>51</v>
      </c>
      <c r="B158" s="99" t="str">
        <f>Dat_02!A158</f>
        <v>01/09/2025</v>
      </c>
      <c r="C158" s="100">
        <f>Dat_02!N158</f>
        <v>-419.9196969697</v>
      </c>
      <c r="D158" s="100">
        <f>Dat_02!B158</f>
        <v>2709.2083333332998</v>
      </c>
      <c r="E158" s="100">
        <f>Dat_02!F158</f>
        <v>-2607.0833333332998</v>
      </c>
    </row>
    <row r="159" spans="1:5">
      <c r="A159" s="78"/>
      <c r="B159" s="99" t="str">
        <f>Dat_02!A159</f>
        <v>02/09/2025</v>
      </c>
      <c r="C159" s="100">
        <f>Dat_02!N159</f>
        <v>1895.9041666666999</v>
      </c>
      <c r="D159" s="100">
        <f>Dat_02!B159</f>
        <v>2767.0833333332998</v>
      </c>
      <c r="E159" s="100">
        <f>Dat_02!F159</f>
        <v>-1800</v>
      </c>
    </row>
    <row r="160" spans="1:5">
      <c r="A160" s="78"/>
      <c r="B160" s="99" t="str">
        <f>Dat_02!A160</f>
        <v>03/09/2025</v>
      </c>
      <c r="C160" s="100">
        <f>Dat_02!N160</f>
        <v>2033.7150000000001</v>
      </c>
      <c r="D160" s="100">
        <f>Dat_02!B160</f>
        <v>2395.0416666667002</v>
      </c>
      <c r="E160" s="100">
        <f>Dat_02!F160</f>
        <v>-1863.3333333333001</v>
      </c>
    </row>
    <row r="161" spans="1:5">
      <c r="A161" s="78"/>
      <c r="B161" s="99" t="str">
        <f>Dat_02!A161</f>
        <v>04/09/2025</v>
      </c>
      <c r="C161" s="100">
        <f>Dat_02!N161</f>
        <v>1336.1889492754001</v>
      </c>
      <c r="D161" s="100">
        <f>Dat_02!B161</f>
        <v>2624.7916666667002</v>
      </c>
      <c r="E161" s="100">
        <f>Dat_02!F161</f>
        <v>-1625</v>
      </c>
    </row>
    <row r="162" spans="1:5">
      <c r="A162" s="78"/>
      <c r="B162" s="99" t="str">
        <f>Dat_02!A162</f>
        <v>05/09/2025</v>
      </c>
      <c r="C162" s="100">
        <f>Dat_02!N162</f>
        <v>104.97083333330011</v>
      </c>
      <c r="D162" s="100">
        <f>Dat_02!B162</f>
        <v>2779.375</v>
      </c>
      <c r="E162" s="100">
        <f>Dat_02!F162</f>
        <v>-2173.4166666667002</v>
      </c>
    </row>
    <row r="163" spans="1:5">
      <c r="A163" s="78"/>
      <c r="B163" s="99" t="str">
        <f>Dat_02!A163</f>
        <v>06/09/2025</v>
      </c>
      <c r="C163" s="100">
        <f>Dat_02!N163</f>
        <v>560.78749999999991</v>
      </c>
      <c r="D163" s="100">
        <f>Dat_02!B163</f>
        <v>2477.6666666667002</v>
      </c>
      <c r="E163" s="100">
        <f>Dat_02!F163</f>
        <v>-2938.75</v>
      </c>
    </row>
    <row r="164" spans="1:5">
      <c r="A164" s="78"/>
      <c r="B164" s="99" t="str">
        <f>Dat_02!A164</f>
        <v>07/09/2025</v>
      </c>
      <c r="C164" s="100">
        <f>Dat_02!N164</f>
        <v>2668.3625000000002</v>
      </c>
      <c r="D164" s="100">
        <f>Dat_02!B164</f>
        <v>2800.5</v>
      </c>
      <c r="E164" s="100">
        <f>Dat_02!F164</f>
        <v>-3312.5</v>
      </c>
    </row>
    <row r="165" spans="1:5">
      <c r="A165" s="78"/>
      <c r="B165" s="99" t="str">
        <f>Dat_02!A165</f>
        <v>08/09/2025</v>
      </c>
      <c r="C165" s="100">
        <f>Dat_02!N165</f>
        <v>291.83206521739999</v>
      </c>
      <c r="D165" s="100">
        <f>Dat_02!B165</f>
        <v>2372.375</v>
      </c>
      <c r="E165" s="100">
        <f>Dat_02!F165</f>
        <v>-2286.25</v>
      </c>
    </row>
    <row r="166" spans="1:5">
      <c r="A166" s="78"/>
      <c r="B166" s="99" t="str">
        <f>Dat_02!A166</f>
        <v>09/09/2025</v>
      </c>
      <c r="C166" s="100">
        <f>Dat_02!N166</f>
        <v>523.95113636360009</v>
      </c>
      <c r="D166" s="100">
        <f>Dat_02!B166</f>
        <v>1945.8333333333001</v>
      </c>
      <c r="E166" s="100">
        <f>Dat_02!F166</f>
        <v>-2189.5833333332998</v>
      </c>
    </row>
    <row r="167" spans="1:5">
      <c r="A167" s="78"/>
      <c r="B167" s="99" t="str">
        <f>Dat_02!A167</f>
        <v>10/09/2025</v>
      </c>
      <c r="C167" s="100">
        <f>Dat_02!N167</f>
        <v>797.1861111111001</v>
      </c>
      <c r="D167" s="100">
        <f>Dat_02!B167</f>
        <v>2300</v>
      </c>
      <c r="E167" s="100">
        <f>Dat_02!F167</f>
        <v>-2229.1666666667002</v>
      </c>
    </row>
    <row r="168" spans="1:5">
      <c r="A168" s="78"/>
      <c r="B168" s="99" t="str">
        <f>Dat_02!A168</f>
        <v>11/09/2025</v>
      </c>
      <c r="C168" s="100">
        <f>Dat_02!N168</f>
        <v>1338.5650641024999</v>
      </c>
      <c r="D168" s="100">
        <f>Dat_02!B168</f>
        <v>2300</v>
      </c>
      <c r="E168" s="100">
        <f>Dat_02!F168</f>
        <v>-2091.6666666667002</v>
      </c>
    </row>
    <row r="169" spans="1:5">
      <c r="A169" s="78"/>
      <c r="B169" s="99" t="str">
        <f>Dat_02!A169</f>
        <v>12/09/2025</v>
      </c>
      <c r="C169" s="100">
        <f>Dat_02!N169</f>
        <v>1912.7569444444</v>
      </c>
      <c r="D169" s="100">
        <f>Dat_02!B169</f>
        <v>2231.25</v>
      </c>
      <c r="E169" s="100">
        <f>Dat_02!F169</f>
        <v>-2300</v>
      </c>
    </row>
    <row r="170" spans="1:5">
      <c r="A170" s="78"/>
      <c r="B170" s="99" t="str">
        <f>Dat_02!A170</f>
        <v>13/09/2025</v>
      </c>
      <c r="C170" s="100">
        <f>Dat_02!N170</f>
        <v>1417.1208333333002</v>
      </c>
      <c r="D170" s="100">
        <f>Dat_02!B170</f>
        <v>2206.25</v>
      </c>
      <c r="E170" s="100">
        <f>Dat_02!F170</f>
        <v>-2300</v>
      </c>
    </row>
    <row r="171" spans="1:5">
      <c r="A171" s="78"/>
      <c r="B171" s="99" t="str">
        <f>Dat_02!A171</f>
        <v>14/09/2025</v>
      </c>
      <c r="C171" s="100">
        <f>Dat_02!N171</f>
        <v>102.98595317729996</v>
      </c>
      <c r="D171" s="100">
        <f>Dat_02!B171</f>
        <v>2300</v>
      </c>
      <c r="E171" s="100">
        <f>Dat_02!F171</f>
        <v>-2300</v>
      </c>
    </row>
    <row r="172" spans="1:5">
      <c r="A172" s="78"/>
      <c r="B172" s="99" t="str">
        <f>Dat_02!A172</f>
        <v>15/09/2025</v>
      </c>
      <c r="C172" s="100">
        <f>Dat_02!N172</f>
        <v>2131.31</v>
      </c>
      <c r="D172" s="100">
        <f>Dat_02!B172</f>
        <v>2300</v>
      </c>
      <c r="E172" s="100">
        <f>Dat_02!F172</f>
        <v>-2312.5</v>
      </c>
    </row>
    <row r="173" spans="1:5">
      <c r="A173" s="78"/>
      <c r="B173" s="99" t="str">
        <f>Dat_02!A173</f>
        <v>16/09/2025</v>
      </c>
      <c r="C173" s="100">
        <f>Dat_02!N173</f>
        <v>2125.6708333332999</v>
      </c>
      <c r="D173" s="100">
        <f>Dat_02!B173</f>
        <v>2300</v>
      </c>
      <c r="E173" s="100">
        <f>Dat_02!F173</f>
        <v>-2318.75</v>
      </c>
    </row>
    <row r="174" spans="1:5">
      <c r="A174" s="78"/>
      <c r="B174" s="99" t="str">
        <f>Dat_02!A174</f>
        <v>17/09/2025</v>
      </c>
      <c r="C174" s="100">
        <f>Dat_02!N174</f>
        <v>1711.1964285713998</v>
      </c>
      <c r="D174" s="100">
        <f>Dat_02!B174</f>
        <v>2008.3333333333001</v>
      </c>
      <c r="E174" s="100">
        <f>Dat_02!F174</f>
        <v>-2143.75</v>
      </c>
    </row>
    <row r="175" spans="1:5">
      <c r="A175" s="78"/>
      <c r="B175" s="99" t="str">
        <f>Dat_02!A175</f>
        <v>18/09/2025</v>
      </c>
      <c r="C175" s="100">
        <f>Dat_02!N175</f>
        <v>1913.1172619047002</v>
      </c>
      <c r="D175" s="100">
        <f>Dat_02!B175</f>
        <v>2293.75</v>
      </c>
      <c r="E175" s="100">
        <f>Dat_02!F175</f>
        <v>-2179.1666666667002</v>
      </c>
    </row>
    <row r="176" spans="1:5">
      <c r="A176" s="78"/>
      <c r="B176" s="99" t="str">
        <f>Dat_02!A176</f>
        <v>19/09/2025</v>
      </c>
      <c r="C176" s="100">
        <f>Dat_02!N176</f>
        <v>2159.0375000000004</v>
      </c>
      <c r="D176" s="100">
        <f>Dat_02!B176</f>
        <v>2300</v>
      </c>
      <c r="E176" s="100">
        <f>Dat_02!F176</f>
        <v>-2268.75</v>
      </c>
    </row>
    <row r="177" spans="1:5">
      <c r="A177" s="78"/>
      <c r="B177" s="99" t="str">
        <f>Dat_02!A177</f>
        <v>20/09/2025</v>
      </c>
      <c r="C177" s="100">
        <f>Dat_02!N177</f>
        <v>1865.2949275362998</v>
      </c>
      <c r="D177" s="100">
        <f>Dat_02!B177</f>
        <v>2137.5</v>
      </c>
      <c r="E177" s="100">
        <f>Dat_02!F177</f>
        <v>-2487.2083333332998</v>
      </c>
    </row>
    <row r="178" spans="1:5">
      <c r="A178" s="78"/>
      <c r="B178" s="99" t="str">
        <f>Dat_02!A178</f>
        <v>21/09/2025</v>
      </c>
      <c r="C178" s="100">
        <f>Dat_02!N178</f>
        <v>107.42321428569994</v>
      </c>
      <c r="D178" s="100">
        <f>Dat_02!B178</f>
        <v>2037.5</v>
      </c>
      <c r="E178" s="100">
        <f>Dat_02!F178</f>
        <v>-2139.9166666667002</v>
      </c>
    </row>
    <row r="179" spans="1:5">
      <c r="A179" s="78"/>
      <c r="B179" s="99" t="str">
        <f>Dat_02!A179</f>
        <v>22/09/2025</v>
      </c>
      <c r="C179" s="100">
        <f>Dat_02!N179</f>
        <v>748.35037878780008</v>
      </c>
      <c r="D179" s="100">
        <f>Dat_02!B179</f>
        <v>1900</v>
      </c>
      <c r="E179" s="100">
        <f>Dat_02!F179</f>
        <v>-2340.9166666667002</v>
      </c>
    </row>
    <row r="180" spans="1:5">
      <c r="A180" s="78"/>
      <c r="B180" s="99" t="str">
        <f>Dat_02!A180</f>
        <v>23/09/2025</v>
      </c>
      <c r="C180" s="100">
        <f>Dat_02!N180</f>
        <v>201.27638888889999</v>
      </c>
      <c r="D180" s="100">
        <f>Dat_02!B180</f>
        <v>1554.1666666666999</v>
      </c>
      <c r="E180" s="100">
        <f>Dat_02!F180</f>
        <v>-2409.6666666667002</v>
      </c>
    </row>
    <row r="181" spans="1:5">
      <c r="A181" s="78"/>
      <c r="B181" s="99" t="str">
        <f>Dat_02!A181</f>
        <v>24/09/2025</v>
      </c>
      <c r="C181" s="100">
        <f>Dat_02!N181</f>
        <v>623.57765151509989</v>
      </c>
      <c r="D181" s="100">
        <f>Dat_02!B181</f>
        <v>2083.3333333332998</v>
      </c>
      <c r="E181" s="100">
        <f>Dat_02!F181</f>
        <v>-2105.75</v>
      </c>
    </row>
    <row r="182" spans="1:5">
      <c r="A182" s="78"/>
      <c r="B182" s="99" t="str">
        <f>Dat_02!A182</f>
        <v>25/09/2025</v>
      </c>
      <c r="C182" s="100">
        <f>Dat_02!N182</f>
        <v>224.92797619049986</v>
      </c>
      <c r="D182" s="100">
        <f>Dat_02!B182</f>
        <v>1966.6666666666999</v>
      </c>
      <c r="E182" s="100">
        <f>Dat_02!F182</f>
        <v>-2005.75</v>
      </c>
    </row>
    <row r="183" spans="1:5">
      <c r="A183" s="78"/>
      <c r="B183" s="99" t="str">
        <f>Dat_02!A183</f>
        <v>26/09/2025</v>
      </c>
      <c r="C183" s="100">
        <f>Dat_02!N183</f>
        <v>-281.0888888889001</v>
      </c>
      <c r="D183" s="100">
        <f>Dat_02!B183</f>
        <v>1966.6666666666999</v>
      </c>
      <c r="E183" s="100">
        <f>Dat_02!F183</f>
        <v>-2262</v>
      </c>
    </row>
    <row r="184" spans="1:5">
      <c r="A184" s="78"/>
      <c r="B184" s="99" t="str">
        <f>Dat_02!A184</f>
        <v>27/09/2025</v>
      </c>
      <c r="C184" s="100">
        <f>Dat_02!N184</f>
        <v>-351.35625000000005</v>
      </c>
      <c r="D184" s="100">
        <f>Dat_02!B184</f>
        <v>1916.6666666666999</v>
      </c>
      <c r="E184" s="100">
        <f>Dat_02!F184</f>
        <v>-2379.75</v>
      </c>
    </row>
    <row r="185" spans="1:5">
      <c r="A185" s="78"/>
      <c r="B185" s="99" t="str">
        <f>Dat_02!A185</f>
        <v>28/09/2025</v>
      </c>
      <c r="C185" s="100">
        <f>Dat_02!N185</f>
        <v>-105.51250000000005</v>
      </c>
      <c r="D185" s="100">
        <f>Dat_02!B185</f>
        <v>1912.5</v>
      </c>
      <c r="E185" s="100">
        <f>Dat_02!F185</f>
        <v>-2083.6666666667002</v>
      </c>
    </row>
    <row r="186" spans="1:5">
      <c r="A186" s="78"/>
      <c r="B186" s="99" t="str">
        <f>Dat_02!A186</f>
        <v>29/09/2025</v>
      </c>
      <c r="C186" s="100">
        <f>Dat_02!N186</f>
        <v>-106.80416666659994</v>
      </c>
      <c r="D186" s="100">
        <f>Dat_02!B186</f>
        <v>1816.6666666666999</v>
      </c>
      <c r="E186" s="100">
        <f>Dat_02!F186</f>
        <v>-2124.25</v>
      </c>
    </row>
    <row r="187" spans="1:5">
      <c r="A187" s="78"/>
      <c r="B187" s="99" t="str">
        <f>Dat_02!A187</f>
        <v>30/09/2025</v>
      </c>
      <c r="C187" s="100">
        <f>Dat_02!N187</f>
        <v>1522.4986111111002</v>
      </c>
      <c r="D187" s="100">
        <f>Dat_02!B187</f>
        <v>1745.8333333333001</v>
      </c>
      <c r="E187" s="100">
        <f>Dat_02!F187</f>
        <v>-2100</v>
      </c>
    </row>
    <row r="188" spans="1:5">
      <c r="A188" s="78"/>
      <c r="B188" s="99" t="str">
        <f>Dat_02!A188</f>
        <v>01/10/2025</v>
      </c>
      <c r="C188" s="100">
        <f>Dat_02!N188</f>
        <v>736.55083333330003</v>
      </c>
      <c r="D188" s="100">
        <f>Dat_02!B188</f>
        <v>1950</v>
      </c>
      <c r="E188" s="100">
        <f>Dat_02!F188</f>
        <v>-2295.0833333332998</v>
      </c>
    </row>
    <row r="189" spans="1:5">
      <c r="A189" s="78" t="s">
        <v>52</v>
      </c>
      <c r="B189" s="99" t="str">
        <f>Dat_02!A189</f>
        <v>02/10/2025</v>
      </c>
      <c r="C189" s="100">
        <f>Dat_02!N189</f>
        <v>1141.6184523809002</v>
      </c>
      <c r="D189" s="100">
        <f>Dat_02!B189</f>
        <v>1954.1666666666999</v>
      </c>
      <c r="E189" s="100">
        <f>Dat_02!F189</f>
        <v>-1945.0833333333001</v>
      </c>
    </row>
    <row r="190" spans="1:5">
      <c r="A190" s="78"/>
      <c r="B190" s="99" t="str">
        <f>Dat_02!A190</f>
        <v>03/10/2025</v>
      </c>
      <c r="C190" s="100">
        <f>Dat_02!N190</f>
        <v>1344.8357843138001</v>
      </c>
      <c r="D190" s="100">
        <f>Dat_02!B190</f>
        <v>1966.6666666666999</v>
      </c>
      <c r="E190" s="100">
        <f>Dat_02!F190</f>
        <v>-2481.3333333332998</v>
      </c>
    </row>
    <row r="191" spans="1:5">
      <c r="A191" s="78"/>
      <c r="B191" s="99" t="str">
        <f>Dat_02!A191</f>
        <v>04/10/2025</v>
      </c>
      <c r="C191" s="100">
        <f>Dat_02!N191</f>
        <v>337.54666666669993</v>
      </c>
      <c r="D191" s="100">
        <f>Dat_02!B191</f>
        <v>1775</v>
      </c>
      <c r="E191" s="100">
        <f>Dat_02!F191</f>
        <v>-2365.0416666667002</v>
      </c>
    </row>
    <row r="192" spans="1:5">
      <c r="A192" s="78"/>
      <c r="B192" s="99" t="str">
        <f>Dat_02!A192</f>
        <v>05/10/2025</v>
      </c>
      <c r="C192" s="100">
        <f>Dat_02!N192</f>
        <v>-682.07749999999987</v>
      </c>
      <c r="D192" s="100">
        <f>Dat_02!B192</f>
        <v>1495.8333333333001</v>
      </c>
      <c r="E192" s="100">
        <f>Dat_02!F192</f>
        <v>-2083.3333333332998</v>
      </c>
    </row>
    <row r="193" spans="1:5">
      <c r="A193" s="78"/>
      <c r="B193" s="99" t="str">
        <f>Dat_02!A193</f>
        <v>06/10/2025</v>
      </c>
      <c r="C193" s="100">
        <f>Dat_02!N193</f>
        <v>-108.35833333330015</v>
      </c>
      <c r="D193" s="100">
        <f>Dat_02!B193</f>
        <v>1729.1666666666999</v>
      </c>
      <c r="E193" s="100">
        <f>Dat_02!F193</f>
        <v>-1937.5</v>
      </c>
    </row>
    <row r="194" spans="1:5">
      <c r="A194" s="78"/>
      <c r="B194" s="99" t="str">
        <f>Dat_02!A194</f>
        <v>07/10/2025</v>
      </c>
      <c r="C194" s="100">
        <f>Dat_02!N194</f>
        <v>354.79166666669994</v>
      </c>
      <c r="D194" s="100">
        <f>Dat_02!B194</f>
        <v>2050</v>
      </c>
      <c r="E194" s="100">
        <f>Dat_02!F194</f>
        <v>-2083.5833333332998</v>
      </c>
    </row>
    <row r="195" spans="1:5">
      <c r="A195" s="78"/>
      <c r="B195" s="99" t="str">
        <f>Dat_02!A195</f>
        <v>08/10/2025</v>
      </c>
      <c r="C195" s="100">
        <f>Dat_02!N195</f>
        <v>-14.757894736799926</v>
      </c>
      <c r="D195" s="100">
        <f>Dat_02!B195</f>
        <v>2066.6666666667002</v>
      </c>
      <c r="E195" s="100">
        <f>Dat_02!F195</f>
        <v>-1975</v>
      </c>
    </row>
    <row r="196" spans="1:5">
      <c r="A196" s="78"/>
      <c r="B196" s="99" t="str">
        <f>Dat_02!A196</f>
        <v>09/10/2025</v>
      </c>
      <c r="C196" s="100">
        <f>Dat_02!N196</f>
        <v>-1217.0183823529001</v>
      </c>
      <c r="D196" s="100">
        <f>Dat_02!B196</f>
        <v>2000</v>
      </c>
      <c r="E196" s="100">
        <f>Dat_02!F196</f>
        <v>-1954.1666666666999</v>
      </c>
    </row>
    <row r="197" spans="1:5">
      <c r="A197" s="78"/>
      <c r="B197" s="99" t="str">
        <f>Dat_02!A197</f>
        <v>10/10/2025</v>
      </c>
      <c r="C197" s="100">
        <f>Dat_02!N197</f>
        <v>-635.79523809529996</v>
      </c>
      <c r="D197" s="100">
        <f>Dat_02!B197</f>
        <v>2041.6666666666999</v>
      </c>
      <c r="E197" s="100">
        <f>Dat_02!F197</f>
        <v>-1720.8333333333001</v>
      </c>
    </row>
    <row r="198" spans="1:5">
      <c r="A198" s="78"/>
      <c r="B198" s="99" t="str">
        <f>Dat_02!A198</f>
        <v>11/10/2025</v>
      </c>
      <c r="C198" s="100">
        <f>Dat_02!N198</f>
        <v>142.98143939400006</v>
      </c>
      <c r="D198" s="100">
        <f>Dat_02!B198</f>
        <v>2025</v>
      </c>
      <c r="E198" s="100">
        <f>Dat_02!F198</f>
        <v>-2100</v>
      </c>
    </row>
    <row r="199" spans="1:5">
      <c r="A199" s="78"/>
      <c r="B199" s="99" t="str">
        <f>Dat_02!A199</f>
        <v>12/10/2025</v>
      </c>
      <c r="C199" s="100">
        <f>Dat_02!N199</f>
        <v>334.70568181819999</v>
      </c>
      <c r="D199" s="100">
        <f>Dat_02!B199</f>
        <v>2058.3333333332998</v>
      </c>
      <c r="E199" s="100">
        <f>Dat_02!F199</f>
        <v>-2100</v>
      </c>
    </row>
    <row r="200" spans="1:5">
      <c r="A200" s="78"/>
      <c r="B200" s="99" t="str">
        <f>Dat_02!A200</f>
        <v>13/10/2025</v>
      </c>
      <c r="C200" s="100">
        <f>Dat_02!N200</f>
        <v>1127.2172619047999</v>
      </c>
      <c r="D200" s="100">
        <f>Dat_02!B200</f>
        <v>1977.0833333333001</v>
      </c>
      <c r="E200" s="100">
        <f>Dat_02!F200</f>
        <v>-1554.1666666666999</v>
      </c>
    </row>
    <row r="201" spans="1:5">
      <c r="A201" s="78"/>
      <c r="B201" s="99" t="str">
        <f>Dat_02!A201</f>
        <v>14/10/2025</v>
      </c>
      <c r="C201" s="100">
        <f>Dat_02!N201</f>
        <v>974.92916666669987</v>
      </c>
      <c r="D201" s="100">
        <f>Dat_02!B201</f>
        <v>2066.6666666667002</v>
      </c>
      <c r="E201" s="100">
        <f>Dat_02!F201</f>
        <v>-1910.4166666666999</v>
      </c>
    </row>
    <row r="202" spans="1:5">
      <c r="A202" s="78"/>
      <c r="B202" s="99" t="str">
        <f>Dat_02!A202</f>
        <v>15/10/2025</v>
      </c>
      <c r="C202" s="100">
        <f>Dat_02!N202</f>
        <v>1270.0066666666003</v>
      </c>
      <c r="D202" s="100">
        <f>Dat_02!B202</f>
        <v>2066.6666666667002</v>
      </c>
      <c r="E202" s="100">
        <f>Dat_02!F202</f>
        <v>-2100</v>
      </c>
    </row>
    <row r="203" spans="1:5">
      <c r="A203" s="78"/>
      <c r="B203" s="99" t="str">
        <f>Dat_02!A203</f>
        <v>16/10/2025</v>
      </c>
      <c r="C203" s="100">
        <f>Dat_02!N203</f>
        <v>1680.7926470588</v>
      </c>
      <c r="D203" s="100">
        <f>Dat_02!B203</f>
        <v>2004.1666666666999</v>
      </c>
      <c r="E203" s="100">
        <f>Dat_02!F203</f>
        <v>-2066.6666666667002</v>
      </c>
    </row>
    <row r="204" spans="1:5">
      <c r="A204" s="78"/>
      <c r="B204" s="99" t="str">
        <f>Dat_02!A204</f>
        <v>17/10/2025</v>
      </c>
      <c r="C204" s="100">
        <f>Dat_02!N204</f>
        <v>841.04374999999993</v>
      </c>
      <c r="D204" s="100">
        <f>Dat_02!B204</f>
        <v>2000</v>
      </c>
      <c r="E204" s="100">
        <f>Dat_02!F204</f>
        <v>-2100</v>
      </c>
    </row>
    <row r="205" spans="1:5">
      <c r="A205" s="78"/>
      <c r="B205" s="99" t="str">
        <f>Dat_02!A205</f>
        <v>18/10/2025</v>
      </c>
      <c r="C205" s="100">
        <f>Dat_02!N205</f>
        <v>505.90869565220009</v>
      </c>
      <c r="D205" s="100">
        <f>Dat_02!B205</f>
        <v>2275</v>
      </c>
      <c r="E205" s="100">
        <f>Dat_02!F205</f>
        <v>-2300</v>
      </c>
    </row>
    <row r="206" spans="1:5">
      <c r="A206" s="78"/>
      <c r="B206" s="99" t="str">
        <f>Dat_02!A206</f>
        <v>19/10/2025</v>
      </c>
      <c r="C206" s="100">
        <f>Dat_02!N206</f>
        <v>241.10108695650001</v>
      </c>
      <c r="D206" s="100">
        <f>Dat_02!B206</f>
        <v>2366.6666666667002</v>
      </c>
      <c r="E206" s="100">
        <f>Dat_02!F206</f>
        <v>-2300</v>
      </c>
    </row>
    <row r="207" spans="1:5">
      <c r="A207" s="78"/>
      <c r="B207" s="99" t="str">
        <f>Dat_02!A207</f>
        <v>20/10/2025</v>
      </c>
      <c r="C207" s="100">
        <f>Dat_02!N207</f>
        <v>328.98750000000007</v>
      </c>
      <c r="D207" s="100">
        <f>Dat_02!B207</f>
        <v>2320.8333333332998</v>
      </c>
      <c r="E207" s="100">
        <f>Dat_02!F207</f>
        <v>-2027.0833333333001</v>
      </c>
    </row>
    <row r="208" spans="1:5">
      <c r="A208" s="78"/>
      <c r="B208" s="99" t="str">
        <f>Dat_02!A208</f>
        <v>21/10/2025</v>
      </c>
      <c r="C208" s="100">
        <f>Dat_02!N208</f>
        <v>-517.87590579710002</v>
      </c>
      <c r="D208" s="100">
        <f>Dat_02!B208</f>
        <v>2400</v>
      </c>
      <c r="E208" s="100">
        <f>Dat_02!F208</f>
        <v>-2035.4166666666999</v>
      </c>
    </row>
    <row r="209" spans="1:5">
      <c r="A209" s="78"/>
      <c r="B209" s="99" t="str">
        <f>Dat_02!A209</f>
        <v>22/10/2025</v>
      </c>
      <c r="C209" s="100">
        <f>Dat_02!N209</f>
        <v>-787.40539215680019</v>
      </c>
      <c r="D209" s="100">
        <f>Dat_02!B209</f>
        <v>2154.1666666667002</v>
      </c>
      <c r="E209" s="100">
        <f>Dat_02!F209</f>
        <v>-1479.1666666666999</v>
      </c>
    </row>
    <row r="210" spans="1:5">
      <c r="A210" s="78"/>
      <c r="B210" s="99" t="str">
        <f>Dat_02!A210</f>
        <v>23/10/2025</v>
      </c>
      <c r="C210" s="100">
        <f>Dat_02!N210</f>
        <v>-151.4721014493</v>
      </c>
      <c r="D210" s="100">
        <f>Dat_02!B210</f>
        <v>1850</v>
      </c>
      <c r="E210" s="100">
        <f>Dat_02!F210</f>
        <v>-2212.4166666667002</v>
      </c>
    </row>
    <row r="211" spans="1:5">
      <c r="A211" s="78"/>
      <c r="B211" s="99" t="str">
        <f>Dat_02!A211</f>
        <v>24/10/2025</v>
      </c>
      <c r="C211" s="100">
        <f>Dat_02!N211</f>
        <v>2040.0041666666998</v>
      </c>
      <c r="D211" s="100">
        <f>Dat_02!B211</f>
        <v>2200</v>
      </c>
      <c r="E211" s="100">
        <f>Dat_02!F211</f>
        <v>-2300</v>
      </c>
    </row>
    <row r="212" spans="1:5">
      <c r="A212" s="78"/>
      <c r="B212" s="99" t="str">
        <f>Dat_02!A212</f>
        <v>25/10/2025</v>
      </c>
      <c r="C212" s="100">
        <f>Dat_02!N212</f>
        <v>2188.1958333334001</v>
      </c>
      <c r="D212" s="100">
        <f>Dat_02!B212</f>
        <v>2200</v>
      </c>
      <c r="E212" s="100">
        <f>Dat_02!F212</f>
        <v>-2343.75</v>
      </c>
    </row>
    <row r="213" spans="1:5">
      <c r="A213" s="78"/>
      <c r="B213" s="99" t="str">
        <f>Dat_02!A213</f>
        <v>26/10/2025</v>
      </c>
      <c r="C213" s="100">
        <f>Dat_02!N213</f>
        <v>1047.8213333333001</v>
      </c>
      <c r="D213" s="100">
        <f>Dat_02!B213</f>
        <v>2080</v>
      </c>
      <c r="E213" s="100">
        <f>Dat_02!F213</f>
        <v>-2352</v>
      </c>
    </row>
    <row r="214" spans="1:5">
      <c r="A214" s="78"/>
      <c r="B214" s="99" t="str">
        <f>Dat_02!A214</f>
        <v>27/10/2025</v>
      </c>
      <c r="C214" s="100">
        <f>Dat_02!N214</f>
        <v>1604.5458333333002</v>
      </c>
      <c r="D214" s="100">
        <f>Dat_02!B214</f>
        <v>2075</v>
      </c>
      <c r="E214" s="100">
        <f>Dat_02!F214</f>
        <v>-1418</v>
      </c>
    </row>
    <row r="215" spans="1:5">
      <c r="A215" s="78"/>
      <c r="B215" s="99" t="str">
        <f>Dat_02!A215</f>
        <v>28/10/2025</v>
      </c>
      <c r="C215" s="100">
        <f>Dat_02!N215</f>
        <v>1934.9240384615002</v>
      </c>
      <c r="D215" s="100">
        <f>Dat_02!B215</f>
        <v>2091.6666666667002</v>
      </c>
      <c r="E215" s="100">
        <f>Dat_02!F215</f>
        <v>-1420.8333333333001</v>
      </c>
    </row>
    <row r="216" spans="1:5">
      <c r="A216" s="78"/>
      <c r="B216" s="99" t="str">
        <f>Dat_02!A216</f>
        <v>29/10/2025</v>
      </c>
      <c r="C216" s="100">
        <f>Dat_02!N216</f>
        <v>2024.3775000000001</v>
      </c>
      <c r="D216" s="100">
        <f>Dat_02!B216</f>
        <v>2100</v>
      </c>
      <c r="E216" s="100">
        <f>Dat_02!F216</f>
        <v>-350</v>
      </c>
    </row>
    <row r="217" spans="1:5">
      <c r="A217" s="78"/>
      <c r="B217" s="99" t="str">
        <f>Dat_02!A217</f>
        <v>30/10/2025</v>
      </c>
      <c r="C217" s="100">
        <f>Dat_02!N217</f>
        <v>1479.0229166667</v>
      </c>
      <c r="D217" s="100">
        <f>Dat_02!B217</f>
        <v>2075</v>
      </c>
      <c r="E217" s="100">
        <f>Dat_02!F217</f>
        <v>-1352.0833333333001</v>
      </c>
    </row>
    <row r="218" spans="1:5">
      <c r="A218" s="78"/>
      <c r="B218" s="99" t="str">
        <f>Dat_02!A218</f>
        <v>31/10/2025</v>
      </c>
      <c r="C218" s="100">
        <f>Dat_02!N218</f>
        <v>1920.2833333333001</v>
      </c>
      <c r="D218" s="100">
        <f>Dat_02!B218</f>
        <v>2207.9583333332998</v>
      </c>
      <c r="E218" s="100">
        <f>Dat_02!F218</f>
        <v>-1608.3333333333001</v>
      </c>
    </row>
    <row r="219" spans="1:5">
      <c r="A219" s="78"/>
      <c r="B219" s="99" t="str">
        <f>Dat_02!A219</f>
        <v>01/11/2025</v>
      </c>
      <c r="C219" s="100">
        <f>Dat_02!N219</f>
        <v>1459.8570652173998</v>
      </c>
      <c r="D219" s="100">
        <f>Dat_02!B219</f>
        <v>2208.3333333332998</v>
      </c>
      <c r="E219" s="100">
        <f>Dat_02!F219</f>
        <v>-1383.3333333333001</v>
      </c>
    </row>
    <row r="220" spans="1:5">
      <c r="A220" s="78" t="s">
        <v>53</v>
      </c>
      <c r="B220" s="99" t="str">
        <f>Dat_02!A220</f>
        <v>02/11/2025</v>
      </c>
      <c r="C220" s="100">
        <f>Dat_02!N220</f>
        <v>555.05416666659994</v>
      </c>
      <c r="D220" s="100">
        <f>Dat_02!B220</f>
        <v>2350</v>
      </c>
      <c r="E220" s="100">
        <f>Dat_02!F220</f>
        <v>-2371.4166666667002</v>
      </c>
    </row>
    <row r="221" spans="1:5">
      <c r="A221" s="78"/>
      <c r="B221" s="99" t="str">
        <f>Dat_02!A221</f>
        <v>03/11/2025</v>
      </c>
      <c r="C221" s="100">
        <f>Dat_02!N221</f>
        <v>1620.6546052632002</v>
      </c>
      <c r="D221" s="100">
        <f>Dat_02!B221</f>
        <v>2312.5</v>
      </c>
      <c r="E221" s="100">
        <f>Dat_02!F221</f>
        <v>-2497</v>
      </c>
    </row>
    <row r="222" spans="1:5">
      <c r="A222" s="78"/>
      <c r="B222" s="99" t="str">
        <f>Dat_02!A222</f>
        <v>04/11/2025</v>
      </c>
      <c r="C222" s="100">
        <f>Dat_02!N222</f>
        <v>1001.8368589744001</v>
      </c>
      <c r="D222" s="100">
        <f>Dat_02!B222</f>
        <v>2400</v>
      </c>
      <c r="E222" s="100">
        <f>Dat_02!F222</f>
        <v>-2245.8333333332998</v>
      </c>
    </row>
    <row r="223" spans="1:5">
      <c r="A223" s="78"/>
      <c r="B223" s="99" t="str">
        <f>Dat_02!A223</f>
        <v>05/11/2025</v>
      </c>
      <c r="C223" s="100">
        <f>Dat_02!N223</f>
        <v>1128.7255434783001</v>
      </c>
      <c r="D223" s="100">
        <f>Dat_02!B223</f>
        <v>2125</v>
      </c>
      <c r="E223" s="100">
        <f>Dat_02!F223</f>
        <v>-2484.75</v>
      </c>
    </row>
    <row r="224" spans="1:5">
      <c r="A224" s="78"/>
      <c r="B224" s="99" t="str">
        <f>Dat_02!A224</f>
        <v>06/11/2025</v>
      </c>
      <c r="C224" s="100">
        <f>Dat_02!N224</f>
        <v>-441.9375</v>
      </c>
      <c r="D224" s="100">
        <f>Dat_02!B224</f>
        <v>2379.1666666667002</v>
      </c>
      <c r="E224" s="100">
        <f>Dat_02!F224</f>
        <v>-1497.1666666666999</v>
      </c>
    </row>
    <row r="225" spans="1:5">
      <c r="A225" s="78"/>
      <c r="B225" s="99" t="str">
        <f>Dat_02!A225</f>
        <v>07/11/2025</v>
      </c>
      <c r="C225" s="100">
        <f>Dat_02!N225</f>
        <v>-472.32678571429994</v>
      </c>
      <c r="D225" s="100">
        <f>Dat_02!B225</f>
        <v>2400</v>
      </c>
      <c r="E225" s="100">
        <f>Dat_02!F225</f>
        <v>-2177.7916666667002</v>
      </c>
    </row>
    <row r="226" spans="1:5">
      <c r="A226" s="78"/>
      <c r="B226" s="99" t="str">
        <f>Dat_02!A226</f>
        <v>08/11/2025</v>
      </c>
      <c r="C226" s="100">
        <f>Dat_02!N226</f>
        <v>-486.6305555555</v>
      </c>
      <c r="D226" s="100">
        <f>Dat_02!B226</f>
        <v>2194.5833333332998</v>
      </c>
      <c r="E226" s="100">
        <f>Dat_02!F226</f>
        <v>-2457.5416666667002</v>
      </c>
    </row>
    <row r="227" spans="1:5">
      <c r="A227" s="78"/>
      <c r="B227" s="99" t="str">
        <f>Dat_02!A227</f>
        <v>09/11/2025</v>
      </c>
      <c r="C227" s="100">
        <f>Dat_02!N227</f>
        <v>479.35833333329992</v>
      </c>
      <c r="D227" s="100">
        <f>Dat_02!B227</f>
        <v>2289.5833333332998</v>
      </c>
      <c r="E227" s="100">
        <f>Dat_02!F227</f>
        <v>-2492</v>
      </c>
    </row>
    <row r="228" spans="1:5">
      <c r="A228" s="78"/>
      <c r="B228" s="99" t="str">
        <f>Dat_02!A228</f>
        <v>10/11/2025</v>
      </c>
      <c r="C228" s="100">
        <f>Dat_02!N228</f>
        <v>1738.4444444444</v>
      </c>
      <c r="D228" s="100">
        <f>Dat_02!B228</f>
        <v>2116.6666666667002</v>
      </c>
      <c r="E228" s="100">
        <f>Dat_02!F228</f>
        <v>-2497</v>
      </c>
    </row>
    <row r="229" spans="1:5">
      <c r="A229" s="78"/>
      <c r="B229" s="99" t="str">
        <f>Dat_02!A229</f>
        <v>11/11/2025</v>
      </c>
      <c r="C229" s="100">
        <f>Dat_02!N229</f>
        <v>976.50714285719994</v>
      </c>
      <c r="D229" s="100">
        <f>Dat_02!B229</f>
        <v>1916.6666666666999</v>
      </c>
      <c r="E229" s="100">
        <f>Dat_02!F229</f>
        <v>-2497</v>
      </c>
    </row>
    <row r="230" spans="1:5">
      <c r="A230" s="78"/>
      <c r="B230" s="99" t="str">
        <f>Dat_02!A230</f>
        <v>12/11/2025</v>
      </c>
      <c r="C230" s="100">
        <f>Dat_02!N230</f>
        <v>260.04166666669994</v>
      </c>
      <c r="D230" s="100">
        <f>Dat_02!B230</f>
        <v>1475</v>
      </c>
      <c r="E230" s="100">
        <f>Dat_02!F230</f>
        <v>-1300</v>
      </c>
    </row>
    <row r="231" spans="1:5">
      <c r="A231" s="78"/>
      <c r="B231" s="99" t="str">
        <f>Dat_02!A231</f>
        <v>13/11/2025</v>
      </c>
      <c r="C231" s="100">
        <f>Dat_02!N231</f>
        <v>113.15416666659996</v>
      </c>
      <c r="D231" s="100">
        <f>Dat_02!B231</f>
        <v>2000</v>
      </c>
      <c r="E231" s="100">
        <f>Dat_02!F231</f>
        <v>-2166.6666666667002</v>
      </c>
    </row>
    <row r="232" spans="1:5">
      <c r="A232" s="78"/>
      <c r="B232" s="99" t="str">
        <f>Dat_02!A232</f>
        <v>14/11/2025</v>
      </c>
      <c r="C232" s="100">
        <f>Dat_02!N232</f>
        <v>428.04583333339986</v>
      </c>
      <c r="D232" s="100">
        <f>Dat_02!B232</f>
        <v>2400</v>
      </c>
      <c r="E232" s="100">
        <f>Dat_02!F232</f>
        <v>-2190.2916666667002</v>
      </c>
    </row>
    <row r="233" spans="1:5">
      <c r="A233" s="78"/>
      <c r="B233" s="99" t="str">
        <f>Dat_02!A233</f>
        <v>15/11/2025</v>
      </c>
      <c r="C233" s="100">
        <f>Dat_02!N233</f>
        <v>-255.02499999999998</v>
      </c>
      <c r="D233" s="100">
        <f>Dat_02!B233</f>
        <v>2400</v>
      </c>
      <c r="E233" s="100">
        <f>Dat_02!F233</f>
        <v>-2394.7083333332998</v>
      </c>
    </row>
    <row r="234" spans="1:5">
      <c r="A234" s="78"/>
      <c r="B234" s="99" t="str">
        <f>Dat_02!A234</f>
        <v>16/11/2025</v>
      </c>
      <c r="C234" s="100">
        <f>Dat_02!N234</f>
        <v>-1072.0376811594001</v>
      </c>
      <c r="D234" s="100">
        <f>Dat_02!B234</f>
        <v>2666.2083333332998</v>
      </c>
      <c r="E234" s="100">
        <f>Dat_02!F234</f>
        <v>-2752.9583333332998</v>
      </c>
    </row>
    <row r="235" spans="1:5">
      <c r="A235" s="78"/>
      <c r="B235" s="99" t="str">
        <f>Dat_02!A235</f>
        <v>17/11/2025</v>
      </c>
      <c r="C235" s="100">
        <f>Dat_02!N235</f>
        <v>1687.1208333333002</v>
      </c>
      <c r="D235" s="100">
        <f>Dat_02!B235</f>
        <v>2386.7083333332998</v>
      </c>
      <c r="E235" s="100">
        <f>Dat_02!F235</f>
        <v>-2940.2083333332998</v>
      </c>
    </row>
    <row r="236" spans="1:5">
      <c r="A236" s="78"/>
      <c r="B236" s="99" t="str">
        <f>Dat_02!A236</f>
        <v>18/11/2025</v>
      </c>
      <c r="C236" s="100">
        <f>Dat_02!N236</f>
        <v>-498.91250000000014</v>
      </c>
      <c r="D236" s="100">
        <f>Dat_02!B236</f>
        <v>2136.5</v>
      </c>
      <c r="E236" s="100">
        <f>Dat_02!F236</f>
        <v>-2391.6666666667002</v>
      </c>
    </row>
    <row r="237" spans="1:5">
      <c r="A237" s="78"/>
      <c r="B237" s="99" t="str">
        <f>Dat_02!A237</f>
        <v>19/11/2025</v>
      </c>
      <c r="C237" s="100">
        <f>Dat_02!N237</f>
        <v>1303.2125000000001</v>
      </c>
      <c r="D237" s="100">
        <f>Dat_02!B237</f>
        <v>2504.0833333332998</v>
      </c>
      <c r="E237" s="100">
        <f>Dat_02!F237</f>
        <v>-2400</v>
      </c>
    </row>
    <row r="238" spans="1:5">
      <c r="A238" s="78"/>
      <c r="B238" s="99" t="str">
        <f>Dat_02!A238</f>
        <v>20/11/2025</v>
      </c>
      <c r="C238" s="100">
        <f>Dat_02!N238</f>
        <v>-1634.2109649121999</v>
      </c>
      <c r="D238" s="100">
        <f>Dat_02!B238</f>
        <v>2448.5</v>
      </c>
      <c r="E238" s="100">
        <f>Dat_02!F238</f>
        <v>-2391.25</v>
      </c>
    </row>
    <row r="239" spans="1:5">
      <c r="A239" s="78"/>
      <c r="B239" s="99" t="str">
        <f>Dat_02!A239</f>
        <v>21/11/2025</v>
      </c>
      <c r="C239" s="100">
        <f>Dat_02!N239</f>
        <v>-2331.7367424241997</v>
      </c>
      <c r="D239" s="100">
        <f>Dat_02!B239</f>
        <v>2643.6666666667002</v>
      </c>
      <c r="E239" s="100">
        <f>Dat_02!F239</f>
        <v>-2384.5833333332998</v>
      </c>
    </row>
    <row r="240" spans="1:5">
      <c r="A240" s="78"/>
      <c r="B240" s="99" t="str">
        <f>Dat_02!A240</f>
        <v>22/11/2025</v>
      </c>
      <c r="C240" s="100">
        <f>Dat_02!N240</f>
        <v>-2273.6025</v>
      </c>
      <c r="D240" s="100">
        <f>Dat_02!B240</f>
        <v>2586.625</v>
      </c>
      <c r="E240" s="100">
        <f>Dat_02!F240</f>
        <v>-2590</v>
      </c>
    </row>
    <row r="241" spans="1:5">
      <c r="A241" s="78"/>
      <c r="B241" s="99" t="str">
        <f>Dat_02!A241</f>
        <v>23/11/2025</v>
      </c>
      <c r="C241" s="100">
        <f>Dat_02!N241</f>
        <v>-2703.0732142857</v>
      </c>
      <c r="D241" s="100">
        <f>Dat_02!B241</f>
        <v>2766.375</v>
      </c>
      <c r="E241" s="100">
        <f>Dat_02!F241</f>
        <v>-2832.5</v>
      </c>
    </row>
    <row r="242" spans="1:5">
      <c r="A242" s="78"/>
      <c r="B242" s="99" t="str">
        <f>Dat_02!A242</f>
        <v>24/11/2025</v>
      </c>
      <c r="C242" s="100">
        <f>Dat_02!N242</f>
        <v>-2161.8874999999998</v>
      </c>
      <c r="D242" s="100">
        <f>Dat_02!B242</f>
        <v>2632.3333333332998</v>
      </c>
      <c r="E242" s="100">
        <f>Dat_02!F242</f>
        <v>-2233.3333333332998</v>
      </c>
    </row>
    <row r="243" spans="1:5">
      <c r="A243" s="78"/>
      <c r="B243" s="99" t="str">
        <f>Dat_02!A243</f>
        <v>25/11/2025</v>
      </c>
      <c r="C243" s="100">
        <f>Dat_02!N243</f>
        <v>-1831.543452381</v>
      </c>
      <c r="D243" s="100">
        <f>Dat_02!B243</f>
        <v>2359.3333333332998</v>
      </c>
      <c r="E243" s="100">
        <f>Dat_02!F243</f>
        <v>-2376.25</v>
      </c>
    </row>
    <row r="244" spans="1:5">
      <c r="A244" s="78"/>
      <c r="B244" s="99" t="str">
        <f>Dat_02!A244</f>
        <v>26/11/2025</v>
      </c>
      <c r="C244" s="100">
        <f>Dat_02!N244</f>
        <v>-1285.4041666666999</v>
      </c>
      <c r="D244" s="100">
        <f>Dat_02!B244</f>
        <v>1637.5</v>
      </c>
      <c r="E244" s="100">
        <f>Dat_02!F244</f>
        <v>-1550</v>
      </c>
    </row>
    <row r="245" spans="1:5">
      <c r="A245" s="78"/>
      <c r="B245" s="99" t="str">
        <f>Dat_02!A245</f>
        <v>27/11/2025</v>
      </c>
      <c r="C245" s="100">
        <f>Dat_02!N245</f>
        <v>-261.03749999999991</v>
      </c>
      <c r="D245" s="100">
        <f>Dat_02!B245</f>
        <v>2404.7083333332998</v>
      </c>
      <c r="E245" s="100">
        <f>Dat_02!F245</f>
        <v>-2569.7916666667002</v>
      </c>
    </row>
    <row r="246" spans="1:5">
      <c r="A246" s="78"/>
      <c r="B246" s="99" t="str">
        <f>Dat_02!A246</f>
        <v>28/11/2025</v>
      </c>
      <c r="C246" s="100">
        <f>Dat_02!N246</f>
        <v>1241.0583333332997</v>
      </c>
      <c r="D246" s="100">
        <f>Dat_02!B246</f>
        <v>2678.2083333332998</v>
      </c>
      <c r="E246" s="100">
        <f>Dat_02!F246</f>
        <v>-2853.9166666667002</v>
      </c>
    </row>
    <row r="247" spans="1:5">
      <c r="A247" s="78"/>
      <c r="B247" s="99" t="str">
        <f>Dat_02!A247</f>
        <v>29/11/2025</v>
      </c>
      <c r="C247" s="100">
        <f>Dat_02!N247</f>
        <v>2441.5208333333003</v>
      </c>
      <c r="D247" s="100">
        <f>Dat_02!B247</f>
        <v>3055.4583333332998</v>
      </c>
      <c r="E247" s="100">
        <f>Dat_02!F247</f>
        <v>-3665.0416666667002</v>
      </c>
    </row>
    <row r="248" spans="1:5">
      <c r="A248" s="78" t="s">
        <v>54</v>
      </c>
      <c r="B248" s="99" t="str">
        <f>Dat_02!A248</f>
        <v>30/11/2025</v>
      </c>
      <c r="C248" s="100">
        <f>Dat_02!N248</f>
        <v>-408.18695652170004</v>
      </c>
      <c r="D248" s="100">
        <f>Dat_02!B248</f>
        <v>3081.1666666667002</v>
      </c>
      <c r="E248" s="100">
        <f>Dat_02!F248</f>
        <v>-2893.9166666667002</v>
      </c>
    </row>
    <row r="249" spans="1:5">
      <c r="A249" s="78"/>
      <c r="B249" s="99" t="str">
        <f>Dat_02!A249</f>
        <v>01/12/2025</v>
      </c>
      <c r="C249" s="100">
        <f>Dat_02!N249</f>
        <v>1572.6321969697001</v>
      </c>
      <c r="D249" s="100">
        <f>Dat_02!B249</f>
        <v>2847.9166666667002</v>
      </c>
      <c r="E249" s="100">
        <f>Dat_02!F249</f>
        <v>-2997.4166666667002</v>
      </c>
    </row>
    <row r="250" spans="1:5">
      <c r="A250" s="78"/>
      <c r="B250" s="99" t="str">
        <f>Dat_02!A250</f>
        <v>02/12/2025</v>
      </c>
      <c r="C250" s="100">
        <f>Dat_02!N250</f>
        <v>654.13876811589989</v>
      </c>
      <c r="D250" s="100">
        <f>Dat_02!B250</f>
        <v>3009.875</v>
      </c>
      <c r="E250" s="100">
        <f>Dat_02!F250</f>
        <v>-2884.4583333332998</v>
      </c>
    </row>
    <row r="251" spans="1:5">
      <c r="A251" s="78"/>
      <c r="B251" s="99" t="str">
        <f>Dat_02!A251</f>
        <v>03/12/2025</v>
      </c>
      <c r="C251" s="100">
        <f>Dat_02!N251</f>
        <v>-1506.1750000000002</v>
      </c>
      <c r="D251" s="100">
        <f>Dat_02!B251</f>
        <v>3185.25</v>
      </c>
      <c r="E251" s="100">
        <f>Dat_02!F251</f>
        <v>-2592.5833333332998</v>
      </c>
    </row>
    <row r="252" spans="1:5">
      <c r="A252" s="78"/>
      <c r="B252" s="99" t="str">
        <f>Dat_02!A252</f>
        <v>04/12/2025</v>
      </c>
      <c r="C252" s="100">
        <f>Dat_02!N252</f>
        <v>-1882.5208333333001</v>
      </c>
      <c r="D252" s="100">
        <f>Dat_02!B252</f>
        <v>2764.5</v>
      </c>
      <c r="E252" s="100">
        <f>Dat_02!F252</f>
        <v>-2212.8333333332998</v>
      </c>
    </row>
    <row r="253" spans="1:5">
      <c r="A253" s="78"/>
      <c r="B253" s="99" t="str">
        <f>Dat_02!A253</f>
        <v>05/12/2025</v>
      </c>
      <c r="C253" s="100">
        <f>Dat_02!N253</f>
        <v>-1049.0541666667002</v>
      </c>
      <c r="D253" s="100">
        <f>Dat_02!B253</f>
        <v>2963.0833333332998</v>
      </c>
      <c r="E253" s="100">
        <f>Dat_02!F253</f>
        <v>-2136.5</v>
      </c>
    </row>
    <row r="254" spans="1:5">
      <c r="A254" s="78"/>
      <c r="B254" s="99" t="str">
        <f>Dat_02!A254</f>
        <v>06/12/2025</v>
      </c>
      <c r="C254" s="100">
        <f>Dat_02!N254</f>
        <v>584.99583333329997</v>
      </c>
      <c r="D254" s="100">
        <f>Dat_02!B254</f>
        <v>2548.5416666667002</v>
      </c>
      <c r="E254" s="100">
        <f>Dat_02!F254</f>
        <v>-2367.5</v>
      </c>
    </row>
    <row r="255" spans="1:5">
      <c r="A255" s="78"/>
      <c r="B255" s="99" t="str">
        <f>Dat_02!A255</f>
        <v>07/12/2025</v>
      </c>
      <c r="C255" s="100">
        <f>Dat_02!N255</f>
        <v>585.04772727269983</v>
      </c>
      <c r="D255" s="100">
        <f>Dat_02!B255</f>
        <v>2775</v>
      </c>
      <c r="E255" s="100">
        <f>Dat_02!F255</f>
        <v>-2590</v>
      </c>
    </row>
    <row r="256" spans="1:5">
      <c r="A256" s="78"/>
      <c r="B256" s="99" t="str">
        <f>Dat_02!A256</f>
        <v>08/12/2025</v>
      </c>
      <c r="C256" s="100">
        <f>Dat_02!N256</f>
        <v>1648.4553030303</v>
      </c>
      <c r="D256" s="100">
        <f>Dat_02!B256</f>
        <v>2850.1666666667002</v>
      </c>
      <c r="E256" s="100">
        <f>Dat_02!F256</f>
        <v>-2646.6666666667002</v>
      </c>
    </row>
    <row r="257" spans="1:5">
      <c r="A257" s="78"/>
      <c r="B257" s="99" t="str">
        <f>Dat_02!A257</f>
        <v>09/12/2025</v>
      </c>
      <c r="C257" s="100">
        <f>Dat_02!N257</f>
        <v>2480.1852941176003</v>
      </c>
      <c r="D257" s="100">
        <f>Dat_02!B257</f>
        <v>2775</v>
      </c>
      <c r="E257" s="100">
        <f>Dat_02!F257</f>
        <v>-2755.625</v>
      </c>
    </row>
    <row r="258" spans="1:5">
      <c r="A258" s="78"/>
      <c r="B258" s="99" t="str">
        <f>Dat_02!A258</f>
        <v>10/12/2025</v>
      </c>
      <c r="C258" s="100">
        <f>Dat_02!N258</f>
        <v>2733.2569444444002</v>
      </c>
      <c r="D258" s="100">
        <f>Dat_02!B258</f>
        <v>2788.3333333332998</v>
      </c>
      <c r="E258" s="100">
        <f>Dat_02!F258</f>
        <v>-2541.7916666667002</v>
      </c>
    </row>
    <row r="259" spans="1:5">
      <c r="A259" s="78"/>
      <c r="B259" s="99" t="str">
        <f>Dat_02!A259</f>
        <v>11/12/2025</v>
      </c>
      <c r="C259" s="100">
        <f>Dat_02!N259</f>
        <v>2420.3358695652</v>
      </c>
      <c r="D259" s="100">
        <f>Dat_02!B259</f>
        <v>2965.75</v>
      </c>
      <c r="E259" s="100">
        <f>Dat_02!F259</f>
        <v>-2772.875</v>
      </c>
    </row>
    <row r="260" spans="1:5">
      <c r="A260" s="78"/>
      <c r="B260" s="99" t="str">
        <f>Dat_02!A260</f>
        <v>12/12/2025</v>
      </c>
      <c r="C260" s="100">
        <f>Dat_02!N260</f>
        <v>2825.8469696969</v>
      </c>
      <c r="D260" s="100">
        <f>Dat_02!B260</f>
        <v>3144.875</v>
      </c>
      <c r="E260" s="100">
        <f>Dat_02!F260</f>
        <v>-2988.7083333332998</v>
      </c>
    </row>
    <row r="261" spans="1:5">
      <c r="A261" s="78"/>
      <c r="B261" s="99" t="str">
        <f>Dat_02!A261</f>
        <v>13/12/2025</v>
      </c>
      <c r="C261" s="100">
        <f>Dat_02!N261</f>
        <v>1483.4333333333002</v>
      </c>
      <c r="D261" s="100">
        <f>Dat_02!B261</f>
        <v>3505.25</v>
      </c>
      <c r="E261" s="100">
        <f>Dat_02!F261</f>
        <v>-3430.0833333332998</v>
      </c>
    </row>
    <row r="262" spans="1:5">
      <c r="A262" s="78"/>
      <c r="B262" s="99" t="str">
        <f>Dat_02!A262</f>
        <v>14/12/2025</v>
      </c>
      <c r="C262" s="100">
        <f>Dat_02!N262</f>
        <v>2610.605615942</v>
      </c>
      <c r="D262" s="100">
        <f>Dat_02!B262</f>
        <v>3277.4166666667002</v>
      </c>
      <c r="E262" s="100">
        <f>Dat_02!F262</f>
        <v>-3736.375</v>
      </c>
    </row>
    <row r="263" spans="1:5">
      <c r="A263" s="78"/>
      <c r="B263" s="99" t="str">
        <f>Dat_02!A263</f>
        <v>15/12/2025</v>
      </c>
      <c r="C263" s="100">
        <f>Dat_02!N263</f>
        <v>2357.0362318840998</v>
      </c>
      <c r="D263" s="100">
        <f>Dat_02!B263</f>
        <v>2469.4166666667002</v>
      </c>
      <c r="E263" s="100">
        <f>Dat_02!F263</f>
        <v>-3052.2916666667002</v>
      </c>
    </row>
    <row r="264" spans="1:5">
      <c r="A264" s="78"/>
      <c r="B264" s="99" t="str">
        <f>Dat_02!A264</f>
        <v>16/12/2025</v>
      </c>
      <c r="C264" s="100">
        <f>Dat_02!N264</f>
        <v>2279.2791666666003</v>
      </c>
      <c r="D264" s="100">
        <f>Dat_02!B264</f>
        <v>3721.3333333332998</v>
      </c>
      <c r="E264" s="100">
        <f>Dat_02!F264</f>
        <v>-2699.5833333332998</v>
      </c>
    </row>
    <row r="265" spans="1:5">
      <c r="A265" s="78"/>
      <c r="B265" s="99" t="str">
        <f>Dat_02!A265</f>
        <v>17/12/2025</v>
      </c>
      <c r="C265" s="100">
        <f>Dat_02!N265</f>
        <v>1812.3220238095</v>
      </c>
      <c r="D265" s="100">
        <f>Dat_02!B265</f>
        <v>2095.4166666667002</v>
      </c>
      <c r="E265" s="100">
        <f>Dat_02!F265</f>
        <v>-2488.6666666667002</v>
      </c>
    </row>
    <row r="266" spans="1:5">
      <c r="A266" s="78"/>
      <c r="B266" s="99" t="str">
        <f>Dat_02!A266</f>
        <v>18/12/2025</v>
      </c>
      <c r="C266" s="100">
        <f>Dat_02!N266</f>
        <v>1874.5094202897999</v>
      </c>
      <c r="D266" s="100">
        <f>Dat_02!B266</f>
        <v>1933.3333333333001</v>
      </c>
      <c r="E266" s="100">
        <f>Dat_02!F266</f>
        <v>-2798.0416666667002</v>
      </c>
    </row>
    <row r="267" spans="1:5">
      <c r="A267" s="78"/>
      <c r="B267" s="99" t="str">
        <f>Dat_02!A267</f>
        <v>19/12/2025</v>
      </c>
      <c r="C267" s="100">
        <f>Dat_02!N267</f>
        <v>3423.4033333334</v>
      </c>
      <c r="D267" s="100">
        <f>Dat_02!B267</f>
        <v>3462.75</v>
      </c>
      <c r="E267" s="100">
        <f>Dat_02!F267</f>
        <v>-3183.125</v>
      </c>
    </row>
    <row r="268" spans="1:5">
      <c r="A268" s="78"/>
      <c r="B268" s="99" t="str">
        <f>Dat_02!A268</f>
        <v>20/12/2025</v>
      </c>
      <c r="C268" s="100">
        <f>Dat_02!N268</f>
        <v>1425.1920454545002</v>
      </c>
      <c r="D268" s="100">
        <f>Dat_02!B268</f>
        <v>3259.5833333332998</v>
      </c>
      <c r="E268" s="100">
        <f>Dat_02!F268</f>
        <v>-2907.375</v>
      </c>
    </row>
    <row r="269" spans="1:5">
      <c r="A269" s="78"/>
      <c r="B269" s="99" t="str">
        <f>Dat_02!A269</f>
        <v>21/12/2025</v>
      </c>
      <c r="C269" s="100">
        <f>Dat_02!N269</f>
        <v>1060.9708333334002</v>
      </c>
      <c r="D269" s="100">
        <f>Dat_02!B269</f>
        <v>3201.4166666667002</v>
      </c>
      <c r="E269" s="100">
        <f>Dat_02!F269</f>
        <v>-3247.625</v>
      </c>
    </row>
    <row r="270" spans="1:5">
      <c r="A270" s="78"/>
      <c r="B270" s="99" t="str">
        <f>Dat_02!A270</f>
        <v>22/12/2025</v>
      </c>
      <c r="C270" s="100">
        <f>Dat_02!N270</f>
        <v>-364.57083333330002</v>
      </c>
      <c r="D270" s="100">
        <f>Dat_02!B270</f>
        <v>3179.5</v>
      </c>
      <c r="E270" s="100">
        <f>Dat_02!F270</f>
        <v>-3450.5416666667002</v>
      </c>
    </row>
    <row r="271" spans="1:5">
      <c r="A271" s="78"/>
      <c r="B271" s="99" t="str">
        <f>Dat_02!A271</f>
        <v>23/12/2025</v>
      </c>
      <c r="C271" s="100">
        <f>Dat_02!N271</f>
        <v>-88.941666666599986</v>
      </c>
      <c r="D271" s="100">
        <f>Dat_02!B271</f>
        <v>1685.9166666666999</v>
      </c>
      <c r="E271" s="100">
        <f>Dat_02!F271</f>
        <v>-3485.9583333332998</v>
      </c>
    </row>
    <row r="272" spans="1:5">
      <c r="A272" s="78"/>
      <c r="B272" s="99" t="str">
        <f>Dat_02!A272</f>
        <v>24/12/2025</v>
      </c>
      <c r="C272" s="100">
        <f>Dat_02!N272</f>
        <v>1431.4083333333999</v>
      </c>
      <c r="D272" s="100">
        <f>Dat_02!B272</f>
        <v>3046.7083333332998</v>
      </c>
      <c r="E272" s="100">
        <f>Dat_02!F272</f>
        <v>-3488.0416666667002</v>
      </c>
    </row>
    <row r="273" spans="1:5">
      <c r="A273" s="78"/>
      <c r="B273" s="99" t="str">
        <f>Dat_02!A273</f>
        <v>25/12/2025</v>
      </c>
      <c r="C273" s="100">
        <f>Dat_02!N273</f>
        <v>194.61666666669998</v>
      </c>
      <c r="D273" s="100">
        <f>Dat_02!B273</f>
        <v>2763.9166666667002</v>
      </c>
      <c r="E273" s="100">
        <f>Dat_02!F273</f>
        <v>-3509.25</v>
      </c>
    </row>
    <row r="274" spans="1:5">
      <c r="A274" s="78"/>
      <c r="B274" s="99" t="str">
        <f>Dat_02!A274</f>
        <v>26/12/2025</v>
      </c>
      <c r="C274" s="100">
        <f>Dat_02!N274</f>
        <v>258.46704545459988</v>
      </c>
      <c r="D274" s="100">
        <f>Dat_02!B274</f>
        <v>3300.2083333332998</v>
      </c>
      <c r="E274" s="100">
        <f>Dat_02!F274</f>
        <v>-3117.9583333332998</v>
      </c>
    </row>
    <row r="275" spans="1:5">
      <c r="A275" s="78"/>
      <c r="B275" s="99" t="str">
        <f>Dat_02!A275</f>
        <v>27/12/2025</v>
      </c>
      <c r="C275" s="100">
        <f>Dat_02!N275</f>
        <v>-1853.9999999999998</v>
      </c>
      <c r="D275" s="100">
        <f>Dat_02!B275</f>
        <v>3358.5833333332998</v>
      </c>
      <c r="E275" s="100">
        <f>Dat_02!F275</f>
        <v>-2726.2083333332998</v>
      </c>
    </row>
    <row r="276" spans="1:5">
      <c r="A276" s="78"/>
      <c r="B276" s="99" t="str">
        <f>Dat_02!A276</f>
        <v>28/12/2025</v>
      </c>
      <c r="C276" s="100">
        <f>Dat_02!N276</f>
        <v>-1513.9166666666001</v>
      </c>
      <c r="D276" s="100">
        <f>Dat_02!B276</f>
        <v>2832.75</v>
      </c>
      <c r="E276" s="100">
        <f>Dat_02!F276</f>
        <v>-2960</v>
      </c>
    </row>
    <row r="277" spans="1:5">
      <c r="A277" s="78"/>
      <c r="B277" s="99" t="str">
        <f>Dat_02!A277</f>
        <v>29/12/2025</v>
      </c>
      <c r="C277" s="100">
        <f>Dat_02!N277</f>
        <v>1569.7267857143001</v>
      </c>
      <c r="D277" s="100">
        <f>Dat_02!B277</f>
        <v>2246</v>
      </c>
      <c r="E277" s="100">
        <f>Dat_02!F277</f>
        <v>-3341.5</v>
      </c>
    </row>
    <row r="278" spans="1:5">
      <c r="A278" s="78"/>
      <c r="B278" s="99" t="str">
        <f>Dat_02!A278</f>
        <v>30/12/2025</v>
      </c>
      <c r="C278" s="100">
        <f>Dat_02!N278</f>
        <v>519.47916666669994</v>
      </c>
      <c r="D278" s="100">
        <f>Dat_02!B278</f>
        <v>1900</v>
      </c>
      <c r="E278" s="100">
        <f>Dat_02!F278</f>
        <v>-3615.125</v>
      </c>
    </row>
    <row r="279" spans="1:5">
      <c r="A279" s="78" t="s">
        <v>47</v>
      </c>
      <c r="B279" s="99" t="str">
        <f>Dat_02!A279</f>
        <v>31/12/2025</v>
      </c>
      <c r="C279" s="100">
        <f>Dat_02!N279</f>
        <v>1437.7046052631999</v>
      </c>
      <c r="D279" s="100">
        <f>Dat_02!B279</f>
        <v>1900</v>
      </c>
      <c r="E279" s="100">
        <f>Dat_02!F279</f>
        <v>-3447.625</v>
      </c>
    </row>
    <row r="280" spans="1:5">
      <c r="A280" s="78"/>
      <c r="B280" s="99" t="str">
        <f>Dat_02!A280</f>
        <v>01/01/2026</v>
      </c>
      <c r="C280" s="100">
        <f>Dat_02!N280</f>
        <v>1709.2130952381001</v>
      </c>
      <c r="D280" s="100">
        <f>Dat_02!B280</f>
        <v>1804.1666666666999</v>
      </c>
      <c r="E280" s="100">
        <f>Dat_02!F280</f>
        <v>-3354.875</v>
      </c>
    </row>
    <row r="281" spans="1:5">
      <c r="A281" s="78"/>
      <c r="B281" s="99" t="str">
        <f>Dat_02!A281</f>
        <v>02/01/2026</v>
      </c>
      <c r="C281" s="100">
        <f>Dat_02!N281</f>
        <v>1471.8416666666999</v>
      </c>
      <c r="D281" s="100">
        <f>Dat_02!B281</f>
        <v>2008.3333333333001</v>
      </c>
      <c r="E281" s="100">
        <f>Dat_02!F281</f>
        <v>-3031.1666666667002</v>
      </c>
    </row>
    <row r="282" spans="1:5">
      <c r="A282" s="78"/>
      <c r="B282" s="99" t="str">
        <f>Dat_02!A282</f>
        <v>03/01/2026</v>
      </c>
      <c r="C282" s="100">
        <f>Dat_02!N282</f>
        <v>58.404166666700121</v>
      </c>
      <c r="D282" s="100">
        <f>Dat_02!B282</f>
        <v>3118.1666666667002</v>
      </c>
      <c r="E282" s="100">
        <f>Dat_02!F282</f>
        <v>-2708.125</v>
      </c>
    </row>
    <row r="283" spans="1:5">
      <c r="A283" s="78"/>
      <c r="B283" s="99" t="str">
        <f>Dat_02!A283</f>
        <v>04/01/2026</v>
      </c>
      <c r="C283" s="100">
        <f>Dat_02!N283</f>
        <v>-2424.2099637680999</v>
      </c>
      <c r="D283" s="100">
        <f>Dat_02!B283</f>
        <v>3370.375</v>
      </c>
      <c r="E283" s="100">
        <f>Dat_02!F283</f>
        <v>-2440.125</v>
      </c>
    </row>
    <row r="284" spans="1:5">
      <c r="A284" s="78"/>
      <c r="B284" s="99" t="str">
        <f>Dat_02!A284</f>
        <v>05/01/2026</v>
      </c>
      <c r="C284" s="100">
        <f>Dat_02!N284</f>
        <v>-2353.6994565217001</v>
      </c>
      <c r="D284" s="100">
        <f>Dat_02!B284</f>
        <v>1849.7916666666999</v>
      </c>
      <c r="E284" s="100">
        <f>Dat_02!F284</f>
        <v>-2370.4166666667002</v>
      </c>
    </row>
    <row r="285" spans="1:5">
      <c r="A285" s="78"/>
      <c r="B285" s="99" t="str">
        <f>Dat_02!A285</f>
        <v>06/01/2026</v>
      </c>
      <c r="C285" s="100">
        <f>Dat_02!N285</f>
        <v>-2748.2750000000001</v>
      </c>
      <c r="D285" s="100">
        <f>Dat_02!B285</f>
        <v>2743.0416666667002</v>
      </c>
      <c r="E285" s="100">
        <f>Dat_02!F285</f>
        <v>-2821</v>
      </c>
    </row>
    <row r="286" spans="1:5">
      <c r="A286" s="78"/>
      <c r="B286" s="99" t="str">
        <f>Dat_02!A286</f>
        <v>07/01/2026</v>
      </c>
      <c r="C286" s="100">
        <f>Dat_02!N286</f>
        <v>-1166.5375000000001</v>
      </c>
      <c r="D286" s="100">
        <f>Dat_02!B286</f>
        <v>2519.2916666667002</v>
      </c>
      <c r="E286" s="100">
        <f>Dat_02!F286</f>
        <v>-2436.6666666667002</v>
      </c>
    </row>
    <row r="287" spans="1:5">
      <c r="A287" s="78"/>
      <c r="B287" s="99" t="str">
        <f>Dat_02!A287</f>
        <v>08/01/2026</v>
      </c>
      <c r="C287" s="100">
        <f>Dat_02!N287</f>
        <v>-2078.6859649121998</v>
      </c>
      <c r="D287" s="100">
        <f>Dat_02!B287</f>
        <v>3542</v>
      </c>
      <c r="E287" s="100">
        <f>Dat_02!F287</f>
        <v>-2412.4166666667002</v>
      </c>
    </row>
    <row r="288" spans="1:5">
      <c r="A288" s="78"/>
      <c r="B288" s="99" t="str">
        <f>Dat_02!A288</f>
        <v>09/01/2026</v>
      </c>
      <c r="C288" s="100">
        <f>Dat_02!N288</f>
        <v>-2059.2519927537001</v>
      </c>
      <c r="D288" s="100">
        <f>Dat_02!B288</f>
        <v>3214.4166666667002</v>
      </c>
      <c r="E288" s="100">
        <f>Dat_02!F288</f>
        <v>-2761.5833333332998</v>
      </c>
    </row>
    <row r="289" spans="1:5">
      <c r="A289" s="78"/>
      <c r="B289" s="99" t="str">
        <f>Dat_02!A289</f>
        <v>10/01/2026</v>
      </c>
      <c r="C289" s="100">
        <f>Dat_02!N289</f>
        <v>-2074.5097826086999</v>
      </c>
      <c r="D289" s="100">
        <f>Dat_02!B289</f>
        <v>2973.4583333332998</v>
      </c>
      <c r="E289" s="100">
        <f>Dat_02!F289</f>
        <v>-3244.375</v>
      </c>
    </row>
    <row r="290" spans="1:5">
      <c r="A290" s="78"/>
      <c r="B290" s="99" t="str">
        <f>Dat_02!A290</f>
        <v>11/01/2026</v>
      </c>
      <c r="C290" s="100">
        <f>Dat_02!N290</f>
        <v>-1591.4291666667002</v>
      </c>
      <c r="D290" s="100">
        <f>Dat_02!B290</f>
        <v>3471.5416666667002</v>
      </c>
      <c r="E290" s="100">
        <f>Dat_02!F290</f>
        <v>-2940.375</v>
      </c>
    </row>
    <row r="291" spans="1:5">
      <c r="A291" s="78"/>
      <c r="B291" s="99" t="str">
        <f>Dat_02!A291</f>
        <v>12/01/2026</v>
      </c>
      <c r="C291" s="100">
        <f>Dat_02!N291</f>
        <v>314.54166666670017</v>
      </c>
      <c r="D291" s="100">
        <f>Dat_02!B291</f>
        <v>3442.5833333332998</v>
      </c>
      <c r="E291" s="100">
        <f>Dat_02!F291</f>
        <v>-2777</v>
      </c>
    </row>
    <row r="292" spans="1:5">
      <c r="A292" s="78"/>
      <c r="B292" s="99" t="str">
        <f>Dat_02!A292</f>
        <v>13/01/2026</v>
      </c>
      <c r="C292" s="100">
        <f>Dat_02!N292</f>
        <v>313.37916666670003</v>
      </c>
      <c r="D292" s="100">
        <f>Dat_02!B292</f>
        <v>3681.75</v>
      </c>
      <c r="E292" s="100">
        <f>Dat_02!F292</f>
        <v>-2697.25</v>
      </c>
    </row>
    <row r="293" spans="1:5">
      <c r="A293" s="78"/>
      <c r="B293" s="99" t="str">
        <f>Dat_02!A293</f>
        <v>14/01/2026</v>
      </c>
      <c r="C293" s="100">
        <f>Dat_02!N293</f>
        <v>1759.0791666667001</v>
      </c>
      <c r="D293" s="100">
        <f>Dat_02!B293</f>
        <v>3330</v>
      </c>
      <c r="E293" s="100">
        <f>Dat_02!F293</f>
        <v>-2479.9583333332998</v>
      </c>
    </row>
    <row r="294" spans="1:5">
      <c r="A294" s="78"/>
      <c r="B294" s="99" t="str">
        <f>Dat_02!A294</f>
        <v>15/01/2026</v>
      </c>
      <c r="C294" s="100">
        <f>Dat_02!N294</f>
        <v>2498.9041666666999</v>
      </c>
      <c r="D294" s="100">
        <f>Dat_02!B294</f>
        <v>3143.75</v>
      </c>
      <c r="E294" s="100">
        <f>Dat_02!F294</f>
        <v>-2695.5416666667002</v>
      </c>
    </row>
    <row r="295" spans="1:5">
      <c r="A295" s="78"/>
      <c r="B295" s="99" t="str">
        <f>Dat_02!A295</f>
        <v>16/01/2026</v>
      </c>
      <c r="C295" s="100">
        <f>Dat_02!N295</f>
        <v>2904.3856060605999</v>
      </c>
      <c r="D295" s="100">
        <f>Dat_02!B295</f>
        <v>3606.1666666667002</v>
      </c>
      <c r="E295" s="100">
        <f>Dat_02!F295</f>
        <v>-2707.0416666667002</v>
      </c>
    </row>
    <row r="296" spans="1:5">
      <c r="A296" s="78"/>
      <c r="B296" s="99" t="str">
        <f>Dat_02!A296</f>
        <v>17/01/2026</v>
      </c>
      <c r="C296" s="100">
        <f>Dat_02!N296</f>
        <v>2323.3208333332996</v>
      </c>
      <c r="D296" s="100">
        <f>Dat_02!B296</f>
        <v>3586.8333333332998</v>
      </c>
      <c r="E296" s="100">
        <f>Dat_02!F296</f>
        <v>-2965.5833333332998</v>
      </c>
    </row>
    <row r="297" spans="1:5">
      <c r="A297" s="78"/>
      <c r="B297" s="99" t="str">
        <f>Dat_02!A297</f>
        <v>18/01/2026</v>
      </c>
      <c r="C297" s="100">
        <f>Dat_02!N297</f>
        <v>2264.15</v>
      </c>
      <c r="D297" s="100">
        <f>Dat_02!B297</f>
        <v>3261.6666666667002</v>
      </c>
      <c r="E297" s="100">
        <f>Dat_02!F297</f>
        <v>-3085.5416666667002</v>
      </c>
    </row>
    <row r="298" spans="1:5">
      <c r="A298" s="78"/>
      <c r="B298" s="99" t="str">
        <f>Dat_02!A298</f>
        <v>19/01/2026</v>
      </c>
      <c r="C298" s="100">
        <f>Dat_02!N298</f>
        <v>-70.181884057999923</v>
      </c>
      <c r="D298" s="100">
        <f>Dat_02!B298</f>
        <v>3471.875</v>
      </c>
      <c r="E298" s="100">
        <f>Dat_02!F298</f>
        <v>-2761.5</v>
      </c>
    </row>
    <row r="299" spans="1:5">
      <c r="A299" s="78"/>
      <c r="B299" s="99" t="str">
        <f>Dat_02!A299</f>
        <v>20/01/2026</v>
      </c>
      <c r="C299" s="100">
        <f>Dat_02!N299</f>
        <v>-840.37083333329997</v>
      </c>
      <c r="D299" s="100">
        <f>Dat_02!B299</f>
        <v>3330</v>
      </c>
      <c r="E299" s="100">
        <f>Dat_02!F299</f>
        <v>-1950</v>
      </c>
    </row>
    <row r="300" spans="1:5">
      <c r="A300" s="78"/>
      <c r="B300" s="99" t="str">
        <f>Dat_02!A300</f>
        <v>21/01/2026</v>
      </c>
      <c r="C300" s="100">
        <f>Dat_02!N300</f>
        <v>-1487.7791666666001</v>
      </c>
      <c r="D300" s="100">
        <f>Dat_02!B300</f>
        <v>3564.8333333332998</v>
      </c>
      <c r="E300" s="100">
        <f>Dat_02!F300</f>
        <v>-2147.3333333332998</v>
      </c>
    </row>
    <row r="301" spans="1:5">
      <c r="A301" s="78"/>
      <c r="B301" s="99" t="str">
        <f>Dat_02!A301</f>
        <v>22/01/2026</v>
      </c>
      <c r="C301" s="100">
        <f>Dat_02!N301</f>
        <v>-2315.9708333333001</v>
      </c>
      <c r="D301" s="100">
        <f>Dat_02!B301</f>
        <v>3488.125</v>
      </c>
      <c r="E301" s="100">
        <f>Dat_02!F301</f>
        <v>-2312.5</v>
      </c>
    </row>
    <row r="302" spans="1:5">
      <c r="A302" s="78"/>
      <c r="B302" s="99" t="str">
        <f>Dat_02!A302</f>
        <v>23/01/2026</v>
      </c>
      <c r="C302" s="100">
        <f>Dat_02!N302</f>
        <v>-2352.5273809524001</v>
      </c>
      <c r="D302" s="100">
        <f>Dat_02!B302</f>
        <v>3485.9583333332998</v>
      </c>
      <c r="E302" s="100">
        <f>Dat_02!F302</f>
        <v>-2424.0833333332998</v>
      </c>
    </row>
    <row r="303" spans="1:5">
      <c r="A303" s="78"/>
      <c r="B303" s="99" t="str">
        <f>Dat_02!A303</f>
        <v>24/01/2026</v>
      </c>
      <c r="C303" s="100">
        <f>Dat_02!N303</f>
        <v>-2691.2666666667001</v>
      </c>
      <c r="D303" s="100">
        <f>Dat_02!B303</f>
        <v>3418.5416666667002</v>
      </c>
      <c r="E303" s="100">
        <f>Dat_02!F303</f>
        <v>-2682.5833333332998</v>
      </c>
    </row>
    <row r="304" spans="1:5">
      <c r="A304" s="78"/>
      <c r="B304" s="99" t="str">
        <f>Dat_02!A304</f>
        <v>25/01/2026</v>
      </c>
      <c r="C304" s="100">
        <f>Dat_02!N304</f>
        <v>-2325.0833333332998</v>
      </c>
      <c r="D304" s="100">
        <f>Dat_02!B304</f>
        <v>3570.625</v>
      </c>
      <c r="E304" s="100">
        <f>Dat_02!F304</f>
        <v>-2701.5833333332998</v>
      </c>
    </row>
    <row r="305" spans="1:5">
      <c r="A305" s="78"/>
      <c r="B305" s="99" t="str">
        <f>Dat_02!A305</f>
        <v>26/01/2026</v>
      </c>
      <c r="C305" s="100">
        <f>Dat_02!N305</f>
        <v>-1811.7023809522998</v>
      </c>
      <c r="D305" s="100">
        <f>Dat_02!B305</f>
        <v>2500.75</v>
      </c>
      <c r="E305" s="100">
        <f>Dat_02!F305</f>
        <v>-1841.5</v>
      </c>
    </row>
    <row r="306" spans="1:5">
      <c r="A306" s="78"/>
      <c r="B306" s="99" t="str">
        <f>Dat_02!A306</f>
        <v>27/01/2026</v>
      </c>
      <c r="C306" s="100">
        <f>Dat_02!N306</f>
        <v>-1375.4476190476</v>
      </c>
      <c r="D306" s="100">
        <f>Dat_02!B306</f>
        <v>1829.1666666666999</v>
      </c>
      <c r="E306" s="100">
        <f>Dat_02!F306</f>
        <v>-1421.3333333333001</v>
      </c>
    </row>
    <row r="307" spans="1:5">
      <c r="A307" s="78"/>
      <c r="B307" s="99" t="str">
        <f>Dat_02!A307</f>
        <v>28/01/2026</v>
      </c>
      <c r="C307" s="100">
        <f>Dat_02!N307</f>
        <v>-1193.5833333333001</v>
      </c>
      <c r="D307" s="100">
        <f>Dat_02!B307</f>
        <v>1600</v>
      </c>
      <c r="E307" s="100">
        <f>Dat_02!F307</f>
        <v>-1266.6666666666999</v>
      </c>
    </row>
    <row r="308" spans="1:5">
      <c r="A308" s="78"/>
      <c r="B308" s="99" t="str">
        <f>Dat_02!A308</f>
        <v>29/01/2026</v>
      </c>
      <c r="C308" s="100">
        <f>Dat_02!N308</f>
        <v>-1085.4166666666001</v>
      </c>
      <c r="D308" s="100">
        <f>Dat_02!B308</f>
        <v>1800</v>
      </c>
      <c r="E308" s="100">
        <f>Dat_02!F308</f>
        <v>-1262.5</v>
      </c>
    </row>
    <row r="309" spans="1:5">
      <c r="A309" s="78" t="s">
        <v>54</v>
      </c>
      <c r="B309" s="99" t="str">
        <f>Dat_02!A309</f>
        <v>30/01/2026</v>
      </c>
      <c r="C309" s="100">
        <f>Dat_02!N309</f>
        <v>-1290</v>
      </c>
      <c r="D309" s="100">
        <f>Dat_02!B309</f>
        <v>1716.6666666666999</v>
      </c>
      <c r="E309" s="100">
        <f>Dat_02!F309</f>
        <v>-1470.8333333333001</v>
      </c>
    </row>
    <row r="310" spans="1:5">
      <c r="A310" s="78"/>
      <c r="B310" s="99" t="str">
        <f>Dat_02!A310</f>
        <v>31/01/2026</v>
      </c>
      <c r="C310" s="100">
        <f>Dat_02!N310</f>
        <v>-1600</v>
      </c>
      <c r="D310" s="100">
        <f>Dat_02!B310</f>
        <v>1800</v>
      </c>
      <c r="E310" s="100">
        <f>Dat_02!F310</f>
        <v>-1600</v>
      </c>
    </row>
    <row r="311" spans="1:5">
      <c r="A311" s="78"/>
      <c r="B311" s="99" t="str">
        <f>Dat_02!A311</f>
        <v>01/02/2026</v>
      </c>
      <c r="C311" s="100">
        <f>Dat_02!N311</f>
        <v>-1386.3958333333001</v>
      </c>
      <c r="D311" s="100">
        <f>Dat_02!B311</f>
        <v>1800</v>
      </c>
      <c r="E311" s="100">
        <f>Dat_02!F311</f>
        <v>-1600</v>
      </c>
    </row>
    <row r="312" spans="1:5">
      <c r="A312" s="78"/>
      <c r="B312" s="99" t="str">
        <f>Dat_02!A312</f>
        <v>02/02/2026</v>
      </c>
      <c r="C312" s="100">
        <f>Dat_02!N312</f>
        <v>-1353.125</v>
      </c>
      <c r="D312" s="100">
        <f>Dat_02!B312</f>
        <v>1800</v>
      </c>
      <c r="E312" s="100">
        <f>Dat_02!F312</f>
        <v>-1416.6666666666999</v>
      </c>
    </row>
    <row r="313" spans="1:5">
      <c r="A313" s="78"/>
      <c r="B313" s="99" t="str">
        <f>Dat_02!A313</f>
        <v>03/02/2026</v>
      </c>
      <c r="C313" s="100">
        <f>Dat_02!N313</f>
        <v>-1397.4266025641</v>
      </c>
      <c r="D313" s="100">
        <f>Dat_02!B313</f>
        <v>1800</v>
      </c>
      <c r="E313" s="100">
        <f>Dat_02!F313</f>
        <v>-1514.5833333333001</v>
      </c>
    </row>
    <row r="314" spans="1:5">
      <c r="A314" s="78"/>
      <c r="B314" s="99" t="str">
        <f>Dat_02!A314</f>
        <v>04/02/2026</v>
      </c>
      <c r="C314" s="100">
        <f>Dat_02!N314</f>
        <v>-1261.0216666667</v>
      </c>
      <c r="D314" s="100">
        <f>Dat_02!B314</f>
        <v>1800</v>
      </c>
      <c r="E314" s="100">
        <f>Dat_02!F314</f>
        <v>-1433.25</v>
      </c>
    </row>
    <row r="315" spans="1:5">
      <c r="A315" s="78"/>
      <c r="B315" s="99" t="str">
        <f>Dat_02!A315</f>
        <v>05/02/2026</v>
      </c>
      <c r="C315" s="100">
        <f>Dat_02!N315</f>
        <v>-1308.3541666666999</v>
      </c>
      <c r="D315" s="100">
        <f>Dat_02!B315</f>
        <v>1800</v>
      </c>
      <c r="E315" s="100">
        <f>Dat_02!F315</f>
        <v>-1450</v>
      </c>
    </row>
    <row r="316" spans="1:5">
      <c r="A316" s="78"/>
      <c r="B316" s="99" t="str">
        <f>Dat_02!A316</f>
        <v>06/02/2026</v>
      </c>
      <c r="C316" s="100">
        <f>Dat_02!N316</f>
        <v>-1464.8744047619002</v>
      </c>
      <c r="D316" s="100">
        <f>Dat_02!B316</f>
        <v>1800</v>
      </c>
      <c r="E316" s="100">
        <f>Dat_02!F316</f>
        <v>-1600</v>
      </c>
    </row>
    <row r="317" spans="1:5">
      <c r="A317" s="78"/>
      <c r="B317" s="99" t="str">
        <f>Dat_02!A317</f>
        <v>07/02/2026</v>
      </c>
      <c r="C317" s="100">
        <f>Dat_02!N317</f>
        <v>-1403.3666666667</v>
      </c>
      <c r="D317" s="100">
        <f>Dat_02!B317</f>
        <v>2137.125</v>
      </c>
      <c r="E317" s="100">
        <f>Dat_02!F317</f>
        <v>-1600</v>
      </c>
    </row>
    <row r="318" spans="1:5">
      <c r="A318" s="78"/>
      <c r="B318" s="99" t="str">
        <f>Dat_02!A318</f>
        <v>08/02/2026</v>
      </c>
      <c r="C318" s="100">
        <f>Dat_02!N318</f>
        <v>-1713.4166666667002</v>
      </c>
      <c r="D318" s="100">
        <f>Dat_02!B318</f>
        <v>2000</v>
      </c>
      <c r="E318" s="100">
        <f>Dat_02!F318</f>
        <v>-1800</v>
      </c>
    </row>
    <row r="319" spans="1:5">
      <c r="A319" s="78"/>
      <c r="B319" s="99" t="str">
        <f>Dat_02!A319</f>
        <v>09/02/2026</v>
      </c>
      <c r="C319" s="100">
        <f>Dat_02!N319</f>
        <v>-1550.79375</v>
      </c>
      <c r="D319" s="100">
        <f>Dat_02!B319</f>
        <v>2193.75</v>
      </c>
      <c r="E319" s="100">
        <f>Dat_02!F319</f>
        <v>-1654.1666666666999</v>
      </c>
    </row>
    <row r="320" spans="1:5">
      <c r="A320" s="78"/>
      <c r="B320" s="99" t="str">
        <f>Dat_02!A320</f>
        <v>10/02/2026</v>
      </c>
      <c r="C320" s="100">
        <f>Dat_02!N320</f>
        <v>-1737.9386904762</v>
      </c>
      <c r="D320" s="100">
        <f>Dat_02!B320</f>
        <v>2068.75</v>
      </c>
      <c r="E320" s="100">
        <f>Dat_02!F320</f>
        <v>-1800</v>
      </c>
    </row>
    <row r="321" spans="1:5">
      <c r="A321" s="78"/>
      <c r="B321" s="99" t="str">
        <f>Dat_02!A321</f>
        <v>11/02/2026</v>
      </c>
      <c r="C321" s="100">
        <f>Dat_02!N321</f>
        <v>-1381.3875</v>
      </c>
      <c r="D321" s="100">
        <f>Dat_02!B321</f>
        <v>2000</v>
      </c>
      <c r="E321" s="100">
        <f>Dat_02!F321</f>
        <v>-1800</v>
      </c>
    </row>
    <row r="322" spans="1:5">
      <c r="A322" s="78"/>
      <c r="B322" s="99" t="str">
        <f>Dat_02!A322</f>
        <v>12/02/2026</v>
      </c>
      <c r="C322" s="100">
        <f>Dat_02!N322</f>
        <v>-629.92010869559999</v>
      </c>
      <c r="D322" s="100">
        <f>Dat_02!B322</f>
        <v>2122.9166666667002</v>
      </c>
      <c r="E322" s="100">
        <f>Dat_02!F322</f>
        <v>-1395.8333333333001</v>
      </c>
    </row>
    <row r="323" spans="1:5">
      <c r="A323" s="78"/>
      <c r="B323" s="99" t="str">
        <f>Dat_02!A323</f>
        <v>13/02/2026</v>
      </c>
      <c r="C323" s="100">
        <f>Dat_02!N323</f>
        <v>-1724.4583333333001</v>
      </c>
      <c r="D323" s="100">
        <f>Dat_02!B323</f>
        <v>1881.25</v>
      </c>
      <c r="E323" s="100">
        <f>Dat_02!F323</f>
        <v>-1920.8333333333001</v>
      </c>
    </row>
    <row r="324" spans="1:5">
      <c r="A324" s="78"/>
      <c r="B324" s="99" t="str">
        <f>Dat_02!A324</f>
        <v>14/02/2026</v>
      </c>
      <c r="C324" s="100">
        <f>Dat_02!N324</f>
        <v>-2327.9611111111003</v>
      </c>
      <c r="D324" s="100">
        <f>Dat_02!B324</f>
        <v>3229.5833333332998</v>
      </c>
      <c r="E324" s="100">
        <f>Dat_02!F324</f>
        <v>-2476.4166666667002</v>
      </c>
    </row>
    <row r="325" spans="1:5">
      <c r="A325" s="78"/>
      <c r="B325" s="99" t="str">
        <f>Dat_02!A325</f>
        <v>15/02/2026</v>
      </c>
      <c r="C325" s="100">
        <f>Dat_02!N325</f>
        <v>-2593.0192028985002</v>
      </c>
      <c r="D325" s="100">
        <f>Dat_02!B325</f>
        <v>2983</v>
      </c>
      <c r="E325" s="100">
        <f>Dat_02!F325</f>
        <v>-2664.375</v>
      </c>
    </row>
    <row r="326" spans="1:5">
      <c r="A326" s="78"/>
      <c r="B326" s="99" t="str">
        <f>Dat_02!A326</f>
        <v>16/02/2026</v>
      </c>
      <c r="C326" s="100">
        <f>Dat_02!N326</f>
        <v>-2025.7822368420998</v>
      </c>
      <c r="D326" s="100">
        <f>Dat_02!B326</f>
        <v>3208.7916666667002</v>
      </c>
      <c r="E326" s="100">
        <f>Dat_02!F326</f>
        <v>-2767.1666666667002</v>
      </c>
    </row>
    <row r="327" spans="1:5">
      <c r="A327" s="78"/>
      <c r="B327" s="99" t="str">
        <f>Dat_02!A327</f>
        <v>17/02/2026</v>
      </c>
      <c r="C327" s="100">
        <f>Dat_02!N327</f>
        <v>-2186.8833333333</v>
      </c>
      <c r="D327" s="100">
        <f>Dat_02!B327</f>
        <v>3114.1666666667002</v>
      </c>
      <c r="E327" s="100">
        <f>Dat_02!F327</f>
        <v>-2557.5</v>
      </c>
    </row>
    <row r="328" spans="1:5">
      <c r="A328" s="78"/>
      <c r="B328" s="99" t="str">
        <f>Dat_02!A328</f>
        <v>18/02/2026</v>
      </c>
      <c r="C328" s="100">
        <f>Dat_02!N328</f>
        <v>-2404.4083333333001</v>
      </c>
      <c r="D328" s="100">
        <f>Dat_02!B328</f>
        <v>2981.2083333332998</v>
      </c>
      <c r="E328" s="100">
        <f>Dat_02!F328</f>
        <v>-2578.5416666667002</v>
      </c>
    </row>
    <row r="329" spans="1:5">
      <c r="A329" s="78"/>
      <c r="B329" s="99" t="str">
        <f>Dat_02!A329</f>
        <v>19/02/2026</v>
      </c>
      <c r="C329" s="100">
        <f>Dat_02!N329</f>
        <v>-1772.325</v>
      </c>
      <c r="D329" s="100">
        <f>Dat_02!B329</f>
        <v>2975.375</v>
      </c>
      <c r="E329" s="100">
        <f>Dat_02!F329</f>
        <v>-2158.75</v>
      </c>
    </row>
    <row r="330" spans="1:5">
      <c r="A330" s="78"/>
      <c r="B330" s="99" t="str">
        <f>Dat_02!A330</f>
        <v>20/02/2026</v>
      </c>
      <c r="C330" s="100">
        <f>Dat_02!N330</f>
        <v>-1385.7982456141001</v>
      </c>
      <c r="D330" s="100">
        <f>Dat_02!B330</f>
        <v>2714.9166666667002</v>
      </c>
      <c r="E330" s="100">
        <f>Dat_02!F330</f>
        <v>-2814.1666666667002</v>
      </c>
    </row>
    <row r="331" spans="1:5">
      <c r="A331" s="78"/>
      <c r="B331" s="99" t="str">
        <f>Dat_02!A331</f>
        <v>21/02/2026</v>
      </c>
      <c r="C331" s="100">
        <f>Dat_02!N331</f>
        <v>558.45833333329983</v>
      </c>
      <c r="D331" s="100">
        <f>Dat_02!B331</f>
        <v>2759.5</v>
      </c>
      <c r="E331" s="100">
        <f>Dat_02!F331</f>
        <v>-2775</v>
      </c>
    </row>
    <row r="332" spans="1:5">
      <c r="A332" s="78"/>
      <c r="B332" s="99" t="str">
        <f>Dat_02!A332</f>
        <v>22/02/2026</v>
      </c>
      <c r="C332" s="100">
        <f>Dat_02!N332</f>
        <v>374.00833333330002</v>
      </c>
      <c r="D332" s="100">
        <f>Dat_02!B332</f>
        <v>2988</v>
      </c>
      <c r="E332" s="100">
        <f>Dat_02!F332</f>
        <v>-3324.0416666667002</v>
      </c>
    </row>
    <row r="333" spans="1:5">
      <c r="A333" s="78"/>
      <c r="B333" s="99" t="str">
        <f>Dat_02!A333</f>
        <v>23/02/2026</v>
      </c>
      <c r="C333" s="100">
        <f>Dat_02!N333</f>
        <v>1307.8958333333001</v>
      </c>
      <c r="D333" s="100">
        <f>Dat_02!B333</f>
        <v>3273.5416666667002</v>
      </c>
      <c r="E333" s="100">
        <f>Dat_02!F333</f>
        <v>-2393.0416666667002</v>
      </c>
    </row>
    <row r="334" spans="1:5">
      <c r="A334" s="78"/>
      <c r="B334" s="99" t="str">
        <f>Dat_02!A334</f>
        <v>24/02/2026</v>
      </c>
      <c r="C334" s="100">
        <f>Dat_02!N334</f>
        <v>679.02499999999986</v>
      </c>
      <c r="D334" s="100">
        <f>Dat_02!B334</f>
        <v>3547</v>
      </c>
      <c r="E334" s="100">
        <f>Dat_02!F334</f>
        <v>-1578.6666666666999</v>
      </c>
    </row>
    <row r="335" spans="1:5">
      <c r="A335" s="78"/>
      <c r="B335" s="99" t="str">
        <f>Dat_02!A335</f>
        <v>25/02/2026</v>
      </c>
      <c r="C335" s="100">
        <f>Dat_02!N335</f>
        <v>1075.7782608695002</v>
      </c>
      <c r="D335" s="100">
        <f>Dat_02!B335</f>
        <v>3476.9583333332998</v>
      </c>
      <c r="E335" s="100">
        <f>Dat_02!F335</f>
        <v>-1310.4166666666999</v>
      </c>
    </row>
    <row r="336" spans="1:5">
      <c r="A336" s="78"/>
      <c r="B336" s="99" t="str">
        <f>Dat_02!A336</f>
        <v>26/02/2026</v>
      </c>
      <c r="C336" s="100">
        <f>Dat_02!N336</f>
        <v>1715.6049242424001</v>
      </c>
      <c r="D336" s="100">
        <f>Dat_02!B336</f>
        <v>3121.0833333332998</v>
      </c>
      <c r="E336" s="100">
        <f>Dat_02!F336</f>
        <v>-2092</v>
      </c>
    </row>
    <row r="337" spans="1:5">
      <c r="A337" s="78"/>
      <c r="B337" s="99" t="str">
        <f>Dat_02!A337</f>
        <v>27/02/2026</v>
      </c>
      <c r="C337" s="100">
        <f>Dat_02!N337</f>
        <v>1554.4313405797002</v>
      </c>
      <c r="D337" s="100">
        <f>Dat_02!B337</f>
        <v>2940</v>
      </c>
      <c r="E337" s="100">
        <f>Dat_02!F337</f>
        <v>-2475.9166666667002</v>
      </c>
    </row>
    <row r="338" spans="1:5">
      <c r="A338" s="78"/>
      <c r="B338" s="99" t="str">
        <f>Dat_02!A338</f>
        <v>28/02/2026</v>
      </c>
      <c r="C338" s="100">
        <f>Dat_02!N338</f>
        <v>-989.84166666669989</v>
      </c>
      <c r="D338" s="100">
        <f>Dat_02!B338</f>
        <v>2954.0833333332998</v>
      </c>
      <c r="E338" s="100">
        <f>Dat_02!F338</f>
        <v>-3060.125</v>
      </c>
    </row>
    <row r="339" spans="1:5">
      <c r="A339" s="78"/>
      <c r="B339" s="99" t="str">
        <f>Dat_02!A339</f>
        <v>01/03/2026</v>
      </c>
      <c r="C339" s="100">
        <f>Dat_02!N339</f>
        <v>-1816.4124999999999</v>
      </c>
      <c r="D339" s="100">
        <f>Dat_02!B339</f>
        <v>3160.375</v>
      </c>
      <c r="E339" s="100">
        <f>Dat_02!F339</f>
        <v>-2221.8333333332998</v>
      </c>
    </row>
    <row r="340" spans="1:5">
      <c r="A340" s="78" t="s">
        <v>46</v>
      </c>
      <c r="B340" s="99" t="str">
        <f>Dat_02!A340</f>
        <v>02/03/2026</v>
      </c>
      <c r="C340" s="100">
        <f>Dat_02!N340</f>
        <v>-1919.4903985506999</v>
      </c>
      <c r="D340" s="100">
        <f>Dat_02!B340</f>
        <v>3456.9583333332998</v>
      </c>
      <c r="E340" s="100">
        <f>Dat_02!F340</f>
        <v>-2463.7083333332998</v>
      </c>
    </row>
    <row r="341" spans="1:5">
      <c r="A341" s="78"/>
      <c r="B341" s="99" t="str">
        <f>Dat_02!A341</f>
        <v>03/03/2026</v>
      </c>
      <c r="C341" s="100">
        <f>Dat_02!N341</f>
        <v>-1653.8909090909001</v>
      </c>
      <c r="D341" s="100">
        <f>Dat_02!B341</f>
        <v>3530.2916666667002</v>
      </c>
      <c r="E341" s="100">
        <f>Dat_02!F341</f>
        <v>-1972</v>
      </c>
    </row>
    <row r="342" spans="1:5">
      <c r="A342" s="78"/>
      <c r="B342" s="99" t="str">
        <f>Dat_02!A342</f>
        <v>04/03/2026</v>
      </c>
      <c r="C342" s="100">
        <f>Dat_02!N342</f>
        <v>-39.811050724599909</v>
      </c>
      <c r="D342" s="100">
        <f>Dat_02!B342</f>
        <v>3460.625</v>
      </c>
      <c r="E342" s="100">
        <f>Dat_02!F342</f>
        <v>-2118.9166666667002</v>
      </c>
    </row>
    <row r="343" spans="1:5">
      <c r="A343" s="78"/>
      <c r="B343" s="99" t="str">
        <f>Dat_02!A343</f>
        <v>05/03/2026</v>
      </c>
      <c r="C343" s="100">
        <f>Dat_02!N343</f>
        <v>1353.8041666667002</v>
      </c>
      <c r="D343" s="100">
        <f>Dat_02!B343</f>
        <v>3662.5833333332998</v>
      </c>
      <c r="E343" s="100">
        <f>Dat_02!F343</f>
        <v>-2385.375</v>
      </c>
    </row>
    <row r="344" spans="1:5">
      <c r="A344" s="78"/>
      <c r="B344" s="99" t="str">
        <f>Dat_02!A344</f>
        <v>06/03/2026</v>
      </c>
      <c r="C344" s="100">
        <f>Dat_02!N344</f>
        <v>-1693.2958333332999</v>
      </c>
      <c r="D344" s="100">
        <f>Dat_02!B344</f>
        <v>3769</v>
      </c>
      <c r="E344" s="100">
        <f>Dat_02!F344</f>
        <v>-1691.6666666666999</v>
      </c>
    </row>
    <row r="345" spans="1:5">
      <c r="A345" s="78"/>
      <c r="B345" s="99" t="str">
        <f>Dat_02!A345</f>
        <v>07/03/2026</v>
      </c>
      <c r="C345" s="100">
        <f>Dat_02!N345</f>
        <v>-1123.7458333333</v>
      </c>
      <c r="D345" s="100">
        <f>Dat_02!B345</f>
        <v>3634.3333333332998</v>
      </c>
      <c r="E345" s="100">
        <f>Dat_02!F345</f>
        <v>-1950</v>
      </c>
    </row>
    <row r="346" spans="1:5">
      <c r="A346" s="78"/>
      <c r="B346" s="99" t="str">
        <f>Dat_02!A346</f>
        <v>08/03/2026</v>
      </c>
      <c r="C346" s="100">
        <f>Dat_02!N346</f>
        <v>509.04347826080016</v>
      </c>
      <c r="D346" s="100">
        <f>Dat_02!B346</f>
        <v>3536.0833333332998</v>
      </c>
      <c r="E346" s="100">
        <f>Dat_02!F346</f>
        <v>-3253.25</v>
      </c>
    </row>
    <row r="347" spans="1:5">
      <c r="A347" s="78"/>
      <c r="B347" s="99" t="str">
        <f>Dat_02!A347</f>
        <v>09/03/2026</v>
      </c>
      <c r="C347" s="100">
        <f>Dat_02!N347</f>
        <v>-78.758333333300016</v>
      </c>
      <c r="D347" s="100">
        <f>Dat_02!B347</f>
        <v>2747.5416666667002</v>
      </c>
      <c r="E347" s="100">
        <f>Dat_02!F347</f>
        <v>-2192.4166666667002</v>
      </c>
    </row>
    <row r="348" spans="1:5">
      <c r="A348" s="78"/>
      <c r="B348" s="99" t="str">
        <f>Dat_02!A348</f>
        <v>10/03/2026</v>
      </c>
      <c r="C348" s="100">
        <f>Dat_02!N348</f>
        <v>250.95416666669996</v>
      </c>
      <c r="D348" s="100">
        <f>Dat_02!B348</f>
        <v>2300</v>
      </c>
      <c r="E348" s="100">
        <f>Dat_02!F348</f>
        <v>-1700.375</v>
      </c>
    </row>
    <row r="349" spans="1:5">
      <c r="A349" s="78"/>
      <c r="B349" s="99" t="str">
        <f>Dat_02!A349</f>
        <v>11/03/2026</v>
      </c>
      <c r="C349" s="100">
        <f>Dat_02!N349</f>
        <v>811.09999999999991</v>
      </c>
      <c r="D349" s="100">
        <f>Dat_02!B349</f>
        <v>2275</v>
      </c>
      <c r="E349" s="100">
        <f>Dat_02!F349</f>
        <v>-1844.75</v>
      </c>
    </row>
    <row r="350" spans="1:5">
      <c r="A350" s="78"/>
      <c r="B350" s="99" t="str">
        <f>Dat_02!A350</f>
        <v>12/03/2026</v>
      </c>
      <c r="C350" s="100">
        <f>Dat_02!N350</f>
        <v>666.53143939400002</v>
      </c>
      <c r="D350" s="100">
        <f>Dat_02!B350</f>
        <v>2187.5</v>
      </c>
      <c r="E350" s="100">
        <f>Dat_02!F350</f>
        <v>-2100</v>
      </c>
    </row>
    <row r="351" spans="1:5">
      <c r="A351" s="78"/>
      <c r="B351" s="99" t="str">
        <f>Dat_02!A351</f>
        <v>13/03/2026</v>
      </c>
      <c r="C351" s="100">
        <f>Dat_02!N351</f>
        <v>-295.99696969690012</v>
      </c>
      <c r="D351" s="100">
        <f>Dat_02!B351</f>
        <v>2200</v>
      </c>
      <c r="E351" s="100">
        <f>Dat_02!F351</f>
        <v>-2029.1666666666999</v>
      </c>
    </row>
    <row r="352" spans="1:5">
      <c r="A352" s="78"/>
      <c r="B352" s="99" t="str">
        <f>Dat_02!A352</f>
        <v>14/03/2026</v>
      </c>
      <c r="C352" s="100">
        <f>Dat_02!N352</f>
        <v>-1710.4166666665997</v>
      </c>
      <c r="D352" s="100">
        <f>Dat_02!B352</f>
        <v>2287.5</v>
      </c>
      <c r="E352" s="100">
        <f>Dat_02!F352</f>
        <v>-1700</v>
      </c>
    </row>
    <row r="353" spans="1:5">
      <c r="A353" s="78"/>
      <c r="B353" s="99" t="str">
        <f>Dat_02!A353</f>
        <v>15/03/2026</v>
      </c>
      <c r="C353" s="100">
        <f>Dat_02!N353</f>
        <v>-1598.0500000000002</v>
      </c>
      <c r="D353" s="100">
        <f>Dat_02!B353</f>
        <v>2300</v>
      </c>
      <c r="E353" s="100">
        <f>Dat_02!F353</f>
        <v>-1616.6666666666999</v>
      </c>
    </row>
    <row r="354" spans="1:5">
      <c r="A354" s="78"/>
      <c r="B354" s="99" t="str">
        <f>Dat_02!A354</f>
        <v>16/03/2026</v>
      </c>
      <c r="C354" s="100">
        <f>Dat_02!N354</f>
        <v>-1089.3666666667</v>
      </c>
      <c r="D354" s="100">
        <f>Dat_02!B354</f>
        <v>2220.8333333332998</v>
      </c>
      <c r="E354" s="100">
        <f>Dat_02!F354</f>
        <v>-1800</v>
      </c>
    </row>
    <row r="355" spans="1:5">
      <c r="A355" s="78"/>
      <c r="B355" s="99" t="str">
        <f>Dat_02!A355</f>
        <v>17/03/2026</v>
      </c>
      <c r="C355" s="100">
        <f>Dat_02!N355</f>
        <v>-982.48249999999996</v>
      </c>
      <c r="D355" s="100">
        <f>Dat_02!B355</f>
        <v>2300</v>
      </c>
      <c r="E355" s="100">
        <f>Dat_02!F355</f>
        <v>-1716.6666666666999</v>
      </c>
    </row>
    <row r="356" spans="1:5">
      <c r="A356" s="78"/>
      <c r="B356" s="99" t="str">
        <f>Dat_02!A356</f>
        <v>18/03/2026</v>
      </c>
      <c r="C356" s="100">
        <f>Dat_02!N356</f>
        <v>1268.6625000000001</v>
      </c>
      <c r="D356" s="100">
        <f>Dat_02!B356</f>
        <v>2259.5</v>
      </c>
      <c r="E356" s="100">
        <f>Dat_02!F356</f>
        <v>-2205.5</v>
      </c>
    </row>
    <row r="357" spans="1:5">
      <c r="A357" s="78"/>
      <c r="B357" s="99" t="str">
        <f>Dat_02!A357</f>
        <v>19/03/2026</v>
      </c>
      <c r="C357" s="100">
        <f>Dat_02!N357</f>
        <v>-1621.8458333332999</v>
      </c>
      <c r="D357" s="100">
        <f>Dat_02!B357</f>
        <v>2879.5</v>
      </c>
      <c r="E357" s="100">
        <f>Dat_02!F357</f>
        <v>-3136.9583333332998</v>
      </c>
    </row>
    <row r="358" spans="1:5">
      <c r="A358" s="78"/>
      <c r="B358" s="99" t="str">
        <f>Dat_02!A358</f>
        <v>20/03/2026</v>
      </c>
      <c r="C358" s="100">
        <f>Dat_02!N358</f>
        <v>-1290.5791666667001</v>
      </c>
      <c r="D358" s="100">
        <f>Dat_02!B358</f>
        <v>3099.7083333332998</v>
      </c>
      <c r="E358" s="100">
        <f>Dat_02!F358</f>
        <v>-2448.375</v>
      </c>
    </row>
    <row r="359" spans="1:5">
      <c r="A359" s="78"/>
      <c r="B359" s="99" t="str">
        <f>Dat_02!A359</f>
        <v>21/03/2026</v>
      </c>
      <c r="C359" s="100">
        <f>Dat_02!N359</f>
        <v>350.41488095240015</v>
      </c>
      <c r="D359" s="100">
        <f>Dat_02!B359</f>
        <v>2681.9583333332998</v>
      </c>
      <c r="E359" s="100">
        <f>Dat_02!F359</f>
        <v>-3005.9166666667002</v>
      </c>
    </row>
    <row r="360" spans="1:5">
      <c r="A360" s="78"/>
      <c r="B360" s="99" t="str">
        <f>Dat_02!A360</f>
        <v>22/03/2026</v>
      </c>
      <c r="C360" s="100">
        <f>Dat_02!N360</f>
        <v>-1706.4036231883997</v>
      </c>
      <c r="D360" s="100">
        <f>Dat_02!B360</f>
        <v>2741.5</v>
      </c>
      <c r="E360" s="100">
        <f>Dat_02!F360</f>
        <v>-2687</v>
      </c>
    </row>
    <row r="361" spans="1:5">
      <c r="A361" s="78"/>
      <c r="B361" s="99" t="str">
        <f>Dat_02!A361</f>
        <v>23/03/2026</v>
      </c>
      <c r="C361" s="100">
        <f>Dat_02!N361</f>
        <v>-1970.6138888889</v>
      </c>
      <c r="D361" s="100">
        <f>Dat_02!B361</f>
        <v>3398.0833333332998</v>
      </c>
      <c r="E361" s="100">
        <f>Dat_02!F361</f>
        <v>-2233.4166666667002</v>
      </c>
    </row>
    <row r="362" spans="1:5">
      <c r="A362" s="78"/>
      <c r="B362" s="99" t="str">
        <f>Dat_02!A362</f>
        <v>24/03/2026</v>
      </c>
      <c r="C362" s="100">
        <f>Dat_02!N362</f>
        <v>-22.09257246369998</v>
      </c>
      <c r="D362" s="100">
        <f>Dat_02!B362</f>
        <v>2789.1666666667002</v>
      </c>
      <c r="E362" s="100">
        <f>Dat_02!F362</f>
        <v>-1873.7083333333001</v>
      </c>
    </row>
    <row r="363" spans="1:5">
      <c r="A363" s="78"/>
      <c r="B363" s="99" t="str">
        <f>Dat_02!A363</f>
        <v>25/03/2026</v>
      </c>
      <c r="C363" s="100">
        <f>Dat_02!N363</f>
        <v>-242.32565217390015</v>
      </c>
      <c r="D363" s="100">
        <f>Dat_02!B363</f>
        <v>2090.0833333332998</v>
      </c>
      <c r="E363" s="100">
        <f>Dat_02!F363</f>
        <v>-2012.25</v>
      </c>
    </row>
    <row r="364" spans="1:5">
      <c r="A364" s="78"/>
      <c r="B364" s="99" t="str">
        <f>Dat_02!A364</f>
        <v>26/03/2026</v>
      </c>
      <c r="C364" s="100">
        <f>Dat_02!N364</f>
        <v>-1686.0826923076997</v>
      </c>
      <c r="D364" s="100">
        <f>Dat_02!B364</f>
        <v>2171.3333333332998</v>
      </c>
      <c r="E364" s="100">
        <f>Dat_02!F364</f>
        <v>-1860.7916666666999</v>
      </c>
    </row>
    <row r="365" spans="1:5">
      <c r="A365" s="78"/>
      <c r="B365" s="99" t="str">
        <f>Dat_02!A365</f>
        <v>27/03/2026</v>
      </c>
      <c r="C365" s="100">
        <f>Dat_02!N365</f>
        <v>-1586.6402777778001</v>
      </c>
      <c r="D365" s="100">
        <f>Dat_02!B365</f>
        <v>2561.8333333332998</v>
      </c>
      <c r="E365" s="100">
        <f>Dat_02!F365</f>
        <v>-1699.6666666666999</v>
      </c>
    </row>
    <row r="366" spans="1:5">
      <c r="A366" s="78"/>
      <c r="B366" s="99" t="str">
        <f>Dat_02!A366</f>
        <v>28/03/2026</v>
      </c>
      <c r="C366" s="100">
        <f>Dat_02!N366</f>
        <v>-1722.0166666666998</v>
      </c>
      <c r="D366" s="100">
        <f>Dat_02!B366</f>
        <v>2288.875</v>
      </c>
      <c r="E366" s="100">
        <f>Dat_02!F366</f>
        <v>-1932.0833333333001</v>
      </c>
    </row>
    <row r="367" spans="1:5">
      <c r="A367" s="78"/>
      <c r="B367" s="99" t="str">
        <f>Dat_02!A367</f>
        <v>29/03/2026</v>
      </c>
      <c r="C367" s="100">
        <f>Dat_02!N367</f>
        <v>-2110.3807065217002</v>
      </c>
      <c r="D367" s="100">
        <f>Dat_02!B367</f>
        <v>2455.5217391304</v>
      </c>
      <c r="E367" s="100">
        <f>Dat_02!F367</f>
        <v>-2263.4782608696</v>
      </c>
    </row>
    <row r="368" spans="1:5">
      <c r="A368" s="78"/>
      <c r="B368" s="99" t="str">
        <f>Dat_02!A368</f>
        <v>30/03/2026</v>
      </c>
      <c r="C368" s="100">
        <f>Dat_02!N368</f>
        <v>-1874.7214285713999</v>
      </c>
      <c r="D368" s="100">
        <f>Dat_02!B368</f>
        <v>2052.0833333332998</v>
      </c>
      <c r="E368" s="100">
        <f>Dat_02!F368</f>
        <v>-2319</v>
      </c>
    </row>
    <row r="369" spans="1:5">
      <c r="A369" s="78"/>
      <c r="B369" s="99" t="str">
        <f>Dat_02!A369</f>
        <v>31/03/2026</v>
      </c>
      <c r="C369" s="100">
        <f>Dat_02!N369</f>
        <v>-2025.2454545455</v>
      </c>
      <c r="D369" s="100">
        <f>Dat_02!B369</f>
        <v>2000</v>
      </c>
      <c r="E369" s="100">
        <f>Dat_02!F369</f>
        <v>-2186.5416666667002</v>
      </c>
    </row>
    <row r="370" spans="1:5">
      <c r="A370" s="78" t="s">
        <v>46</v>
      </c>
      <c r="B370" s="99" t="str">
        <f>Dat_02!A370</f>
        <v>01/04/2026</v>
      </c>
      <c r="C370" s="100">
        <f>Dat_02!N370</f>
        <v>-2020.9378787877999</v>
      </c>
      <c r="D370" s="100">
        <f>Dat_02!B370</f>
        <v>2000</v>
      </c>
      <c r="E370" s="100">
        <f>Dat_02!F370</f>
        <v>-2168.75</v>
      </c>
    </row>
    <row r="371" spans="1:5">
      <c r="A371" s="78"/>
      <c r="B371" s="99" t="str">
        <f>Dat_02!A371</f>
        <v>02/04/2026</v>
      </c>
      <c r="C371" s="100">
        <f>Dat_02!N371</f>
        <v>-1981.9551282052003</v>
      </c>
      <c r="D371" s="100">
        <f>Dat_02!B371</f>
        <v>2203.9583333332998</v>
      </c>
      <c r="E371" s="100">
        <f>Dat_02!F371</f>
        <v>-2219.6666666667002</v>
      </c>
    </row>
    <row r="372" spans="1:5">
      <c r="A372" s="78"/>
      <c r="B372" s="99" t="str">
        <f>Dat_02!A372</f>
        <v>03/04/2026</v>
      </c>
      <c r="C372" s="100">
        <f>Dat_02!N372</f>
        <v>-1923.7608974359002</v>
      </c>
      <c r="D372" s="100">
        <f>Dat_02!B372</f>
        <v>2246.5</v>
      </c>
      <c r="E372" s="100">
        <f>Dat_02!F372</f>
        <v>-2412.2916666667002</v>
      </c>
    </row>
    <row r="373" spans="1:5">
      <c r="A373" s="78"/>
      <c r="B373" s="99" t="str">
        <f>Dat_02!A373</f>
        <v>04/04/2026</v>
      </c>
      <c r="C373" s="100">
        <f>Dat_02!N373</f>
        <v>811.44166666670003</v>
      </c>
      <c r="D373" s="100">
        <f>Dat_02!B373</f>
        <v>1658.3333333333001</v>
      </c>
      <c r="E373" s="100">
        <f>Dat_02!F373</f>
        <v>-1971.1666666666999</v>
      </c>
    </row>
    <row r="374" spans="1:5">
      <c r="A374" s="78"/>
      <c r="B374" s="99" t="str">
        <f>Dat_02!A374</f>
        <v>05/04/2026</v>
      </c>
      <c r="C374" s="100">
        <f>Dat_02!N374</f>
        <v>1155.0490384615</v>
      </c>
      <c r="D374" s="100">
        <f>Dat_02!B374</f>
        <v>2041.6666666666999</v>
      </c>
      <c r="E374" s="100">
        <f>Dat_02!F374</f>
        <v>-2484.4166666667002</v>
      </c>
    </row>
    <row r="375" spans="1:5">
      <c r="A375" s="78"/>
      <c r="B375" s="99" t="str">
        <f>Dat_02!A375</f>
        <v>06/04/2026</v>
      </c>
      <c r="C375" s="100">
        <f>Dat_02!N375</f>
        <v>63.310984848500084</v>
      </c>
      <c r="D375" s="100">
        <f>Dat_02!B375</f>
        <v>1970.8333333333001</v>
      </c>
      <c r="E375" s="100">
        <f>Dat_02!F375</f>
        <v>-2312.9166666667002</v>
      </c>
    </row>
    <row r="376" spans="1:5">
      <c r="A376" s="78"/>
      <c r="B376" s="99" t="str">
        <f>Dat_02!A376</f>
        <v>07/04/2026</v>
      </c>
      <c r="C376" s="100">
        <f>Dat_02!N376</f>
        <v>-501.01499999999987</v>
      </c>
      <c r="D376" s="100">
        <f>Dat_02!B376</f>
        <v>2054.1666666667002</v>
      </c>
      <c r="E376" s="100">
        <f>Dat_02!F376</f>
        <v>-1866.7916666666999</v>
      </c>
    </row>
    <row r="377" spans="1:5">
      <c r="A377" s="78"/>
      <c r="B377" s="99" t="str">
        <f>Dat_02!A377</f>
        <v>08/04/2026</v>
      </c>
      <c r="C377" s="100">
        <f>Dat_02!N377</f>
        <v>753.8408333333</v>
      </c>
      <c r="D377" s="100">
        <f>Dat_02!B377</f>
        <v>2070.8333333332998</v>
      </c>
      <c r="E377" s="100">
        <f>Dat_02!F377</f>
        <v>-2150</v>
      </c>
    </row>
    <row r="378" spans="1:5">
      <c r="A378" s="78"/>
      <c r="B378" s="99" t="str">
        <f>Dat_02!A378</f>
        <v>09/04/2026</v>
      </c>
      <c r="C378" s="100">
        <f>Dat_02!N378</f>
        <v>497.66022727270001</v>
      </c>
      <c r="D378" s="100">
        <f>Dat_02!B378</f>
        <v>2066.6666666667002</v>
      </c>
      <c r="E378" s="100">
        <f>Dat_02!F378</f>
        <v>-2142.5</v>
      </c>
    </row>
    <row r="379" spans="1:5">
      <c r="A379" s="78"/>
      <c r="B379" s="99" t="str">
        <f>Dat_02!A379</f>
        <v>10/04/2026</v>
      </c>
      <c r="C379" s="100">
        <f>Dat_02!N379</f>
        <v>146.76684782610005</v>
      </c>
      <c r="D379" s="100">
        <f>Dat_02!B379</f>
        <v>2100</v>
      </c>
      <c r="E379" s="100">
        <f>Dat_02!F379</f>
        <v>-1822.9166666666999</v>
      </c>
    </row>
    <row r="380" spans="1:5">
      <c r="A380" s="78"/>
      <c r="B380" s="99" t="str">
        <f>Dat_02!A380</f>
        <v>11/04/2026</v>
      </c>
      <c r="C380" s="100">
        <f>Dat_02!N380</f>
        <v>701.72499999999991</v>
      </c>
      <c r="D380" s="100">
        <f>Dat_02!B380</f>
        <v>1941.6666666666999</v>
      </c>
      <c r="E380" s="100">
        <f>Dat_02!F380</f>
        <v>-3023.5416666667002</v>
      </c>
    </row>
    <row r="381" spans="1:5">
      <c r="A381" s="78"/>
      <c r="B381" s="99" t="str">
        <f>Dat_02!A381</f>
        <v>12/04/2026</v>
      </c>
      <c r="C381" s="100">
        <f>Dat_02!N381</f>
        <v>-2050.5791666667001</v>
      </c>
      <c r="D381" s="100">
        <f>Dat_02!B381</f>
        <v>2530.2083333332998</v>
      </c>
      <c r="E381" s="100">
        <f>Dat_02!F381</f>
        <v>-2757.0416666667002</v>
      </c>
    </row>
    <row r="382" spans="1:5">
      <c r="A382" s="78"/>
      <c r="B382" s="99" t="str">
        <f>Dat_02!A382</f>
        <v>13/04/2026</v>
      </c>
      <c r="C382" s="100">
        <f>Dat_02!N382</f>
        <v>-2007.8862745097999</v>
      </c>
      <c r="D382" s="100">
        <f>Dat_02!B382</f>
        <v>2676.7083333332998</v>
      </c>
      <c r="E382" s="100">
        <f>Dat_02!F382</f>
        <v>-2185.8333333332998</v>
      </c>
    </row>
    <row r="383" spans="1:5">
      <c r="A383" s="78"/>
      <c r="B383" s="99" t="str">
        <f>Dat_02!A383</f>
        <v>14/04/2026</v>
      </c>
      <c r="C383" s="100">
        <f>Dat_02!N383</f>
        <v>-996.8180555555</v>
      </c>
      <c r="D383" s="100">
        <f>Dat_02!B383</f>
        <v>2457.5416666667002</v>
      </c>
      <c r="E383" s="100">
        <f>Dat_02!F383</f>
        <v>-1479.1666666666999</v>
      </c>
    </row>
    <row r="384" spans="1:5">
      <c r="A384" s="78"/>
      <c r="B384" s="99" t="str">
        <f>Dat_02!A384</f>
        <v>15/04/2026</v>
      </c>
      <c r="C384" s="100">
        <f>Dat_02!N384</f>
        <v>-914.3482142856999</v>
      </c>
      <c r="D384" s="100">
        <f>Dat_02!B384</f>
        <v>2701.75</v>
      </c>
      <c r="E384" s="100">
        <f>Dat_02!F384</f>
        <v>-1914.7916666666999</v>
      </c>
    </row>
    <row r="385" spans="1:5">
      <c r="A385" s="78"/>
      <c r="B385" s="99" t="str">
        <f>Dat_02!A385</f>
        <v>16/04/2026</v>
      </c>
      <c r="C385" s="100">
        <f>Dat_02!N385</f>
        <v>496.27159090909993</v>
      </c>
      <c r="D385" s="100">
        <f>Dat_02!B385</f>
        <v>2458.3333333332998</v>
      </c>
      <c r="E385" s="100">
        <f>Dat_02!F385</f>
        <v>-2031.4583333333001</v>
      </c>
    </row>
    <row r="386" spans="1:5">
      <c r="A386" s="78"/>
      <c r="B386" s="99" t="str">
        <f>Dat_02!A386</f>
        <v>17/04/2026</v>
      </c>
      <c r="C386" s="100">
        <f>Dat_02!N386</f>
        <v>256.31666666669992</v>
      </c>
      <c r="D386" s="100">
        <f>Dat_02!B386</f>
        <v>2493.75</v>
      </c>
      <c r="E386" s="100">
        <f>Dat_02!F386</f>
        <v>-2147.5</v>
      </c>
    </row>
    <row r="387" spans="1:5">
      <c r="A387" s="78"/>
      <c r="B387" s="99" t="str">
        <f>Dat_02!A387</f>
        <v>18/04/2026</v>
      </c>
      <c r="C387" s="100">
        <f>Dat_02!N387</f>
        <v>1104.9032608696</v>
      </c>
      <c r="D387" s="100">
        <f>Dat_02!B387</f>
        <v>2605.4166666667002</v>
      </c>
      <c r="E387" s="100">
        <f>Dat_02!F387</f>
        <v>-2491.3333333332998</v>
      </c>
    </row>
    <row r="388" spans="1:5">
      <c r="A388" s="78"/>
      <c r="B388" s="99" t="str">
        <f>Dat_02!A388</f>
        <v>19/04/2026</v>
      </c>
      <c r="C388" s="100">
        <f>Dat_02!N388</f>
        <v>881.4416666666998</v>
      </c>
      <c r="D388" s="100">
        <f>Dat_02!B388</f>
        <v>2381.5</v>
      </c>
      <c r="E388" s="100">
        <f>Dat_02!F388</f>
        <v>-2961.5833333332998</v>
      </c>
    </row>
    <row r="389" spans="1:5">
      <c r="A389" s="78"/>
      <c r="B389" s="99" t="str">
        <f>Dat_02!A389</f>
        <v>20/04/2026</v>
      </c>
      <c r="C389" s="100">
        <f>Dat_02!N389</f>
        <v>1963.3333333332998</v>
      </c>
      <c r="D389" s="100">
        <f>Dat_02!B389</f>
        <v>2056.25</v>
      </c>
      <c r="E389" s="100">
        <f>Dat_02!F389</f>
        <v>-2097.2916666667002</v>
      </c>
    </row>
    <row r="390" spans="1:5">
      <c r="A390" s="78"/>
      <c r="B390" s="99" t="str">
        <f>Dat_02!A390</f>
        <v>21/04/2026</v>
      </c>
      <c r="C390" s="100">
        <f>Dat_02!N390</f>
        <v>1904.0847222221998</v>
      </c>
      <c r="D390" s="100">
        <f>Dat_02!B390</f>
        <v>2191.6666666667002</v>
      </c>
      <c r="E390" s="100">
        <f>Dat_02!F390</f>
        <v>-250</v>
      </c>
    </row>
    <row r="391" spans="1:5">
      <c r="A391" s="78"/>
      <c r="B391" s="99" t="str">
        <f>Dat_02!A391</f>
        <v>22/04/2026</v>
      </c>
      <c r="C391" s="100">
        <f>Dat_02!N391</f>
        <v>1677.7708333332998</v>
      </c>
      <c r="D391" s="100">
        <f>Dat_02!B391</f>
        <v>2125</v>
      </c>
      <c r="E391" s="100">
        <f>Dat_02!F391</f>
        <v>-1037.5</v>
      </c>
    </row>
    <row r="392" spans="1:5">
      <c r="A392" s="78"/>
      <c r="B392" s="99" t="str">
        <f>Dat_02!A392</f>
        <v>23/04/2026</v>
      </c>
      <c r="C392" s="100">
        <f>Dat_02!N392</f>
        <v>1746.4666666666999</v>
      </c>
      <c r="D392" s="100">
        <f>Dat_02!B392</f>
        <v>2125.8333333332998</v>
      </c>
      <c r="E392" s="100">
        <f>Dat_02!F392</f>
        <v>-1212.5</v>
      </c>
    </row>
    <row r="393" spans="1:5">
      <c r="A393" s="78"/>
      <c r="B393" s="99" t="str">
        <f>Dat_02!A393</f>
        <v>24/04/2026</v>
      </c>
      <c r="C393" s="100">
        <f>Dat_02!N393</f>
        <v>2232.3933333333002</v>
      </c>
      <c r="D393" s="100">
        <f>Dat_02!B393</f>
        <v>2303.5</v>
      </c>
      <c r="E393" s="100">
        <f>Dat_02!F393</f>
        <v>-1913.4166666666999</v>
      </c>
    </row>
    <row r="394" spans="1:5">
      <c r="A394" s="78"/>
      <c r="B394" s="99" t="str">
        <f>Dat_02!A394</f>
        <v>25/04/2026</v>
      </c>
      <c r="C394" s="100">
        <f>Dat_02!N394</f>
        <v>2650.3022727273001</v>
      </c>
      <c r="D394" s="100">
        <f>Dat_02!B394</f>
        <v>2807.3333333332998</v>
      </c>
      <c r="E394" s="100">
        <f>Dat_02!F394</f>
        <v>-3453.1666666667002</v>
      </c>
    </row>
    <row r="395" spans="1:5">
      <c r="A395" s="78"/>
      <c r="B395" s="99" t="str">
        <f>Dat_02!A395</f>
        <v>26/04/2026</v>
      </c>
      <c r="C395" s="100">
        <f>Dat_02!N395</f>
        <v>1777.9833333333002</v>
      </c>
      <c r="D395" s="100">
        <f>Dat_02!B395</f>
        <v>2405.0416666667002</v>
      </c>
      <c r="E395" s="100">
        <f>Dat_02!F395</f>
        <v>-3178.5416666667002</v>
      </c>
    </row>
    <row r="396" spans="1:5">
      <c r="A396" s="78"/>
      <c r="B396" s="99" t="str">
        <f>Dat_02!A396</f>
        <v>27/04/2026</v>
      </c>
      <c r="C396" s="100">
        <f>Dat_02!N396</f>
        <v>1127.7208333332999</v>
      </c>
      <c r="D396" s="100">
        <f>Dat_02!B396</f>
        <v>2399.7916666667002</v>
      </c>
      <c r="E396" s="100">
        <f>Dat_02!F396</f>
        <v>-1976.1666666666999</v>
      </c>
    </row>
    <row r="397" spans="1:5">
      <c r="A397" s="78"/>
      <c r="B397" s="99" t="str">
        <f>Dat_02!A397</f>
        <v>28/04/2026</v>
      </c>
      <c r="C397" s="100">
        <f>Dat_02!N397</f>
        <v>2371.9416666667003</v>
      </c>
      <c r="D397" s="100">
        <f>Dat_02!B397</f>
        <v>2367.2916666667002</v>
      </c>
      <c r="E397" s="100">
        <f>Dat_02!F397</f>
        <v>-2138.1666666667002</v>
      </c>
    </row>
    <row r="398" spans="1:5">
      <c r="A398" s="78"/>
      <c r="B398" s="99" t="str">
        <f>Dat_02!A398</f>
        <v>29/04/2026</v>
      </c>
      <c r="C398" s="100">
        <f>Dat_02!N398</f>
        <v>2006.105</v>
      </c>
      <c r="D398" s="100">
        <f>Dat_02!B398</f>
        <v>2181.0416666667002</v>
      </c>
      <c r="E398" s="100">
        <f>Dat_02!F398</f>
        <v>-2039.5833333333001</v>
      </c>
    </row>
    <row r="399" spans="1:5">
      <c r="A399" s="78"/>
      <c r="B399" s="99" t="str">
        <f>Dat_02!A399</f>
        <v>30/04/2026</v>
      </c>
      <c r="C399" s="100">
        <f>Dat_02!N399</f>
        <v>2405.6458333332998</v>
      </c>
      <c r="D399" s="100">
        <f>Dat_02!B399</f>
        <v>2418.2916666667002</v>
      </c>
      <c r="E399" s="100">
        <f>Dat_02!F399</f>
        <v>-2188.1666666667002</v>
      </c>
    </row>
    <row r="400" spans="1:5">
      <c r="A400" s="78"/>
      <c r="B400" s="99">
        <f>Dat_02!A400</f>
        <v>0</v>
      </c>
      <c r="C400" s="100">
        <f>Dat_02!N400</f>
        <v>0</v>
      </c>
      <c r="D400" s="100">
        <f>Dat_02!B400</f>
        <v>0</v>
      </c>
      <c r="E400" s="100">
        <f>Dat_02!F400</f>
        <v>0</v>
      </c>
    </row>
    <row r="401" spans="1:5">
      <c r="A401" s="78"/>
      <c r="B401" s="99">
        <f>Dat_02!A401</f>
        <v>0</v>
      </c>
      <c r="C401" s="100">
        <f>Dat_02!N401</f>
        <v>0</v>
      </c>
      <c r="D401" s="100">
        <f>Dat_02!B401</f>
        <v>0</v>
      </c>
      <c r="E401" s="100">
        <f>Dat_02!F401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2"/>
  <dimension ref="A1:E635"/>
  <sheetViews>
    <sheetView showGridLines="0" showRowColHeaders="0" workbookViewId="0"/>
  </sheetViews>
  <sheetFormatPr baseColWidth="10" defaultRowHeight="12.75"/>
  <cols>
    <col min="2" max="5" width="11.42578125" style="101"/>
  </cols>
  <sheetData>
    <row r="1" spans="1:5">
      <c r="B1"/>
      <c r="C1"/>
      <c r="D1"/>
      <c r="E1"/>
    </row>
    <row r="2" spans="1:5">
      <c r="B2" s="77" t="s">
        <v>57</v>
      </c>
      <c r="C2"/>
      <c r="D2"/>
      <c r="E2"/>
    </row>
    <row r="3" spans="1:5" ht="12.75" customHeight="1">
      <c r="B3" s="95"/>
      <c r="C3" s="95"/>
      <c r="D3" s="125" t="s">
        <v>58</v>
      </c>
      <c r="E3" s="125"/>
    </row>
    <row r="4" spans="1:5">
      <c r="B4" s="51" t="s">
        <v>7</v>
      </c>
      <c r="C4" s="51" t="s">
        <v>6</v>
      </c>
      <c r="D4" s="51" t="s">
        <v>8</v>
      </c>
      <c r="E4" s="51" t="s">
        <v>9</v>
      </c>
    </row>
    <row r="5" spans="1:5">
      <c r="A5" s="78" t="s">
        <v>46</v>
      </c>
      <c r="B5" s="99" t="str">
        <f>Dat_02!A5</f>
        <v>01/04/2025</v>
      </c>
      <c r="C5" s="100">
        <f>Dat_02!O5</f>
        <v>-130.58750000000009</v>
      </c>
      <c r="D5" s="100">
        <f>Dat_02!D5</f>
        <v>2575</v>
      </c>
      <c r="E5" s="100">
        <f>Dat_02!G5</f>
        <v>-3755.625</v>
      </c>
    </row>
    <row r="6" spans="1:5">
      <c r="A6" s="78"/>
      <c r="B6" s="99" t="str">
        <f>Dat_02!A6</f>
        <v>02/04/2025</v>
      </c>
      <c r="C6" s="100">
        <f>Dat_02!O6</f>
        <v>-436.61666666660005</v>
      </c>
      <c r="D6" s="100">
        <f>Dat_02!D6</f>
        <v>2419.375</v>
      </c>
      <c r="E6" s="100">
        <f>Dat_02!G6</f>
        <v>-3581.25</v>
      </c>
    </row>
    <row r="7" spans="1:5">
      <c r="A7" s="78"/>
      <c r="B7" s="99" t="str">
        <f>Dat_02!A7</f>
        <v>03/04/2025</v>
      </c>
      <c r="C7" s="100">
        <f>Dat_02!O7</f>
        <v>562.56666666669992</v>
      </c>
      <c r="D7" s="100">
        <f>Dat_02!D7</f>
        <v>3030.4166666667002</v>
      </c>
      <c r="E7" s="100">
        <f>Dat_02!G7</f>
        <v>-3205.8333333332998</v>
      </c>
    </row>
    <row r="8" spans="1:5">
      <c r="A8" s="78"/>
      <c r="B8" s="99" t="str">
        <f>Dat_02!A8</f>
        <v>04/04/2025</v>
      </c>
      <c r="C8" s="100">
        <f>Dat_02!O8</f>
        <v>1456.3416666666999</v>
      </c>
      <c r="D8" s="100">
        <f>Dat_02!D8</f>
        <v>3307.5</v>
      </c>
      <c r="E8" s="100">
        <f>Dat_02!G8</f>
        <v>-3403.5416666667002</v>
      </c>
    </row>
    <row r="9" spans="1:5">
      <c r="A9" s="78"/>
      <c r="B9" s="99" t="str">
        <f>Dat_02!A9</f>
        <v>05/04/2025</v>
      </c>
      <c r="C9" s="100">
        <f>Dat_02!O9</f>
        <v>115.3125</v>
      </c>
      <c r="D9" s="100">
        <f>Dat_02!D9</f>
        <v>2750</v>
      </c>
      <c r="E9" s="100">
        <f>Dat_02!G9</f>
        <v>-4001.875</v>
      </c>
    </row>
    <row r="10" spans="1:5">
      <c r="A10" s="78"/>
      <c r="B10" s="99" t="str">
        <f>Dat_02!A10</f>
        <v>06/04/2025</v>
      </c>
      <c r="C10" s="100">
        <f>Dat_02!O10</f>
        <v>-456.92916666669998</v>
      </c>
      <c r="D10" s="100">
        <f>Dat_02!D10</f>
        <v>2488.75</v>
      </c>
      <c r="E10" s="100">
        <f>Dat_02!G10</f>
        <v>-4091.25</v>
      </c>
    </row>
    <row r="11" spans="1:5">
      <c r="A11" s="78"/>
      <c r="B11" s="99" t="str">
        <f>Dat_02!A11</f>
        <v>07/04/2025</v>
      </c>
      <c r="C11" s="100">
        <f>Dat_02!O11</f>
        <v>-450.77499999999986</v>
      </c>
      <c r="D11" s="100">
        <f>Dat_02!D11</f>
        <v>2141.25</v>
      </c>
      <c r="E11" s="100">
        <f>Dat_02!G11</f>
        <v>-3842.2916666667002</v>
      </c>
    </row>
    <row r="12" spans="1:5">
      <c r="A12" s="78"/>
      <c r="B12" s="99" t="str">
        <f>Dat_02!A12</f>
        <v>08/04/2025</v>
      </c>
      <c r="C12" s="100">
        <f>Dat_02!O12</f>
        <v>-136.19583333330002</v>
      </c>
      <c r="D12" s="100">
        <f>Dat_02!D12</f>
        <v>2955.625</v>
      </c>
      <c r="E12" s="100">
        <f>Dat_02!G12</f>
        <v>-3745.625</v>
      </c>
    </row>
    <row r="13" spans="1:5">
      <c r="A13" s="78"/>
      <c r="B13" s="99" t="str">
        <f>Dat_02!A13</f>
        <v>09/04/2025</v>
      </c>
      <c r="C13" s="100">
        <f>Dat_02!O13</f>
        <v>-236.07500000000005</v>
      </c>
      <c r="D13" s="100">
        <f>Dat_02!D13</f>
        <v>2846.8333333332998</v>
      </c>
      <c r="E13" s="100">
        <f>Dat_02!G13</f>
        <v>-3851.4583333332998</v>
      </c>
    </row>
    <row r="14" spans="1:5">
      <c r="A14" s="78"/>
      <c r="B14" s="99" t="str">
        <f>Dat_02!A14</f>
        <v>10/04/2025</v>
      </c>
      <c r="C14" s="100">
        <f>Dat_02!O14</f>
        <v>-1222.1083333332999</v>
      </c>
      <c r="D14" s="100">
        <f>Dat_02!D14</f>
        <v>2505.7916666667002</v>
      </c>
      <c r="E14" s="100">
        <f>Dat_02!G14</f>
        <v>-3990.4583333332998</v>
      </c>
    </row>
    <row r="15" spans="1:5">
      <c r="A15" s="78"/>
      <c r="B15" s="99" t="str">
        <f>Dat_02!A15</f>
        <v>11/04/2025</v>
      </c>
      <c r="C15" s="100">
        <f>Dat_02!O15</f>
        <v>-834.80416666660005</v>
      </c>
      <c r="D15" s="100">
        <f>Dat_02!D15</f>
        <v>2802.125</v>
      </c>
      <c r="E15" s="100">
        <f>Dat_02!G15</f>
        <v>-3655.5416666667002</v>
      </c>
    </row>
    <row r="16" spans="1:5">
      <c r="A16" s="78"/>
      <c r="B16" s="99" t="str">
        <f>Dat_02!A16</f>
        <v>12/04/2025</v>
      </c>
      <c r="C16" s="100">
        <f>Dat_02!O16</f>
        <v>-742.42916666659994</v>
      </c>
      <c r="D16" s="100">
        <f>Dat_02!D16</f>
        <v>2553.4583333332998</v>
      </c>
      <c r="E16" s="100">
        <f>Dat_02!G16</f>
        <v>-3872.2916666667002</v>
      </c>
    </row>
    <row r="17" spans="1:5">
      <c r="A17" s="78"/>
      <c r="B17" s="99" t="str">
        <f>Dat_02!A17</f>
        <v>13/04/2025</v>
      </c>
      <c r="C17" s="100">
        <f>Dat_02!O17</f>
        <v>-555.43568840579997</v>
      </c>
      <c r="D17" s="100">
        <f>Dat_02!D17</f>
        <v>3276.2083333332998</v>
      </c>
      <c r="E17" s="100">
        <f>Dat_02!G17</f>
        <v>-3763.125</v>
      </c>
    </row>
    <row r="18" spans="1:5">
      <c r="A18" s="78"/>
      <c r="B18" s="99" t="str">
        <f>Dat_02!A18</f>
        <v>14/04/2025</v>
      </c>
      <c r="C18" s="100">
        <f>Dat_02!O18</f>
        <v>-53.108333333299925</v>
      </c>
      <c r="D18" s="100">
        <f>Dat_02!D18</f>
        <v>3128</v>
      </c>
      <c r="E18" s="100">
        <f>Dat_02!G18</f>
        <v>-4368.7916666666997</v>
      </c>
    </row>
    <row r="19" spans="1:5">
      <c r="A19" s="78"/>
      <c r="B19" s="99" t="str">
        <f>Dat_02!A19</f>
        <v>15/04/2025</v>
      </c>
      <c r="C19" s="100">
        <f>Dat_02!O19</f>
        <v>-32.25</v>
      </c>
      <c r="D19" s="100">
        <f>Dat_02!D19</f>
        <v>2746.875</v>
      </c>
      <c r="E19" s="100">
        <f>Dat_02!G19</f>
        <v>-3174.5833333332998</v>
      </c>
    </row>
    <row r="20" spans="1:5">
      <c r="A20" s="78"/>
      <c r="B20" s="99" t="str">
        <f>Dat_02!A20</f>
        <v>16/04/2025</v>
      </c>
      <c r="C20" s="100">
        <f>Dat_02!O20</f>
        <v>-1017.65</v>
      </c>
      <c r="D20" s="100">
        <f>Dat_02!D20</f>
        <v>2475.625</v>
      </c>
      <c r="E20" s="100">
        <f>Dat_02!G20</f>
        <v>-3546.4583333332998</v>
      </c>
    </row>
    <row r="21" spans="1:5">
      <c r="A21" s="78"/>
      <c r="B21" s="99" t="str">
        <f>Dat_02!A21</f>
        <v>17/04/2025</v>
      </c>
      <c r="C21" s="100">
        <f>Dat_02!O21</f>
        <v>-1250.4431818182002</v>
      </c>
      <c r="D21" s="100">
        <f>Dat_02!D21</f>
        <v>2918.3333333332998</v>
      </c>
      <c r="E21" s="100">
        <f>Dat_02!G21</f>
        <v>-3939.5</v>
      </c>
    </row>
    <row r="22" spans="1:5">
      <c r="A22" s="78"/>
      <c r="B22" s="99" t="str">
        <f>Dat_02!A22</f>
        <v>18/04/2025</v>
      </c>
      <c r="C22" s="100">
        <f>Dat_02!O22</f>
        <v>775.82083333330013</v>
      </c>
      <c r="D22" s="100">
        <f>Dat_02!D22</f>
        <v>3368.5</v>
      </c>
      <c r="E22" s="100">
        <f>Dat_02!G22</f>
        <v>-2158.9583333332998</v>
      </c>
    </row>
    <row r="23" spans="1:5">
      <c r="A23" s="78"/>
      <c r="B23" s="99" t="str">
        <f>Dat_02!A23</f>
        <v>19/04/2025</v>
      </c>
      <c r="C23" s="100">
        <f>Dat_02!O23</f>
        <v>773.77083333330006</v>
      </c>
      <c r="D23" s="100">
        <f>Dat_02!D23</f>
        <v>4044.375</v>
      </c>
      <c r="E23" s="100">
        <f>Dat_02!G23</f>
        <v>-2373.3333333332998</v>
      </c>
    </row>
    <row r="24" spans="1:5">
      <c r="A24" s="78"/>
      <c r="B24" s="99" t="str">
        <f>Dat_02!A24</f>
        <v>20/04/2025</v>
      </c>
      <c r="C24" s="100">
        <f>Dat_02!O24</f>
        <v>1234.0166666667001</v>
      </c>
      <c r="D24" s="100">
        <f>Dat_02!D24</f>
        <v>3247.5</v>
      </c>
      <c r="E24" s="100">
        <f>Dat_02!G24</f>
        <v>-2875.625</v>
      </c>
    </row>
    <row r="25" spans="1:5">
      <c r="A25" s="78"/>
      <c r="B25" s="99" t="str">
        <f>Dat_02!A25</f>
        <v>21/04/2025</v>
      </c>
      <c r="C25" s="100">
        <f>Dat_02!O25</f>
        <v>587.04583333329992</v>
      </c>
      <c r="D25" s="100">
        <f>Dat_02!D25</f>
        <v>2606.2083333332998</v>
      </c>
      <c r="E25" s="100">
        <f>Dat_02!G25</f>
        <v>-3748.75</v>
      </c>
    </row>
    <row r="26" spans="1:5">
      <c r="A26" s="78"/>
      <c r="B26" s="99" t="str">
        <f>Dat_02!A26</f>
        <v>22/04/2025</v>
      </c>
      <c r="C26" s="100">
        <f>Dat_02!O26</f>
        <v>697.61249999999995</v>
      </c>
      <c r="D26" s="100">
        <f>Dat_02!D26</f>
        <v>2792.2916666667002</v>
      </c>
      <c r="E26" s="100">
        <f>Dat_02!G26</f>
        <v>-3849.375</v>
      </c>
    </row>
    <row r="27" spans="1:5">
      <c r="A27" s="78"/>
      <c r="B27" s="99" t="str">
        <f>Dat_02!A27</f>
        <v>23/04/2025</v>
      </c>
      <c r="C27" s="100">
        <f>Dat_02!O27</f>
        <v>-907.99583333329997</v>
      </c>
      <c r="D27" s="100">
        <f>Dat_02!D27</f>
        <v>2321.4583333332998</v>
      </c>
      <c r="E27" s="100">
        <f>Dat_02!G27</f>
        <v>-4139.375</v>
      </c>
    </row>
    <row r="28" spans="1:5">
      <c r="A28" s="78"/>
      <c r="B28" s="99" t="str">
        <f>Dat_02!A28</f>
        <v>24/04/2025</v>
      </c>
      <c r="C28" s="100">
        <f>Dat_02!O28</f>
        <v>-950.11249999999995</v>
      </c>
      <c r="D28" s="100">
        <f>Dat_02!D28</f>
        <v>2297.0833333332998</v>
      </c>
      <c r="E28" s="100">
        <f>Dat_02!G28</f>
        <v>-3991.875</v>
      </c>
    </row>
    <row r="29" spans="1:5">
      <c r="A29" s="78"/>
      <c r="B29" s="99" t="str">
        <f>Dat_02!A29</f>
        <v>25/04/2025</v>
      </c>
      <c r="C29" s="100">
        <f>Dat_02!O29</f>
        <v>666.6875</v>
      </c>
      <c r="D29" s="100">
        <f>Dat_02!D29</f>
        <v>3049.4166666667002</v>
      </c>
      <c r="E29" s="100">
        <f>Dat_02!G29</f>
        <v>-3441.6666666667002</v>
      </c>
    </row>
    <row r="30" spans="1:5">
      <c r="A30" s="78"/>
      <c r="B30" s="99" t="str">
        <f>Dat_02!A30</f>
        <v>26/04/2025</v>
      </c>
      <c r="C30" s="100">
        <f>Dat_02!O30</f>
        <v>-247.07083333330002</v>
      </c>
      <c r="D30" s="100">
        <f>Dat_02!D30</f>
        <v>2962.5</v>
      </c>
      <c r="E30" s="100">
        <f>Dat_02!G30</f>
        <v>-3280.8333333332998</v>
      </c>
    </row>
    <row r="31" spans="1:5">
      <c r="A31" s="78"/>
      <c r="B31" s="99" t="str">
        <f>Dat_02!A31</f>
        <v>27/04/2025</v>
      </c>
      <c r="C31" s="100">
        <f>Dat_02!O31</f>
        <v>-190.00833333340006</v>
      </c>
      <c r="D31" s="100">
        <f>Dat_02!D31</f>
        <v>2947.625</v>
      </c>
      <c r="E31" s="100">
        <f>Dat_02!G31</f>
        <v>-3275.4166666667002</v>
      </c>
    </row>
    <row r="32" spans="1:5">
      <c r="A32" s="78"/>
      <c r="B32" s="99" t="str">
        <f>Dat_02!A32</f>
        <v>28/04/2025</v>
      </c>
      <c r="C32" s="100">
        <f>Dat_02!O32</f>
        <v>413.91249999999991</v>
      </c>
      <c r="D32" s="100">
        <f>Dat_02!D32</f>
        <v>2139.375</v>
      </c>
      <c r="E32" s="100">
        <f>Dat_02!G32</f>
        <v>-2578.75</v>
      </c>
    </row>
    <row r="33" spans="1:5">
      <c r="A33" s="78"/>
      <c r="B33" s="99" t="str">
        <f>Dat_02!A33</f>
        <v>29/04/2025</v>
      </c>
      <c r="C33" s="100">
        <f>Dat_02!O33</f>
        <v>0</v>
      </c>
      <c r="D33" s="100">
        <f>Dat_02!D33</f>
        <v>0</v>
      </c>
      <c r="E33" s="100">
        <f>Dat_02!G33</f>
        <v>0</v>
      </c>
    </row>
    <row r="34" spans="1:5">
      <c r="A34" s="78"/>
      <c r="B34" s="99" t="str">
        <f>Dat_02!A34</f>
        <v>30/04/2025</v>
      </c>
      <c r="C34" s="100">
        <f>Dat_02!O34</f>
        <v>0</v>
      </c>
      <c r="D34" s="100">
        <f>Dat_02!D34</f>
        <v>0</v>
      </c>
      <c r="E34" s="100">
        <f>Dat_02!G34</f>
        <v>0</v>
      </c>
    </row>
    <row r="35" spans="1:5">
      <c r="A35" s="78"/>
      <c r="B35" s="99" t="str">
        <f>Dat_02!A35</f>
        <v>01/05/2025</v>
      </c>
      <c r="C35" s="100">
        <f>Dat_02!O35</f>
        <v>522.98</v>
      </c>
      <c r="D35" s="100">
        <f>Dat_02!D35</f>
        <v>2050</v>
      </c>
      <c r="E35" s="100">
        <f>Dat_02!G35</f>
        <v>0</v>
      </c>
    </row>
    <row r="36" spans="1:5">
      <c r="A36" s="78" t="s">
        <v>47</v>
      </c>
      <c r="B36" s="99" t="str">
        <f>Dat_02!A36</f>
        <v>02/05/2025</v>
      </c>
      <c r="C36" s="100">
        <f>Dat_02!O36</f>
        <v>742.82583333340006</v>
      </c>
      <c r="D36" s="100">
        <f>Dat_02!D36</f>
        <v>2200</v>
      </c>
      <c r="E36" s="100">
        <f>Dat_02!G36</f>
        <v>0</v>
      </c>
    </row>
    <row r="37" spans="1:5">
      <c r="A37" s="78"/>
      <c r="B37" s="99" t="str">
        <f>Dat_02!A37</f>
        <v>03/05/2025</v>
      </c>
      <c r="C37" s="100">
        <f>Dat_02!O37</f>
        <v>1099.9100000000001</v>
      </c>
      <c r="D37" s="100">
        <f>Dat_02!D37</f>
        <v>2200</v>
      </c>
      <c r="E37" s="100">
        <f>Dat_02!G37</f>
        <v>0</v>
      </c>
    </row>
    <row r="38" spans="1:5">
      <c r="A38" s="78"/>
      <c r="B38" s="99" t="str">
        <f>Dat_02!A38</f>
        <v>04/05/2025</v>
      </c>
      <c r="C38" s="100">
        <f>Dat_02!O38</f>
        <v>403.5357142858</v>
      </c>
      <c r="D38" s="100">
        <f>Dat_02!D38</f>
        <v>2200</v>
      </c>
      <c r="E38" s="100">
        <f>Dat_02!G38</f>
        <v>0</v>
      </c>
    </row>
    <row r="39" spans="1:5">
      <c r="A39" s="78"/>
      <c r="B39" s="99" t="str">
        <f>Dat_02!A39</f>
        <v>05/05/2025</v>
      </c>
      <c r="C39" s="100">
        <f>Dat_02!O39</f>
        <v>171.01666666670002</v>
      </c>
      <c r="D39" s="100">
        <f>Dat_02!D39</f>
        <v>2200</v>
      </c>
      <c r="E39" s="100">
        <f>Dat_02!G39</f>
        <v>0</v>
      </c>
    </row>
    <row r="40" spans="1:5">
      <c r="A40" s="78"/>
      <c r="B40" s="99" t="str">
        <f>Dat_02!A40</f>
        <v>06/05/2025</v>
      </c>
      <c r="C40" s="100">
        <f>Dat_02!O40</f>
        <v>151.66249999999997</v>
      </c>
      <c r="D40" s="100">
        <f>Dat_02!D40</f>
        <v>2083.3333333332998</v>
      </c>
      <c r="E40" s="100">
        <f>Dat_02!G40</f>
        <v>0</v>
      </c>
    </row>
    <row r="41" spans="1:5">
      <c r="A41" s="78"/>
      <c r="B41" s="99" t="str">
        <f>Dat_02!A41</f>
        <v>07/05/2025</v>
      </c>
      <c r="C41" s="100">
        <f>Dat_02!O41</f>
        <v>312.31590909090005</v>
      </c>
      <c r="D41" s="100">
        <f>Dat_02!D41</f>
        <v>1866.6666666666999</v>
      </c>
      <c r="E41" s="100">
        <f>Dat_02!G41</f>
        <v>0</v>
      </c>
    </row>
    <row r="42" spans="1:5">
      <c r="A42" s="78"/>
      <c r="B42" s="99" t="str">
        <f>Dat_02!A42</f>
        <v>08/05/2025</v>
      </c>
      <c r="C42" s="100">
        <f>Dat_02!O42</f>
        <v>-540.61557971019988</v>
      </c>
      <c r="D42" s="100">
        <f>Dat_02!D42</f>
        <v>2112.5</v>
      </c>
      <c r="E42" s="100">
        <f>Dat_02!G42</f>
        <v>-1000</v>
      </c>
    </row>
    <row r="43" spans="1:5">
      <c r="A43" s="78"/>
      <c r="B43" s="99" t="str">
        <f>Dat_02!A43</f>
        <v>09/05/2025</v>
      </c>
      <c r="C43" s="100">
        <f>Dat_02!O43</f>
        <v>-598.84444444439998</v>
      </c>
      <c r="D43" s="100">
        <f>Dat_02!D43</f>
        <v>2158.3333333332998</v>
      </c>
      <c r="E43" s="100">
        <f>Dat_02!G43</f>
        <v>-1000</v>
      </c>
    </row>
    <row r="44" spans="1:5">
      <c r="A44" s="78"/>
      <c r="B44" s="99" t="str">
        <f>Dat_02!A44</f>
        <v>10/05/2025</v>
      </c>
      <c r="C44" s="100">
        <f>Dat_02!O44</f>
        <v>-577.26249999999993</v>
      </c>
      <c r="D44" s="100">
        <f>Dat_02!D44</f>
        <v>2200</v>
      </c>
      <c r="E44" s="100">
        <f>Dat_02!G44</f>
        <v>-1000</v>
      </c>
    </row>
    <row r="45" spans="1:5">
      <c r="A45" s="78"/>
      <c r="B45" s="99" t="str">
        <f>Dat_02!A45</f>
        <v>11/05/2025</v>
      </c>
      <c r="C45" s="100">
        <f>Dat_02!O45</f>
        <v>-327.90666666670006</v>
      </c>
      <c r="D45" s="100">
        <f>Dat_02!D45</f>
        <v>3106.0416666667002</v>
      </c>
      <c r="E45" s="100">
        <f>Dat_02!G45</f>
        <v>-1000</v>
      </c>
    </row>
    <row r="46" spans="1:5">
      <c r="A46" s="78"/>
      <c r="B46" s="99" t="str">
        <f>Dat_02!A46</f>
        <v>12/05/2025</v>
      </c>
      <c r="C46" s="100">
        <f>Dat_02!O46</f>
        <v>-261.63514492759998</v>
      </c>
      <c r="D46" s="100">
        <f>Dat_02!D46</f>
        <v>2431.6666666667002</v>
      </c>
      <c r="E46" s="100">
        <f>Dat_02!G46</f>
        <v>-1700</v>
      </c>
    </row>
    <row r="47" spans="1:5">
      <c r="A47" s="78"/>
      <c r="B47" s="99" t="str">
        <f>Dat_02!A47</f>
        <v>13/05/2025</v>
      </c>
      <c r="C47" s="100">
        <f>Dat_02!O47</f>
        <v>442.06607142859991</v>
      </c>
      <c r="D47" s="100">
        <f>Dat_02!D47</f>
        <v>2383.75</v>
      </c>
      <c r="E47" s="100">
        <f>Dat_02!G47</f>
        <v>-1700</v>
      </c>
    </row>
    <row r="48" spans="1:5">
      <c r="A48" s="78"/>
      <c r="B48" s="99" t="str">
        <f>Dat_02!A48</f>
        <v>14/05/2025</v>
      </c>
      <c r="C48" s="100">
        <f>Dat_02!O48</f>
        <v>275.00833333330002</v>
      </c>
      <c r="D48" s="100">
        <f>Dat_02!D48</f>
        <v>2727.2916666667002</v>
      </c>
      <c r="E48" s="100">
        <f>Dat_02!G48</f>
        <v>-1664.5833333333001</v>
      </c>
    </row>
    <row r="49" spans="1:5">
      <c r="A49" s="78"/>
      <c r="B49" s="99" t="str">
        <f>Dat_02!A49</f>
        <v>15/05/2025</v>
      </c>
      <c r="C49" s="100">
        <f>Dat_02!O49</f>
        <v>-55.125</v>
      </c>
      <c r="D49" s="100">
        <f>Dat_02!D49</f>
        <v>3171.3333333332998</v>
      </c>
      <c r="E49" s="100">
        <f>Dat_02!G49</f>
        <v>-1700</v>
      </c>
    </row>
    <row r="50" spans="1:5">
      <c r="A50" s="78"/>
      <c r="B50" s="99" t="str">
        <f>Dat_02!A50</f>
        <v>16/05/2025</v>
      </c>
      <c r="C50" s="100">
        <f>Dat_02!O50</f>
        <v>-631.48333333339997</v>
      </c>
      <c r="D50" s="100">
        <f>Dat_02!D50</f>
        <v>2156.25</v>
      </c>
      <c r="E50" s="100">
        <f>Dat_02!G50</f>
        <v>-1700</v>
      </c>
    </row>
    <row r="51" spans="1:5">
      <c r="A51" s="78"/>
      <c r="B51" s="99" t="str">
        <f>Dat_02!A51</f>
        <v>17/05/2025</v>
      </c>
      <c r="C51" s="100">
        <f>Dat_02!O51</f>
        <v>-309.22083333329999</v>
      </c>
      <c r="D51" s="100">
        <f>Dat_02!D51</f>
        <v>2051.4583333332998</v>
      </c>
      <c r="E51" s="100">
        <f>Dat_02!G51</f>
        <v>-1700</v>
      </c>
    </row>
    <row r="52" spans="1:5">
      <c r="A52" s="78"/>
      <c r="B52" s="99" t="str">
        <f>Dat_02!A52</f>
        <v>18/05/2025</v>
      </c>
      <c r="C52" s="100">
        <f>Dat_02!O52</f>
        <v>-96.139772727300056</v>
      </c>
      <c r="D52" s="100">
        <f>Dat_02!D52</f>
        <v>2200</v>
      </c>
      <c r="E52" s="100">
        <f>Dat_02!G52</f>
        <v>-1700</v>
      </c>
    </row>
    <row r="53" spans="1:5">
      <c r="A53" s="78"/>
      <c r="B53" s="99" t="str">
        <f>Dat_02!A53</f>
        <v>19/05/2025</v>
      </c>
      <c r="C53" s="100">
        <f>Dat_02!O53</f>
        <v>-330.21500000000003</v>
      </c>
      <c r="D53" s="100">
        <f>Dat_02!D53</f>
        <v>2182.2916666667002</v>
      </c>
      <c r="E53" s="100">
        <f>Dat_02!G53</f>
        <v>-2424.375</v>
      </c>
    </row>
    <row r="54" spans="1:5">
      <c r="A54" s="78"/>
      <c r="B54" s="99" t="str">
        <f>Dat_02!A54</f>
        <v>20/05/2025</v>
      </c>
      <c r="C54" s="100">
        <f>Dat_02!O54</f>
        <v>-509.25333333330002</v>
      </c>
      <c r="D54" s="100">
        <f>Dat_02!D54</f>
        <v>2182.2916666667002</v>
      </c>
      <c r="E54" s="100">
        <f>Dat_02!G54</f>
        <v>-2870</v>
      </c>
    </row>
    <row r="55" spans="1:5">
      <c r="A55" s="78"/>
      <c r="B55" s="99" t="str">
        <f>Dat_02!A55</f>
        <v>21/05/2025</v>
      </c>
      <c r="C55" s="100">
        <f>Dat_02!O55</f>
        <v>-323.35833333330004</v>
      </c>
      <c r="D55" s="100">
        <f>Dat_02!D55</f>
        <v>2163.5416666667002</v>
      </c>
      <c r="E55" s="100">
        <f>Dat_02!G55</f>
        <v>-2263.75</v>
      </c>
    </row>
    <row r="56" spans="1:5">
      <c r="A56" s="78"/>
      <c r="B56" s="99" t="str">
        <f>Dat_02!A56</f>
        <v>22/05/2025</v>
      </c>
      <c r="C56" s="100">
        <f>Dat_02!O56</f>
        <v>-684.24166666659994</v>
      </c>
      <c r="D56" s="100">
        <f>Dat_02!D56</f>
        <v>2733.75</v>
      </c>
      <c r="E56" s="100">
        <f>Dat_02!G56</f>
        <v>-2520.625</v>
      </c>
    </row>
    <row r="57" spans="1:5">
      <c r="A57" s="78"/>
      <c r="B57" s="99" t="str">
        <f>Dat_02!A57</f>
        <v>23/05/2025</v>
      </c>
      <c r="C57" s="100">
        <f>Dat_02!O57</f>
        <v>-831.42083333339997</v>
      </c>
      <c r="D57" s="100">
        <f>Dat_02!D57</f>
        <v>3363.4166666667002</v>
      </c>
      <c r="E57" s="100">
        <f>Dat_02!G57</f>
        <v>-2584.5833333332998</v>
      </c>
    </row>
    <row r="58" spans="1:5">
      <c r="A58" s="78"/>
      <c r="B58" s="99" t="str">
        <f>Dat_02!A58</f>
        <v>24/05/2025</v>
      </c>
      <c r="C58" s="100">
        <f>Dat_02!O58</f>
        <v>-629.49289215680005</v>
      </c>
      <c r="D58" s="100">
        <f>Dat_02!D58</f>
        <v>2806.875</v>
      </c>
      <c r="E58" s="100">
        <f>Dat_02!G58</f>
        <v>-2814.7916666667002</v>
      </c>
    </row>
    <row r="59" spans="1:5">
      <c r="A59" s="78"/>
      <c r="B59" s="99" t="str">
        <f>Dat_02!A59</f>
        <v>25/05/2025</v>
      </c>
      <c r="C59" s="100">
        <f>Dat_02!O59</f>
        <v>-919.46780303029982</v>
      </c>
      <c r="D59" s="100">
        <f>Dat_02!D59</f>
        <v>2735.625</v>
      </c>
      <c r="E59" s="100">
        <f>Dat_02!G59</f>
        <v>-2923.5416666667002</v>
      </c>
    </row>
    <row r="60" spans="1:5">
      <c r="A60" s="78"/>
      <c r="B60" s="99" t="str">
        <f>Dat_02!A60</f>
        <v>26/05/2025</v>
      </c>
      <c r="C60" s="100">
        <f>Dat_02!O60</f>
        <v>-820.50905797099995</v>
      </c>
      <c r="D60" s="100">
        <f>Dat_02!D60</f>
        <v>2338.9583333332998</v>
      </c>
      <c r="E60" s="100">
        <f>Dat_02!G60</f>
        <v>-3234.1666666667002</v>
      </c>
    </row>
    <row r="61" spans="1:5">
      <c r="A61" s="78"/>
      <c r="B61" s="99" t="str">
        <f>Dat_02!A61</f>
        <v>27/05/2025</v>
      </c>
      <c r="C61" s="100">
        <f>Dat_02!O61</f>
        <v>-941.15833333329988</v>
      </c>
      <c r="D61" s="100">
        <f>Dat_02!D61</f>
        <v>2465.4166666667002</v>
      </c>
      <c r="E61" s="100">
        <f>Dat_02!G61</f>
        <v>-3331.6666666667002</v>
      </c>
    </row>
    <row r="62" spans="1:5">
      <c r="A62" s="78"/>
      <c r="B62" s="99" t="str">
        <f>Dat_02!A62</f>
        <v>28/05/2025</v>
      </c>
      <c r="C62" s="100">
        <f>Dat_02!O62</f>
        <v>-811.53250000000014</v>
      </c>
      <c r="D62" s="100">
        <f>Dat_02!D62</f>
        <v>2376.25</v>
      </c>
      <c r="E62" s="100">
        <f>Dat_02!G62</f>
        <v>-3416.0416666667002</v>
      </c>
    </row>
    <row r="63" spans="1:5">
      <c r="A63" s="78"/>
      <c r="B63" s="99" t="str">
        <f>Dat_02!A63</f>
        <v>29/05/2025</v>
      </c>
      <c r="C63" s="100">
        <f>Dat_02!O63</f>
        <v>-1117.4528985507</v>
      </c>
      <c r="D63" s="100">
        <f>Dat_02!D63</f>
        <v>2017.7083333333001</v>
      </c>
      <c r="E63" s="100">
        <f>Dat_02!G63</f>
        <v>-3466.6666666667002</v>
      </c>
    </row>
    <row r="64" spans="1:5">
      <c r="A64" s="78"/>
      <c r="B64" s="99" t="str">
        <f>Dat_02!A64</f>
        <v>30/05/2025</v>
      </c>
      <c r="C64" s="100">
        <f>Dat_02!O64</f>
        <v>-1290.8837121212</v>
      </c>
      <c r="D64" s="100">
        <f>Dat_02!D64</f>
        <v>2230.8333333332998</v>
      </c>
      <c r="E64" s="100">
        <f>Dat_02!G64</f>
        <v>-3449.7916666667002</v>
      </c>
    </row>
    <row r="65" spans="1:5">
      <c r="A65" s="78"/>
      <c r="B65" s="99" t="str">
        <f>Dat_02!A65</f>
        <v>31/05/2025</v>
      </c>
      <c r="C65" s="100">
        <f>Dat_02!O65</f>
        <v>-1509.8541666666999</v>
      </c>
      <c r="D65" s="100">
        <f>Dat_02!D65</f>
        <v>2773.125</v>
      </c>
      <c r="E65" s="100">
        <f>Dat_02!G65</f>
        <v>-3515.4166666667002</v>
      </c>
    </row>
    <row r="66" spans="1:5">
      <c r="A66" s="78"/>
      <c r="B66" s="99" t="str">
        <f>Dat_02!A66</f>
        <v>01/06/2025</v>
      </c>
      <c r="C66" s="100">
        <f>Dat_02!O66</f>
        <v>-2111.1484649122003</v>
      </c>
      <c r="D66" s="100">
        <f>Dat_02!D66</f>
        <v>2995.1666666667002</v>
      </c>
      <c r="E66" s="100">
        <f>Dat_02!G66</f>
        <v>-2873.75</v>
      </c>
    </row>
    <row r="67" spans="1:5">
      <c r="A67" s="78" t="s">
        <v>48</v>
      </c>
      <c r="B67" s="99" t="str">
        <f>Dat_02!A67</f>
        <v>02/06/2025</v>
      </c>
      <c r="C67" s="100">
        <f>Dat_02!O67</f>
        <v>-1060.9708333333001</v>
      </c>
      <c r="D67" s="100">
        <f>Dat_02!D67</f>
        <v>2927.9583333332998</v>
      </c>
      <c r="E67" s="100">
        <f>Dat_02!G67</f>
        <v>-2886.875</v>
      </c>
    </row>
    <row r="68" spans="1:5">
      <c r="A68" s="78"/>
      <c r="B68" s="99" t="str">
        <f>Dat_02!A68</f>
        <v>03/06/2025</v>
      </c>
      <c r="C68" s="100">
        <f>Dat_02!O68</f>
        <v>-454.53333333329999</v>
      </c>
      <c r="D68" s="100">
        <f>Dat_02!D68</f>
        <v>2658.75</v>
      </c>
      <c r="E68" s="100">
        <f>Dat_02!G68</f>
        <v>-2907.7083333332998</v>
      </c>
    </row>
    <row r="69" spans="1:5">
      <c r="A69" s="78"/>
      <c r="B69" s="99" t="str">
        <f>Dat_02!A69</f>
        <v>04/06/2025</v>
      </c>
      <c r="C69" s="100">
        <f>Dat_02!O69</f>
        <v>-1074.1291666665998</v>
      </c>
      <c r="D69" s="100">
        <f>Dat_02!D69</f>
        <v>2234.7916666667002</v>
      </c>
      <c r="E69" s="100">
        <f>Dat_02!G69</f>
        <v>-3429.5833333332998</v>
      </c>
    </row>
    <row r="70" spans="1:5">
      <c r="A70" s="78"/>
      <c r="B70" s="99" t="str">
        <f>Dat_02!A70</f>
        <v>05/06/2025</v>
      </c>
      <c r="C70" s="100">
        <f>Dat_02!O70</f>
        <v>-1239.0458333332999</v>
      </c>
      <c r="D70" s="100">
        <f>Dat_02!D70</f>
        <v>2327.9166666667002</v>
      </c>
      <c r="E70" s="100">
        <f>Dat_02!G70</f>
        <v>-3363.9583333332998</v>
      </c>
    </row>
    <row r="71" spans="1:5">
      <c r="A71" s="78"/>
      <c r="B71" s="99" t="str">
        <f>Dat_02!A71</f>
        <v>06/06/2025</v>
      </c>
      <c r="C71" s="100">
        <f>Dat_02!O71</f>
        <v>-1544.2371376811</v>
      </c>
      <c r="D71" s="100">
        <f>Dat_02!D71</f>
        <v>2766.6666666667002</v>
      </c>
      <c r="E71" s="100">
        <f>Dat_02!G71</f>
        <v>-3354.5833333332998</v>
      </c>
    </row>
    <row r="72" spans="1:5">
      <c r="A72" s="78"/>
      <c r="B72" s="99" t="str">
        <f>Dat_02!A72</f>
        <v>07/06/2025</v>
      </c>
      <c r="C72" s="100">
        <f>Dat_02!O72</f>
        <v>-1423.4619565216999</v>
      </c>
      <c r="D72" s="100">
        <f>Dat_02!D72</f>
        <v>2523.75</v>
      </c>
      <c r="E72" s="100">
        <f>Dat_02!G72</f>
        <v>-3495.2083333332998</v>
      </c>
    </row>
    <row r="73" spans="1:5">
      <c r="A73" s="78"/>
      <c r="B73" s="99" t="str">
        <f>Dat_02!A73</f>
        <v>08/06/2025</v>
      </c>
      <c r="C73" s="100">
        <f>Dat_02!O73</f>
        <v>-2147.8583333332999</v>
      </c>
      <c r="D73" s="100">
        <f>Dat_02!D73</f>
        <v>3018.75</v>
      </c>
      <c r="E73" s="100">
        <f>Dat_02!G73</f>
        <v>-3470.8333333332998</v>
      </c>
    </row>
    <row r="74" spans="1:5">
      <c r="A74" s="78"/>
      <c r="B74" s="99" t="str">
        <f>Dat_02!A74</f>
        <v>09/06/2025</v>
      </c>
      <c r="C74" s="100">
        <f>Dat_02!O74</f>
        <v>-1514.2791666666999</v>
      </c>
      <c r="D74" s="100">
        <f>Dat_02!D74</f>
        <v>1848.125</v>
      </c>
      <c r="E74" s="100">
        <f>Dat_02!G74</f>
        <v>-3487.7083333332998</v>
      </c>
    </row>
    <row r="75" spans="1:5">
      <c r="A75" s="78"/>
      <c r="B75" s="99" t="str">
        <f>Dat_02!A75</f>
        <v>10/06/2025</v>
      </c>
      <c r="C75" s="100">
        <f>Dat_02!O75</f>
        <v>-157.38630952380004</v>
      </c>
      <c r="D75" s="100">
        <f>Dat_02!D75</f>
        <v>2338.75</v>
      </c>
      <c r="E75" s="100">
        <f>Dat_02!G75</f>
        <v>-3615.2083333332998</v>
      </c>
    </row>
    <row r="76" spans="1:5">
      <c r="A76" s="78"/>
      <c r="B76" s="99" t="str">
        <f>Dat_02!A76</f>
        <v>11/06/2025</v>
      </c>
      <c r="C76" s="100">
        <f>Dat_02!O76</f>
        <v>-1106.2325757576</v>
      </c>
      <c r="D76" s="100">
        <f>Dat_02!D76</f>
        <v>2492.5</v>
      </c>
      <c r="E76" s="100">
        <f>Dat_02!G76</f>
        <v>-3000.8333333332998</v>
      </c>
    </row>
    <row r="77" spans="1:5">
      <c r="A77" s="78"/>
      <c r="B77" s="99" t="str">
        <f>Dat_02!A77</f>
        <v>12/06/2025</v>
      </c>
      <c r="C77" s="100">
        <f>Dat_02!O77</f>
        <v>-1507.9083333332999</v>
      </c>
      <c r="D77" s="100">
        <f>Dat_02!D77</f>
        <v>2122.7083333332998</v>
      </c>
      <c r="E77" s="100">
        <f>Dat_02!G77</f>
        <v>-3330.2083333332998</v>
      </c>
    </row>
    <row r="78" spans="1:5">
      <c r="A78" s="78"/>
      <c r="B78" s="99" t="str">
        <f>Dat_02!A78</f>
        <v>13/06/2025</v>
      </c>
      <c r="C78" s="100">
        <f>Dat_02!O78</f>
        <v>-2021.0666666665998</v>
      </c>
      <c r="D78" s="100">
        <f>Dat_02!D78</f>
        <v>2122.5</v>
      </c>
      <c r="E78" s="100">
        <f>Dat_02!G78</f>
        <v>-3620.8333333332998</v>
      </c>
    </row>
    <row r="79" spans="1:5">
      <c r="A79" s="78"/>
      <c r="B79" s="99" t="str">
        <f>Dat_02!A79</f>
        <v>14/06/2025</v>
      </c>
      <c r="C79" s="100">
        <f>Dat_02!O79</f>
        <v>-1812.5583333333002</v>
      </c>
      <c r="D79" s="100">
        <f>Dat_02!D79</f>
        <v>3251.25</v>
      </c>
      <c r="E79" s="100">
        <f>Dat_02!G79</f>
        <v>-3347.0833333332998</v>
      </c>
    </row>
    <row r="80" spans="1:5">
      <c r="A80" s="78"/>
      <c r="B80" s="99" t="str">
        <f>Dat_02!A80</f>
        <v>15/06/2025</v>
      </c>
      <c r="C80" s="100">
        <f>Dat_02!O80</f>
        <v>-2290.7208333333001</v>
      </c>
      <c r="D80" s="100">
        <f>Dat_02!D80</f>
        <v>3285</v>
      </c>
      <c r="E80" s="100">
        <f>Dat_02!G80</f>
        <v>-3330.2083333332998</v>
      </c>
    </row>
    <row r="81" spans="1:5">
      <c r="A81" s="78"/>
      <c r="B81" s="99" t="str">
        <f>Dat_02!A81</f>
        <v>16/06/2025</v>
      </c>
      <c r="C81" s="100">
        <f>Dat_02!O81</f>
        <v>-1728.5666666666998</v>
      </c>
      <c r="D81" s="100">
        <f>Dat_02!D81</f>
        <v>1859.5833333333001</v>
      </c>
      <c r="E81" s="100">
        <f>Dat_02!G81</f>
        <v>-3540.2083333332998</v>
      </c>
    </row>
    <row r="82" spans="1:5">
      <c r="A82" s="78"/>
      <c r="B82" s="99" t="str">
        <f>Dat_02!A82</f>
        <v>17/06/2025</v>
      </c>
      <c r="C82" s="100">
        <f>Dat_02!O82</f>
        <v>-1479.2208333332997</v>
      </c>
      <c r="D82" s="100">
        <f>Dat_02!D82</f>
        <v>1794.1666666666999</v>
      </c>
      <c r="E82" s="100">
        <f>Dat_02!G82</f>
        <v>-3626.4583333332998</v>
      </c>
    </row>
    <row r="83" spans="1:5">
      <c r="A83" s="78"/>
      <c r="B83" s="99" t="str">
        <f>Dat_02!A83</f>
        <v>18/06/2025</v>
      </c>
      <c r="C83" s="100">
        <f>Dat_02!O83</f>
        <v>-1444.0125</v>
      </c>
      <c r="D83" s="100">
        <f>Dat_02!D83</f>
        <v>2037.9166666666999</v>
      </c>
      <c r="E83" s="100">
        <f>Dat_02!G83</f>
        <v>-2931.875</v>
      </c>
    </row>
    <row r="84" spans="1:5">
      <c r="A84" s="78"/>
      <c r="B84" s="99" t="str">
        <f>Dat_02!A84</f>
        <v>19/06/2025</v>
      </c>
      <c r="C84" s="100">
        <f>Dat_02!O84</f>
        <v>-830.92626811589992</v>
      </c>
      <c r="D84" s="100">
        <f>Dat_02!D84</f>
        <v>2397.125</v>
      </c>
      <c r="E84" s="100">
        <f>Dat_02!G84</f>
        <v>-3120</v>
      </c>
    </row>
    <row r="85" spans="1:5">
      <c r="A85" s="78"/>
      <c r="B85" s="99" t="str">
        <f>Dat_02!A85</f>
        <v>20/06/2025</v>
      </c>
      <c r="C85" s="100">
        <f>Dat_02!O85</f>
        <v>-907.53749999999991</v>
      </c>
      <c r="D85" s="100">
        <f>Dat_02!D85</f>
        <v>2151.25</v>
      </c>
      <c r="E85" s="100">
        <f>Dat_02!G85</f>
        <v>-3585.4166666667002</v>
      </c>
    </row>
    <row r="86" spans="1:5">
      <c r="A86" s="78"/>
      <c r="B86" s="99" t="str">
        <f>Dat_02!A86</f>
        <v>21/06/2025</v>
      </c>
      <c r="C86" s="100">
        <f>Dat_02!O86</f>
        <v>-1511.6999999999998</v>
      </c>
      <c r="D86" s="100">
        <f>Dat_02!D86</f>
        <v>2667.8333333332998</v>
      </c>
      <c r="E86" s="100">
        <f>Dat_02!G86</f>
        <v>-3742.0833333332998</v>
      </c>
    </row>
    <row r="87" spans="1:5">
      <c r="A87" s="78"/>
      <c r="B87" s="99" t="str">
        <f>Dat_02!A87</f>
        <v>22/06/2025</v>
      </c>
      <c r="C87" s="100">
        <f>Dat_02!O87</f>
        <v>-1958.6749999999997</v>
      </c>
      <c r="D87" s="100">
        <f>Dat_02!D87</f>
        <v>2790.625</v>
      </c>
      <c r="E87" s="100">
        <f>Dat_02!G87</f>
        <v>-3873.125</v>
      </c>
    </row>
    <row r="88" spans="1:5">
      <c r="A88" s="78"/>
      <c r="B88" s="99" t="str">
        <f>Dat_02!A88</f>
        <v>23/06/2025</v>
      </c>
      <c r="C88" s="100">
        <f>Dat_02!O88</f>
        <v>-1629.5500000000002</v>
      </c>
      <c r="D88" s="100">
        <f>Dat_02!D88</f>
        <v>2193.3333333332998</v>
      </c>
      <c r="E88" s="100">
        <f>Dat_02!G88</f>
        <v>-3951</v>
      </c>
    </row>
    <row r="89" spans="1:5">
      <c r="A89" s="78"/>
      <c r="B89" s="99" t="str">
        <f>Dat_02!A89</f>
        <v>24/06/2025</v>
      </c>
      <c r="C89" s="100">
        <f>Dat_02!O89</f>
        <v>-1736.7125000000001</v>
      </c>
      <c r="D89" s="100">
        <f>Dat_02!D89</f>
        <v>2880.625</v>
      </c>
      <c r="E89" s="100">
        <f>Dat_02!G89</f>
        <v>-4198.9583333333003</v>
      </c>
    </row>
    <row r="90" spans="1:5">
      <c r="A90" s="78"/>
      <c r="B90" s="99" t="str">
        <f>Dat_02!A90</f>
        <v>25/06/2025</v>
      </c>
      <c r="C90" s="100">
        <f>Dat_02!O90</f>
        <v>-2425.7125000000001</v>
      </c>
      <c r="D90" s="100">
        <f>Dat_02!D90</f>
        <v>2231.875</v>
      </c>
      <c r="E90" s="100">
        <f>Dat_02!G90</f>
        <v>-4736.25</v>
      </c>
    </row>
    <row r="91" spans="1:5">
      <c r="A91" s="78"/>
      <c r="B91" s="99" t="str">
        <f>Dat_02!A91</f>
        <v>26/06/2025</v>
      </c>
      <c r="C91" s="100">
        <f>Dat_02!O91</f>
        <v>-2289.5416666666997</v>
      </c>
      <c r="D91" s="100">
        <f>Dat_02!D91</f>
        <v>2662.5</v>
      </c>
      <c r="E91" s="100">
        <f>Dat_02!G91</f>
        <v>-4378.125</v>
      </c>
    </row>
    <row r="92" spans="1:5">
      <c r="A92" s="78"/>
      <c r="B92" s="99" t="str">
        <f>Dat_02!A92</f>
        <v>27/06/2025</v>
      </c>
      <c r="C92" s="100">
        <f>Dat_02!O92</f>
        <v>-2348.4291666667</v>
      </c>
      <c r="D92" s="100">
        <f>Dat_02!D92</f>
        <v>1744.1666666666999</v>
      </c>
      <c r="E92" s="100">
        <f>Dat_02!G92</f>
        <v>-3899.5833333332998</v>
      </c>
    </row>
    <row r="93" spans="1:5">
      <c r="A93" s="78"/>
      <c r="B93" s="99" t="str">
        <f>Dat_02!A93</f>
        <v>28/06/2025</v>
      </c>
      <c r="C93" s="100">
        <f>Dat_02!O93</f>
        <v>-2702.3242424242003</v>
      </c>
      <c r="D93" s="100">
        <f>Dat_02!D93</f>
        <v>2709.375</v>
      </c>
      <c r="E93" s="100">
        <f>Dat_02!G93</f>
        <v>-4582.7083333333003</v>
      </c>
    </row>
    <row r="94" spans="1:5">
      <c r="A94" s="78"/>
      <c r="B94" s="99" t="str">
        <f>Dat_02!A94</f>
        <v>29/06/2025</v>
      </c>
      <c r="C94" s="100">
        <f>Dat_02!O94</f>
        <v>-2557.4434523809</v>
      </c>
      <c r="D94" s="100">
        <f>Dat_02!D94</f>
        <v>2623.5416666667002</v>
      </c>
      <c r="E94" s="100">
        <f>Dat_02!G94</f>
        <v>-4438.5416666666997</v>
      </c>
    </row>
    <row r="95" spans="1:5">
      <c r="A95" s="78"/>
      <c r="B95" s="99" t="str">
        <f>Dat_02!A95</f>
        <v>30/06/2025</v>
      </c>
      <c r="C95" s="100">
        <f>Dat_02!O95</f>
        <v>-1958.1458333332998</v>
      </c>
      <c r="D95" s="100">
        <f>Dat_02!D95</f>
        <v>2111.6666666667002</v>
      </c>
      <c r="E95" s="100">
        <f>Dat_02!G95</f>
        <v>-3905.5</v>
      </c>
    </row>
    <row r="96" spans="1:5">
      <c r="A96" s="78"/>
      <c r="B96" s="99" t="str">
        <f>Dat_02!A96</f>
        <v>01/07/2025</v>
      </c>
      <c r="C96" s="100">
        <f>Dat_02!O96</f>
        <v>-2079.4902173913001</v>
      </c>
      <c r="D96" s="100">
        <f>Dat_02!D96</f>
        <v>1945.625</v>
      </c>
      <c r="E96" s="100">
        <f>Dat_02!G96</f>
        <v>-4404.375</v>
      </c>
    </row>
    <row r="97" spans="1:5">
      <c r="A97" s="78" t="s">
        <v>49</v>
      </c>
      <c r="B97" s="99" t="str">
        <f>Dat_02!A97</f>
        <v>02/07/2025</v>
      </c>
      <c r="C97" s="100">
        <f>Dat_02!O97</f>
        <v>-2487.9749999999999</v>
      </c>
      <c r="D97" s="100">
        <f>Dat_02!D97</f>
        <v>2551.875</v>
      </c>
      <c r="E97" s="100">
        <f>Dat_02!G97</f>
        <v>-3747.0833333332998</v>
      </c>
    </row>
    <row r="98" spans="1:5">
      <c r="A98" s="78"/>
      <c r="B98" s="99" t="str">
        <f>Dat_02!A98</f>
        <v>03/07/2025</v>
      </c>
      <c r="C98" s="100">
        <f>Dat_02!O98</f>
        <v>-2262.1458333332998</v>
      </c>
      <c r="D98" s="100">
        <f>Dat_02!D98</f>
        <v>2174.5833333332998</v>
      </c>
      <c r="E98" s="100">
        <f>Dat_02!G98</f>
        <v>-3262.2916666667002</v>
      </c>
    </row>
    <row r="99" spans="1:5">
      <c r="A99" s="78"/>
      <c r="B99" s="99" t="str">
        <f>Dat_02!A99</f>
        <v>04/07/2025</v>
      </c>
      <c r="C99" s="100">
        <f>Dat_02!O99</f>
        <v>-2080.4916666666004</v>
      </c>
      <c r="D99" s="100">
        <f>Dat_02!D99</f>
        <v>1885</v>
      </c>
      <c r="E99" s="100">
        <f>Dat_02!G99</f>
        <v>-3674.5833333332998</v>
      </c>
    </row>
    <row r="100" spans="1:5">
      <c r="A100" s="78"/>
      <c r="B100" s="99" t="str">
        <f>Dat_02!A100</f>
        <v>05/07/2025</v>
      </c>
      <c r="C100" s="100">
        <f>Dat_02!O100</f>
        <v>-2384.5780797102002</v>
      </c>
      <c r="D100" s="100">
        <f>Dat_02!D100</f>
        <v>3411.3333333332998</v>
      </c>
      <c r="E100" s="100">
        <f>Dat_02!G100</f>
        <v>-3660.625</v>
      </c>
    </row>
    <row r="101" spans="1:5">
      <c r="A101" s="78"/>
      <c r="B101" s="99" t="str">
        <f>Dat_02!A101</f>
        <v>06/07/2025</v>
      </c>
      <c r="C101" s="100">
        <f>Dat_02!O101</f>
        <v>-1639.8602272727001</v>
      </c>
      <c r="D101" s="100">
        <f>Dat_02!D101</f>
        <v>3185.7916666667002</v>
      </c>
      <c r="E101" s="100">
        <f>Dat_02!G101</f>
        <v>-2972.9583333332998</v>
      </c>
    </row>
    <row r="102" spans="1:5">
      <c r="A102" s="78"/>
      <c r="B102" s="99" t="str">
        <f>Dat_02!A102</f>
        <v>07/07/2025</v>
      </c>
      <c r="C102" s="100">
        <f>Dat_02!O102</f>
        <v>-2539.4624999999996</v>
      </c>
      <c r="D102" s="100">
        <f>Dat_02!D102</f>
        <v>2784.375</v>
      </c>
      <c r="E102" s="100">
        <f>Dat_02!G102</f>
        <v>-3629.1666666667002</v>
      </c>
    </row>
    <row r="103" spans="1:5">
      <c r="A103" s="78"/>
      <c r="B103" s="99" t="str">
        <f>Dat_02!A103</f>
        <v>08/07/2025</v>
      </c>
      <c r="C103" s="100">
        <f>Dat_02!O103</f>
        <v>-2602.8958333332998</v>
      </c>
      <c r="D103" s="100">
        <f>Dat_02!D103</f>
        <v>2729.4166666667002</v>
      </c>
      <c r="E103" s="100">
        <f>Dat_02!G103</f>
        <v>-3573.0833333332998</v>
      </c>
    </row>
    <row r="104" spans="1:5">
      <c r="A104" s="78"/>
      <c r="B104" s="99" t="str">
        <f>Dat_02!A104</f>
        <v>09/07/2025</v>
      </c>
      <c r="C104" s="100">
        <f>Dat_02!O104</f>
        <v>-1530.5875000000001</v>
      </c>
      <c r="D104" s="100">
        <f>Dat_02!D104</f>
        <v>1975.8333333333001</v>
      </c>
      <c r="E104" s="100">
        <f>Dat_02!G104</f>
        <v>-3896.25</v>
      </c>
    </row>
    <row r="105" spans="1:5">
      <c r="A105" s="78"/>
      <c r="B105" s="99" t="str">
        <f>Dat_02!A105</f>
        <v>10/07/2025</v>
      </c>
      <c r="C105" s="100">
        <f>Dat_02!O105</f>
        <v>-2040.0496376810997</v>
      </c>
      <c r="D105" s="100">
        <f>Dat_02!D105</f>
        <v>2265.625</v>
      </c>
      <c r="E105" s="100">
        <f>Dat_02!G105</f>
        <v>-4234.375</v>
      </c>
    </row>
    <row r="106" spans="1:5">
      <c r="A106" s="78"/>
      <c r="B106" s="99" t="str">
        <f>Dat_02!A106</f>
        <v>11/07/2025</v>
      </c>
      <c r="C106" s="100">
        <f>Dat_02!O106</f>
        <v>-2468.6288043477998</v>
      </c>
      <c r="D106" s="100">
        <f>Dat_02!D106</f>
        <v>2157.2916666667002</v>
      </c>
      <c r="E106" s="100">
        <f>Dat_02!G106</f>
        <v>-4221.4583333333003</v>
      </c>
    </row>
    <row r="107" spans="1:5">
      <c r="A107" s="78"/>
      <c r="B107" s="99" t="str">
        <f>Dat_02!A107</f>
        <v>12/07/2025</v>
      </c>
      <c r="C107" s="100">
        <f>Dat_02!O107</f>
        <v>-2476.1125000000002</v>
      </c>
      <c r="D107" s="100">
        <f>Dat_02!D107</f>
        <v>2518.9583333332998</v>
      </c>
      <c r="E107" s="100">
        <f>Dat_02!G107</f>
        <v>-3988.125</v>
      </c>
    </row>
    <row r="108" spans="1:5">
      <c r="A108" s="78"/>
      <c r="B108" s="99" t="str">
        <f>Dat_02!A108</f>
        <v>13/07/2025</v>
      </c>
      <c r="C108" s="100">
        <f>Dat_02!O108</f>
        <v>-1936.8662280700999</v>
      </c>
      <c r="D108" s="100">
        <f>Dat_02!D108</f>
        <v>2844.7916666667002</v>
      </c>
      <c r="E108" s="100">
        <f>Dat_02!G108</f>
        <v>-3632.5</v>
      </c>
    </row>
    <row r="109" spans="1:5">
      <c r="A109" s="78"/>
      <c r="B109" s="99" t="str">
        <f>Dat_02!A109</f>
        <v>14/07/2025</v>
      </c>
      <c r="C109" s="100">
        <f>Dat_02!O109</f>
        <v>-1905.1791666667</v>
      </c>
      <c r="D109" s="100">
        <f>Dat_02!D109</f>
        <v>1812.2916666666999</v>
      </c>
      <c r="E109" s="100">
        <f>Dat_02!G109</f>
        <v>-3312.0833333332998</v>
      </c>
    </row>
    <row r="110" spans="1:5">
      <c r="A110" s="78"/>
      <c r="B110" s="99" t="str">
        <f>Dat_02!A110</f>
        <v>15/07/2025</v>
      </c>
      <c r="C110" s="100">
        <f>Dat_02!O110</f>
        <v>-2339.6</v>
      </c>
      <c r="D110" s="100">
        <f>Dat_02!D110</f>
        <v>2266.0416666667002</v>
      </c>
      <c r="E110" s="100">
        <f>Dat_02!G110</f>
        <v>-3765.8333333332998</v>
      </c>
    </row>
    <row r="111" spans="1:5">
      <c r="A111" s="78"/>
      <c r="B111" s="99" t="str">
        <f>Dat_02!A111</f>
        <v>16/07/2025</v>
      </c>
      <c r="C111" s="100">
        <f>Dat_02!O111</f>
        <v>-1942.7344202897998</v>
      </c>
      <c r="D111" s="100">
        <f>Dat_02!D111</f>
        <v>2303.75</v>
      </c>
      <c r="E111" s="100">
        <f>Dat_02!G111</f>
        <v>-3817.0833333332998</v>
      </c>
    </row>
    <row r="112" spans="1:5">
      <c r="A112" s="78"/>
      <c r="B112" s="99" t="str">
        <f>Dat_02!A112</f>
        <v>17/07/2025</v>
      </c>
      <c r="C112" s="100">
        <f>Dat_02!O112</f>
        <v>-1240.4450757576001</v>
      </c>
      <c r="D112" s="100">
        <f>Dat_02!D112</f>
        <v>2584.4166666667002</v>
      </c>
      <c r="E112" s="100">
        <f>Dat_02!G112</f>
        <v>-3497.2916666667002</v>
      </c>
    </row>
    <row r="113" spans="1:5">
      <c r="A113" s="78"/>
      <c r="B113" s="99" t="str">
        <f>Dat_02!A113</f>
        <v>18/07/2025</v>
      </c>
      <c r="C113" s="100">
        <f>Dat_02!O113</f>
        <v>-697.27500000000009</v>
      </c>
      <c r="D113" s="100">
        <f>Dat_02!D113</f>
        <v>2753.5416666667002</v>
      </c>
      <c r="E113" s="100">
        <f>Dat_02!G113</f>
        <v>-2939.7916666667002</v>
      </c>
    </row>
    <row r="114" spans="1:5">
      <c r="A114" s="78"/>
      <c r="B114" s="99" t="str">
        <f>Dat_02!A114</f>
        <v>19/07/2025</v>
      </c>
      <c r="C114" s="100">
        <f>Dat_02!O114</f>
        <v>-1302.1208333334</v>
      </c>
      <c r="D114" s="100">
        <f>Dat_02!D114</f>
        <v>2841.375</v>
      </c>
      <c r="E114" s="100">
        <f>Dat_02!G114</f>
        <v>-2952.2916666667002</v>
      </c>
    </row>
    <row r="115" spans="1:5">
      <c r="A115" s="78"/>
      <c r="B115" s="99" t="str">
        <f>Dat_02!A115</f>
        <v>20/07/2025</v>
      </c>
      <c r="C115" s="100">
        <f>Dat_02!O115</f>
        <v>-1458.5454545455</v>
      </c>
      <c r="D115" s="100">
        <f>Dat_02!D115</f>
        <v>3094.5833333332998</v>
      </c>
      <c r="E115" s="100">
        <f>Dat_02!G115</f>
        <v>-2733.5416666667002</v>
      </c>
    </row>
    <row r="116" spans="1:5">
      <c r="A116" s="78"/>
      <c r="B116" s="99" t="str">
        <f>Dat_02!A116</f>
        <v>21/07/2025</v>
      </c>
      <c r="C116" s="100">
        <f>Dat_02!O116</f>
        <v>-1263.5708333333</v>
      </c>
      <c r="D116" s="100">
        <f>Dat_02!D116</f>
        <v>2762.5</v>
      </c>
      <c r="E116" s="100">
        <f>Dat_02!G116</f>
        <v>-3390</v>
      </c>
    </row>
    <row r="117" spans="1:5">
      <c r="A117" s="78"/>
      <c r="B117" s="99" t="str">
        <f>Dat_02!A117</f>
        <v>22/07/2025</v>
      </c>
      <c r="C117" s="100">
        <f>Dat_02!O117</f>
        <v>-713.23333333339997</v>
      </c>
      <c r="D117" s="100">
        <f>Dat_02!D117</f>
        <v>2943.3333333332998</v>
      </c>
      <c r="E117" s="100">
        <f>Dat_02!G117</f>
        <v>-3460</v>
      </c>
    </row>
    <row r="118" spans="1:5">
      <c r="A118" s="78"/>
      <c r="B118" s="99" t="str">
        <f>Dat_02!A118</f>
        <v>23/07/2025</v>
      </c>
      <c r="C118" s="100">
        <f>Dat_02!O118</f>
        <v>-399.86325757579993</v>
      </c>
      <c r="D118" s="100">
        <f>Dat_02!D118</f>
        <v>2765.625</v>
      </c>
      <c r="E118" s="100">
        <f>Dat_02!G118</f>
        <v>-3066.25</v>
      </c>
    </row>
    <row r="119" spans="1:5">
      <c r="A119" s="78"/>
      <c r="B119" s="99" t="str">
        <f>Dat_02!A119</f>
        <v>24/07/2025</v>
      </c>
      <c r="C119" s="100">
        <f>Dat_02!O119</f>
        <v>-1158.0359848485</v>
      </c>
      <c r="D119" s="100">
        <f>Dat_02!D119</f>
        <v>3049.9166666667002</v>
      </c>
      <c r="E119" s="100">
        <f>Dat_02!G119</f>
        <v>-3029.5833333332998</v>
      </c>
    </row>
    <row r="120" spans="1:5">
      <c r="A120" s="78"/>
      <c r="B120" s="99" t="str">
        <f>Dat_02!A120</f>
        <v>25/07/2025</v>
      </c>
      <c r="C120" s="100">
        <f>Dat_02!O120</f>
        <v>-1331.7268774703998</v>
      </c>
      <c r="D120" s="100">
        <f>Dat_02!D120</f>
        <v>2898.5833333332998</v>
      </c>
      <c r="E120" s="100">
        <f>Dat_02!G120</f>
        <v>-3628.125</v>
      </c>
    </row>
    <row r="121" spans="1:5">
      <c r="A121" s="78"/>
      <c r="B121" s="99" t="str">
        <f>Dat_02!A121</f>
        <v>26/07/2025</v>
      </c>
      <c r="C121" s="100">
        <f>Dat_02!O121</f>
        <v>-2053.2666666666</v>
      </c>
      <c r="D121" s="100">
        <f>Dat_02!D121</f>
        <v>2925.375</v>
      </c>
      <c r="E121" s="100">
        <f>Dat_02!G121</f>
        <v>-3704.1666666667002</v>
      </c>
    </row>
    <row r="122" spans="1:5">
      <c r="A122" s="78"/>
      <c r="B122" s="99" t="str">
        <f>Dat_02!A122</f>
        <v>27/07/2025</v>
      </c>
      <c r="C122" s="100">
        <f>Dat_02!O122</f>
        <v>-1861.6053030302999</v>
      </c>
      <c r="D122" s="100">
        <f>Dat_02!D122</f>
        <v>3221.0833333332998</v>
      </c>
      <c r="E122" s="100">
        <f>Dat_02!G122</f>
        <v>-3418.9583333332998</v>
      </c>
    </row>
    <row r="123" spans="1:5">
      <c r="A123" s="78"/>
      <c r="B123" s="99" t="str">
        <f>Dat_02!A123</f>
        <v>28/07/2025</v>
      </c>
      <c r="C123" s="100">
        <f>Dat_02!O123</f>
        <v>-1712.2124999999999</v>
      </c>
      <c r="D123" s="100">
        <f>Dat_02!D123</f>
        <v>2632.75</v>
      </c>
      <c r="E123" s="100">
        <f>Dat_02!G123</f>
        <v>-3469.5833333332998</v>
      </c>
    </row>
    <row r="124" spans="1:5">
      <c r="A124" s="78"/>
      <c r="B124" s="99" t="str">
        <f>Dat_02!A124</f>
        <v>29/07/2025</v>
      </c>
      <c r="C124" s="100">
        <f>Dat_02!O124</f>
        <v>-1478.3708333333</v>
      </c>
      <c r="D124" s="100">
        <f>Dat_02!D124</f>
        <v>2714.1666666667002</v>
      </c>
      <c r="E124" s="100">
        <f>Dat_02!G124</f>
        <v>-3444.625</v>
      </c>
    </row>
    <row r="125" spans="1:5">
      <c r="A125" s="78"/>
      <c r="B125" s="99" t="str">
        <f>Dat_02!A125</f>
        <v>30/07/2025</v>
      </c>
      <c r="C125" s="100">
        <f>Dat_02!O125</f>
        <v>-1900.6291666666</v>
      </c>
      <c r="D125" s="100">
        <f>Dat_02!D125</f>
        <v>2597.0833333332998</v>
      </c>
      <c r="E125" s="100">
        <f>Dat_02!G125</f>
        <v>-3590.8333333332998</v>
      </c>
    </row>
    <row r="126" spans="1:5">
      <c r="A126" s="78"/>
      <c r="B126" s="99" t="str">
        <f>Dat_02!A126</f>
        <v>31/07/2025</v>
      </c>
      <c r="C126" s="100">
        <f>Dat_02!O126</f>
        <v>-2445.7583333333</v>
      </c>
      <c r="D126" s="100">
        <f>Dat_02!D126</f>
        <v>2342.0833333332998</v>
      </c>
      <c r="E126" s="100">
        <f>Dat_02!G126</f>
        <v>-4086.6666666667002</v>
      </c>
    </row>
    <row r="127" spans="1:5">
      <c r="A127" s="78"/>
      <c r="B127" s="99" t="str">
        <f>Dat_02!A127</f>
        <v>01/08/2025</v>
      </c>
      <c r="C127" s="100">
        <f>Dat_02!O127</f>
        <v>-2743.5041666666002</v>
      </c>
      <c r="D127" s="100">
        <f>Dat_02!D127</f>
        <v>2480.875</v>
      </c>
      <c r="E127" s="100">
        <f>Dat_02!G127</f>
        <v>-3918.125</v>
      </c>
    </row>
    <row r="128" spans="1:5">
      <c r="A128" s="78" t="s">
        <v>50</v>
      </c>
      <c r="B128" s="99" t="str">
        <f>Dat_02!A128</f>
        <v>02/08/2025</v>
      </c>
      <c r="C128" s="100">
        <f>Dat_02!O128</f>
        <v>-2735.1041666667002</v>
      </c>
      <c r="D128" s="100">
        <f>Dat_02!D128</f>
        <v>2767.3333333332998</v>
      </c>
      <c r="E128" s="100">
        <f>Dat_02!G128</f>
        <v>-3627.0833333332998</v>
      </c>
    </row>
    <row r="129" spans="1:5">
      <c r="A129" s="78"/>
      <c r="B129" s="99" t="str">
        <f>Dat_02!A129</f>
        <v>03/08/2025</v>
      </c>
      <c r="C129" s="100">
        <f>Dat_02!O129</f>
        <v>-2448.3999999999996</v>
      </c>
      <c r="D129" s="100">
        <f>Dat_02!D129</f>
        <v>3084.375</v>
      </c>
      <c r="E129" s="100">
        <f>Dat_02!G129</f>
        <v>-3523.9583333332998</v>
      </c>
    </row>
    <row r="130" spans="1:5">
      <c r="A130" s="78"/>
      <c r="B130" s="99" t="str">
        <f>Dat_02!A130</f>
        <v>04/08/2025</v>
      </c>
      <c r="C130" s="100">
        <f>Dat_02!O130</f>
        <v>-2628.0208333332998</v>
      </c>
      <c r="D130" s="100">
        <f>Dat_02!D130</f>
        <v>2552.9166666667002</v>
      </c>
      <c r="E130" s="100">
        <f>Dat_02!G130</f>
        <v>-4177.9166666666997</v>
      </c>
    </row>
    <row r="131" spans="1:5">
      <c r="A131" s="78"/>
      <c r="B131" s="99" t="str">
        <f>Dat_02!A131</f>
        <v>05/08/2025</v>
      </c>
      <c r="C131" s="100">
        <f>Dat_02!O131</f>
        <v>-2842.6234649121998</v>
      </c>
      <c r="D131" s="100">
        <f>Dat_02!D131</f>
        <v>2579.2916666667002</v>
      </c>
      <c r="E131" s="100">
        <f>Dat_02!G131</f>
        <v>-3899.0833333332998</v>
      </c>
    </row>
    <row r="132" spans="1:5">
      <c r="A132" s="78"/>
      <c r="B132" s="99" t="str">
        <f>Dat_02!A132</f>
        <v>06/08/2025</v>
      </c>
      <c r="C132" s="100">
        <f>Dat_02!O132</f>
        <v>-2352.8951086956999</v>
      </c>
      <c r="D132" s="100">
        <f>Dat_02!D132</f>
        <v>2838.2083333332998</v>
      </c>
      <c r="E132" s="100">
        <f>Dat_02!G132</f>
        <v>-4085.625</v>
      </c>
    </row>
    <row r="133" spans="1:5">
      <c r="A133" s="78"/>
      <c r="B133" s="99" t="str">
        <f>Dat_02!A133</f>
        <v>07/08/2025</v>
      </c>
      <c r="C133" s="100">
        <f>Dat_02!O133</f>
        <v>-2171.0833333333999</v>
      </c>
      <c r="D133" s="100">
        <f>Dat_02!D133</f>
        <v>2006.8333333333001</v>
      </c>
      <c r="E133" s="100">
        <f>Dat_02!G133</f>
        <v>-4067.0833333332998</v>
      </c>
    </row>
    <row r="134" spans="1:5">
      <c r="A134" s="78"/>
      <c r="B134" s="99" t="str">
        <f>Dat_02!A134</f>
        <v>08/08/2025</v>
      </c>
      <c r="C134" s="100">
        <f>Dat_02!O134</f>
        <v>-1967.6125</v>
      </c>
      <c r="D134" s="100">
        <f>Dat_02!D134</f>
        <v>1916.25</v>
      </c>
      <c r="E134" s="100">
        <f>Dat_02!G134</f>
        <v>-3309.375</v>
      </c>
    </row>
    <row r="135" spans="1:5">
      <c r="A135" s="78"/>
      <c r="B135" s="99" t="str">
        <f>Dat_02!A135</f>
        <v>09/08/2025</v>
      </c>
      <c r="C135" s="100">
        <f>Dat_02!O135</f>
        <v>-2573.3291666666</v>
      </c>
      <c r="D135" s="100">
        <f>Dat_02!D135</f>
        <v>2681.3333333332998</v>
      </c>
      <c r="E135" s="100">
        <f>Dat_02!G135</f>
        <v>-3826.6666666667002</v>
      </c>
    </row>
    <row r="136" spans="1:5">
      <c r="A136" s="78"/>
      <c r="B136" s="99" t="str">
        <f>Dat_02!A136</f>
        <v>10/08/2025</v>
      </c>
      <c r="C136" s="100">
        <f>Dat_02!O136</f>
        <v>-2254.5958333334002</v>
      </c>
      <c r="D136" s="100">
        <f>Dat_02!D136</f>
        <v>2317.8333333332998</v>
      </c>
      <c r="E136" s="100">
        <f>Dat_02!G136</f>
        <v>-3677.5</v>
      </c>
    </row>
    <row r="137" spans="1:5">
      <c r="A137" s="78"/>
      <c r="B137" s="99" t="str">
        <f>Dat_02!A137</f>
        <v>11/08/2025</v>
      </c>
      <c r="C137" s="100">
        <f>Dat_02!O137</f>
        <v>-2164.4550724636997</v>
      </c>
      <c r="D137" s="100">
        <f>Dat_02!D137</f>
        <v>2351.3333333332998</v>
      </c>
      <c r="E137" s="100">
        <f>Dat_02!G137</f>
        <v>-4270</v>
      </c>
    </row>
    <row r="138" spans="1:5">
      <c r="A138" s="78"/>
      <c r="B138" s="99" t="str">
        <f>Dat_02!A138</f>
        <v>12/08/2025</v>
      </c>
      <c r="C138" s="100">
        <f>Dat_02!O138</f>
        <v>-1868.5833333333001</v>
      </c>
      <c r="D138" s="100">
        <f>Dat_02!D138</f>
        <v>2094.1666666667002</v>
      </c>
      <c r="E138" s="100">
        <f>Dat_02!G138</f>
        <v>-4100.8333333333003</v>
      </c>
    </row>
    <row r="139" spans="1:5">
      <c r="A139" s="78"/>
      <c r="B139" s="99" t="str">
        <f>Dat_02!A139</f>
        <v>13/08/2025</v>
      </c>
      <c r="C139" s="100">
        <f>Dat_02!O139</f>
        <v>-1354.6458333334001</v>
      </c>
      <c r="D139" s="100">
        <f>Dat_02!D139</f>
        <v>2384.4583333332998</v>
      </c>
      <c r="E139" s="100">
        <f>Dat_02!G139</f>
        <v>-4059.1666666667002</v>
      </c>
    </row>
    <row r="140" spans="1:5">
      <c r="A140" s="78"/>
      <c r="B140" s="99" t="str">
        <f>Dat_02!A140</f>
        <v>14/08/2025</v>
      </c>
      <c r="C140" s="100">
        <f>Dat_02!O140</f>
        <v>-2031.2875000000001</v>
      </c>
      <c r="D140" s="100">
        <f>Dat_02!D140</f>
        <v>1847.0833333333001</v>
      </c>
      <c r="E140" s="100">
        <f>Dat_02!G140</f>
        <v>-3932.9166666667002</v>
      </c>
    </row>
    <row r="141" spans="1:5">
      <c r="A141" s="78"/>
      <c r="B141" s="99" t="str">
        <f>Dat_02!A141</f>
        <v>15/08/2025</v>
      </c>
      <c r="C141" s="100">
        <f>Dat_02!O141</f>
        <v>-1432.625</v>
      </c>
      <c r="D141" s="100">
        <f>Dat_02!D141</f>
        <v>2335.8333333332998</v>
      </c>
      <c r="E141" s="100">
        <f>Dat_02!G141</f>
        <v>-3478.75</v>
      </c>
    </row>
    <row r="142" spans="1:5">
      <c r="A142" s="78"/>
      <c r="B142" s="99" t="str">
        <f>Dat_02!A142</f>
        <v>16/08/2025</v>
      </c>
      <c r="C142" s="100">
        <f>Dat_02!O142</f>
        <v>-1951.8791666666998</v>
      </c>
      <c r="D142" s="100">
        <f>Dat_02!D142</f>
        <v>2320.8333333332998</v>
      </c>
      <c r="E142" s="100">
        <f>Dat_02!G142</f>
        <v>-4096.875</v>
      </c>
    </row>
    <row r="143" spans="1:5">
      <c r="A143" s="78"/>
      <c r="B143" s="99" t="str">
        <f>Dat_02!A143</f>
        <v>17/08/2025</v>
      </c>
      <c r="C143" s="100">
        <f>Dat_02!O143</f>
        <v>-1433.7833333333001</v>
      </c>
      <c r="D143" s="100">
        <f>Dat_02!D143</f>
        <v>2611.875</v>
      </c>
      <c r="E143" s="100">
        <f>Dat_02!G143</f>
        <v>-3678.5416666667002</v>
      </c>
    </row>
    <row r="144" spans="1:5">
      <c r="A144" s="78"/>
      <c r="B144" s="99" t="str">
        <f>Dat_02!A144</f>
        <v>18/08/2025</v>
      </c>
      <c r="C144" s="100">
        <f>Dat_02!O144</f>
        <v>-298.94166666669992</v>
      </c>
      <c r="D144" s="100">
        <f>Dat_02!D144</f>
        <v>2397.0833333332998</v>
      </c>
      <c r="E144" s="100">
        <f>Dat_02!G144</f>
        <v>-3197.7083333332998</v>
      </c>
    </row>
    <row r="145" spans="1:5">
      <c r="A145" s="78"/>
      <c r="B145" s="99" t="str">
        <f>Dat_02!A145</f>
        <v>19/08/2025</v>
      </c>
      <c r="C145" s="100">
        <f>Dat_02!O145</f>
        <v>-596.25</v>
      </c>
      <c r="D145" s="100">
        <f>Dat_02!D145</f>
        <v>2371.6666666667002</v>
      </c>
      <c r="E145" s="100">
        <f>Dat_02!G145</f>
        <v>-3450</v>
      </c>
    </row>
    <row r="146" spans="1:5">
      <c r="A146" s="78"/>
      <c r="B146" s="99" t="str">
        <f>Dat_02!A146</f>
        <v>20/08/2025</v>
      </c>
      <c r="C146" s="100">
        <f>Dat_02!O146</f>
        <v>-808.99166666669987</v>
      </c>
      <c r="D146" s="100">
        <f>Dat_02!D146</f>
        <v>2291.0416666667002</v>
      </c>
      <c r="E146" s="100">
        <f>Dat_02!G146</f>
        <v>-3237.2916666667002</v>
      </c>
    </row>
    <row r="147" spans="1:5">
      <c r="A147" s="78"/>
      <c r="B147" s="99" t="str">
        <f>Dat_02!A147</f>
        <v>21/08/2025</v>
      </c>
      <c r="C147" s="100">
        <f>Dat_02!O147</f>
        <v>-1494.1249999999998</v>
      </c>
      <c r="D147" s="100">
        <f>Dat_02!D147</f>
        <v>2020</v>
      </c>
      <c r="E147" s="100">
        <f>Dat_02!G147</f>
        <v>-3857.5</v>
      </c>
    </row>
    <row r="148" spans="1:5">
      <c r="A148" s="78"/>
      <c r="B148" s="99" t="str">
        <f>Dat_02!A148</f>
        <v>22/08/2025</v>
      </c>
      <c r="C148" s="100">
        <f>Dat_02!O148</f>
        <v>-1687.8958333333999</v>
      </c>
      <c r="D148" s="100">
        <f>Dat_02!D148</f>
        <v>1952.2916666666999</v>
      </c>
      <c r="E148" s="100">
        <f>Dat_02!G148</f>
        <v>-3862.2916666667002</v>
      </c>
    </row>
    <row r="149" spans="1:5">
      <c r="A149" s="78"/>
      <c r="B149" s="99" t="str">
        <f>Dat_02!A149</f>
        <v>23/08/2025</v>
      </c>
      <c r="C149" s="100">
        <f>Dat_02!O149</f>
        <v>-1476.325</v>
      </c>
      <c r="D149" s="100">
        <f>Dat_02!D149</f>
        <v>2137.5</v>
      </c>
      <c r="E149" s="100">
        <f>Dat_02!G149</f>
        <v>-3743.3333333332998</v>
      </c>
    </row>
    <row r="150" spans="1:5">
      <c r="A150" s="78"/>
      <c r="B150" s="99" t="str">
        <f>Dat_02!A150</f>
        <v>24/08/2025</v>
      </c>
      <c r="C150" s="100">
        <f>Dat_02!O150</f>
        <v>-1464.1458333333001</v>
      </c>
      <c r="D150" s="100">
        <f>Dat_02!D150</f>
        <v>2562.7083333332998</v>
      </c>
      <c r="E150" s="100">
        <f>Dat_02!G150</f>
        <v>-3706.0416666667002</v>
      </c>
    </row>
    <row r="151" spans="1:5">
      <c r="A151" s="78"/>
      <c r="B151" s="99" t="str">
        <f>Dat_02!A151</f>
        <v>25/08/2025</v>
      </c>
      <c r="C151" s="100">
        <f>Dat_02!O151</f>
        <v>-1624.5333333333999</v>
      </c>
      <c r="D151" s="100">
        <f>Dat_02!D151</f>
        <v>2713.3333333332998</v>
      </c>
      <c r="E151" s="100">
        <f>Dat_02!G151</f>
        <v>-3781.875</v>
      </c>
    </row>
    <row r="152" spans="1:5">
      <c r="A152" s="78"/>
      <c r="B152" s="99" t="str">
        <f>Dat_02!A152</f>
        <v>26/08/2025</v>
      </c>
      <c r="C152" s="100">
        <f>Dat_02!O152</f>
        <v>-558.49166666669987</v>
      </c>
      <c r="D152" s="100">
        <f>Dat_02!D152</f>
        <v>2752.5</v>
      </c>
      <c r="E152" s="100">
        <f>Dat_02!G152</f>
        <v>-3553.125</v>
      </c>
    </row>
    <row r="153" spans="1:5">
      <c r="A153" s="78"/>
      <c r="B153" s="99" t="str">
        <f>Dat_02!A153</f>
        <v>27/08/2025</v>
      </c>
      <c r="C153" s="100">
        <f>Dat_02!O153</f>
        <v>-215.14999999999998</v>
      </c>
      <c r="D153" s="100">
        <f>Dat_02!D153</f>
        <v>2881.25</v>
      </c>
      <c r="E153" s="100">
        <f>Dat_02!G153</f>
        <v>-3006.875</v>
      </c>
    </row>
    <row r="154" spans="1:5">
      <c r="A154" s="78"/>
      <c r="B154" s="99" t="str">
        <f>Dat_02!A154</f>
        <v>28/08/2025</v>
      </c>
      <c r="C154" s="100">
        <f>Dat_02!O154</f>
        <v>-608.54999999999995</v>
      </c>
      <c r="D154" s="100">
        <f>Dat_02!D154</f>
        <v>2499.7916666667002</v>
      </c>
      <c r="E154" s="100">
        <f>Dat_02!G154</f>
        <v>-3481.4583333332998</v>
      </c>
    </row>
    <row r="155" spans="1:5">
      <c r="A155" s="78"/>
      <c r="B155" s="99" t="str">
        <f>Dat_02!A155</f>
        <v>29/08/2025</v>
      </c>
      <c r="C155" s="100">
        <f>Dat_02!O155</f>
        <v>-1127.5166666666</v>
      </c>
      <c r="D155" s="100">
        <f>Dat_02!D155</f>
        <v>2425.8333333332998</v>
      </c>
      <c r="E155" s="100">
        <f>Dat_02!G155</f>
        <v>-3327.5</v>
      </c>
    </row>
    <row r="156" spans="1:5">
      <c r="A156" s="78"/>
      <c r="B156" s="99" t="str">
        <f>Dat_02!A156</f>
        <v>30/08/2025</v>
      </c>
      <c r="C156" s="100">
        <f>Dat_02!O156</f>
        <v>-1343.2291666666001</v>
      </c>
      <c r="D156" s="100">
        <f>Dat_02!D156</f>
        <v>2378.125</v>
      </c>
      <c r="E156" s="100">
        <f>Dat_02!G156</f>
        <v>-3608.9583333332998</v>
      </c>
    </row>
    <row r="157" spans="1:5">
      <c r="A157" s="78"/>
      <c r="B157" s="99" t="str">
        <f>Dat_02!A157</f>
        <v>31/08/2025</v>
      </c>
      <c r="C157" s="100">
        <f>Dat_02!O157</f>
        <v>-971.95833333339988</v>
      </c>
      <c r="D157" s="100">
        <f>Dat_02!D157</f>
        <v>3050.625</v>
      </c>
      <c r="E157" s="100">
        <f>Dat_02!G157</f>
        <v>-3194.375</v>
      </c>
    </row>
    <row r="158" spans="1:5">
      <c r="A158" s="78" t="s">
        <v>51</v>
      </c>
      <c r="B158" s="99" t="str">
        <f>Dat_02!A158</f>
        <v>01/09/2025</v>
      </c>
      <c r="C158" s="100">
        <f>Dat_02!O158</f>
        <v>-1694.6208333333</v>
      </c>
      <c r="D158" s="100">
        <f>Dat_02!D158</f>
        <v>2472.9166666667002</v>
      </c>
      <c r="E158" s="100">
        <f>Dat_02!G158</f>
        <v>-3762.2916666667002</v>
      </c>
    </row>
    <row r="159" spans="1:5">
      <c r="A159" s="78"/>
      <c r="B159" s="99" t="str">
        <f>Dat_02!A159</f>
        <v>02/09/2025</v>
      </c>
      <c r="C159" s="100">
        <f>Dat_02!O159</f>
        <v>-1807.6321428571998</v>
      </c>
      <c r="D159" s="100">
        <f>Dat_02!D159</f>
        <v>2186.6666666667002</v>
      </c>
      <c r="E159" s="100">
        <f>Dat_02!G159</f>
        <v>-3802.5</v>
      </c>
    </row>
    <row r="160" spans="1:5">
      <c r="A160" s="78"/>
      <c r="B160" s="99" t="str">
        <f>Dat_02!A160</f>
        <v>03/09/2025</v>
      </c>
      <c r="C160" s="100">
        <f>Dat_02!O160</f>
        <v>-1793.1750000000002</v>
      </c>
      <c r="D160" s="100">
        <f>Dat_02!D160</f>
        <v>2325.625</v>
      </c>
      <c r="E160" s="100">
        <f>Dat_02!G160</f>
        <v>-3918.75</v>
      </c>
    </row>
    <row r="161" spans="1:5">
      <c r="A161" s="78"/>
      <c r="B161" s="99" t="str">
        <f>Dat_02!A161</f>
        <v>04/09/2025</v>
      </c>
      <c r="C161" s="100">
        <f>Dat_02!O161</f>
        <v>-1146.6916666666002</v>
      </c>
      <c r="D161" s="100">
        <f>Dat_02!D161</f>
        <v>2414.7916666667002</v>
      </c>
      <c r="E161" s="100">
        <f>Dat_02!G161</f>
        <v>-3630.2083333332998</v>
      </c>
    </row>
    <row r="162" spans="1:5">
      <c r="A162" s="78"/>
      <c r="B162" s="99" t="str">
        <f>Dat_02!A162</f>
        <v>05/09/2025</v>
      </c>
      <c r="C162" s="100">
        <f>Dat_02!O162</f>
        <v>-1607.2791666666003</v>
      </c>
      <c r="D162" s="100">
        <f>Dat_02!D162</f>
        <v>2035.2083333333001</v>
      </c>
      <c r="E162" s="100">
        <f>Dat_02!G162</f>
        <v>-4006.875</v>
      </c>
    </row>
    <row r="163" spans="1:5">
      <c r="A163" s="78"/>
      <c r="B163" s="99" t="str">
        <f>Dat_02!A163</f>
        <v>06/09/2025</v>
      </c>
      <c r="C163" s="100">
        <f>Dat_02!O163</f>
        <v>-1931.8708333334002</v>
      </c>
      <c r="D163" s="100">
        <f>Dat_02!D163</f>
        <v>2823.75</v>
      </c>
      <c r="E163" s="100">
        <f>Dat_02!G163</f>
        <v>-3550</v>
      </c>
    </row>
    <row r="164" spans="1:5">
      <c r="A164" s="78"/>
      <c r="B164" s="99" t="str">
        <f>Dat_02!A164</f>
        <v>07/09/2025</v>
      </c>
      <c r="C164" s="100">
        <f>Dat_02!O164</f>
        <v>-1941.6329710145001</v>
      </c>
      <c r="D164" s="100">
        <f>Dat_02!D164</f>
        <v>2508.0416666667002</v>
      </c>
      <c r="E164" s="100">
        <f>Dat_02!G164</f>
        <v>-3371.875</v>
      </c>
    </row>
    <row r="165" spans="1:5">
      <c r="A165" s="78"/>
      <c r="B165" s="99" t="str">
        <f>Dat_02!A165</f>
        <v>08/09/2025</v>
      </c>
      <c r="C165" s="100">
        <f>Dat_02!O165</f>
        <v>-803.73333333330004</v>
      </c>
      <c r="D165" s="100">
        <f>Dat_02!D165</f>
        <v>2935.4166666667002</v>
      </c>
      <c r="E165" s="100">
        <f>Dat_02!G165</f>
        <v>-3411.4583333332998</v>
      </c>
    </row>
    <row r="166" spans="1:5">
      <c r="A166" s="78"/>
      <c r="B166" s="99" t="str">
        <f>Dat_02!A166</f>
        <v>09/09/2025</v>
      </c>
      <c r="C166" s="100">
        <f>Dat_02!O166</f>
        <v>-929.14999999999986</v>
      </c>
      <c r="D166" s="100">
        <f>Dat_02!D166</f>
        <v>2585.625</v>
      </c>
      <c r="E166" s="100">
        <f>Dat_02!G166</f>
        <v>-3106.25</v>
      </c>
    </row>
    <row r="167" spans="1:5">
      <c r="A167" s="78"/>
      <c r="B167" s="99" t="str">
        <f>Dat_02!A167</f>
        <v>10/09/2025</v>
      </c>
      <c r="C167" s="100">
        <f>Dat_02!O167</f>
        <v>-1587.0958333333999</v>
      </c>
      <c r="D167" s="100">
        <f>Dat_02!D167</f>
        <v>2211.875</v>
      </c>
      <c r="E167" s="100">
        <f>Dat_02!G167</f>
        <v>-3805</v>
      </c>
    </row>
    <row r="168" spans="1:5">
      <c r="A168" s="78"/>
      <c r="B168" s="99" t="str">
        <f>Dat_02!A168</f>
        <v>11/09/2025</v>
      </c>
      <c r="C168" s="100">
        <f>Dat_02!O168</f>
        <v>-1616.4166666666999</v>
      </c>
      <c r="D168" s="100">
        <f>Dat_02!D168</f>
        <v>2506.25</v>
      </c>
      <c r="E168" s="100">
        <f>Dat_02!G168</f>
        <v>-3541.4583333332998</v>
      </c>
    </row>
    <row r="169" spans="1:5">
      <c r="A169" s="78"/>
      <c r="B169" s="99" t="str">
        <f>Dat_02!A169</f>
        <v>12/09/2025</v>
      </c>
      <c r="C169" s="100">
        <f>Dat_02!O169</f>
        <v>-1379.125</v>
      </c>
      <c r="D169" s="100">
        <f>Dat_02!D169</f>
        <v>2406.0416666667002</v>
      </c>
      <c r="E169" s="100">
        <f>Dat_02!G169</f>
        <v>-3775.2083333332998</v>
      </c>
    </row>
    <row r="170" spans="1:5">
      <c r="A170" s="78"/>
      <c r="B170" s="99" t="str">
        <f>Dat_02!A170</f>
        <v>13/09/2025</v>
      </c>
      <c r="C170" s="100">
        <f>Dat_02!O170</f>
        <v>-1112.1500000000001</v>
      </c>
      <c r="D170" s="100">
        <f>Dat_02!D170</f>
        <v>3119.1666666667002</v>
      </c>
      <c r="E170" s="100">
        <f>Dat_02!G170</f>
        <v>-3447.7083333332998</v>
      </c>
    </row>
    <row r="171" spans="1:5">
      <c r="A171" s="78"/>
      <c r="B171" s="99" t="str">
        <f>Dat_02!A171</f>
        <v>14/09/2025</v>
      </c>
      <c r="C171" s="100">
        <f>Dat_02!O171</f>
        <v>-1369.8583333332999</v>
      </c>
      <c r="D171" s="100">
        <f>Dat_02!D171</f>
        <v>2718.9583333332998</v>
      </c>
      <c r="E171" s="100">
        <f>Dat_02!G171</f>
        <v>-3455.8333333332998</v>
      </c>
    </row>
    <row r="172" spans="1:5">
      <c r="A172" s="78"/>
      <c r="B172" s="99" t="str">
        <f>Dat_02!A172</f>
        <v>15/09/2025</v>
      </c>
      <c r="C172" s="100">
        <f>Dat_02!O172</f>
        <v>-1871.4333333333</v>
      </c>
      <c r="D172" s="100">
        <f>Dat_02!D172</f>
        <v>2686.875</v>
      </c>
      <c r="E172" s="100">
        <f>Dat_02!G172</f>
        <v>-3793.75</v>
      </c>
    </row>
    <row r="173" spans="1:5">
      <c r="A173" s="78"/>
      <c r="B173" s="99" t="str">
        <f>Dat_02!A173</f>
        <v>16/09/2025</v>
      </c>
      <c r="C173" s="100">
        <f>Dat_02!O173</f>
        <v>-2079.3833333333</v>
      </c>
      <c r="D173" s="100">
        <f>Dat_02!D173</f>
        <v>2251.875</v>
      </c>
      <c r="E173" s="100">
        <f>Dat_02!G173</f>
        <v>-4040.4166666667002</v>
      </c>
    </row>
    <row r="174" spans="1:5">
      <c r="A174" s="78"/>
      <c r="B174" s="99" t="str">
        <f>Dat_02!A174</f>
        <v>17/09/2025</v>
      </c>
      <c r="C174" s="100">
        <f>Dat_02!O174</f>
        <v>-1978.7999999999997</v>
      </c>
      <c r="D174" s="100">
        <f>Dat_02!D174</f>
        <v>1963.375</v>
      </c>
      <c r="E174" s="100">
        <f>Dat_02!G174</f>
        <v>-3666.7083333332998</v>
      </c>
    </row>
    <row r="175" spans="1:5">
      <c r="A175" s="78"/>
      <c r="B175" s="99" t="str">
        <f>Dat_02!A175</f>
        <v>18/09/2025</v>
      </c>
      <c r="C175" s="100">
        <f>Dat_02!O175</f>
        <v>-2185.1102272727003</v>
      </c>
      <c r="D175" s="100">
        <f>Dat_02!D175</f>
        <v>1484.5833333333001</v>
      </c>
      <c r="E175" s="100">
        <f>Dat_02!G175</f>
        <v>-3806.2083333332998</v>
      </c>
    </row>
    <row r="176" spans="1:5">
      <c r="A176" s="78"/>
      <c r="B176" s="99" t="str">
        <f>Dat_02!A176</f>
        <v>19/09/2025</v>
      </c>
      <c r="C176" s="100">
        <f>Dat_02!O176</f>
        <v>-2488.2958333332999</v>
      </c>
      <c r="D176" s="100">
        <f>Dat_02!D176</f>
        <v>1965.8333333333001</v>
      </c>
      <c r="E176" s="100">
        <f>Dat_02!G176</f>
        <v>-4115.625</v>
      </c>
    </row>
    <row r="177" spans="1:5">
      <c r="A177" s="78"/>
      <c r="B177" s="99" t="str">
        <f>Dat_02!A177</f>
        <v>20/09/2025</v>
      </c>
      <c r="C177" s="100">
        <f>Dat_02!O177</f>
        <v>-2051.6958333334001</v>
      </c>
      <c r="D177" s="100">
        <f>Dat_02!D177</f>
        <v>2735</v>
      </c>
      <c r="E177" s="100">
        <f>Dat_02!G177</f>
        <v>-3800.8333333332998</v>
      </c>
    </row>
    <row r="178" spans="1:5">
      <c r="A178" s="78"/>
      <c r="B178" s="99" t="str">
        <f>Dat_02!A178</f>
        <v>21/09/2025</v>
      </c>
      <c r="C178" s="100">
        <f>Dat_02!O178</f>
        <v>-165.61249999999995</v>
      </c>
      <c r="D178" s="100">
        <f>Dat_02!D178</f>
        <v>3556.875</v>
      </c>
      <c r="E178" s="100">
        <f>Dat_02!G178</f>
        <v>-2658.3333333332998</v>
      </c>
    </row>
    <row r="179" spans="1:5">
      <c r="A179" s="78"/>
      <c r="B179" s="99" t="str">
        <f>Dat_02!A179</f>
        <v>22/09/2025</v>
      </c>
      <c r="C179" s="100">
        <f>Dat_02!O179</f>
        <v>-1471.0416666665997</v>
      </c>
      <c r="D179" s="100">
        <f>Dat_02!D179</f>
        <v>2593.125</v>
      </c>
      <c r="E179" s="100">
        <f>Dat_02!G179</f>
        <v>-3636.6666666667002</v>
      </c>
    </row>
    <row r="180" spans="1:5">
      <c r="A180" s="78"/>
      <c r="B180" s="99" t="str">
        <f>Dat_02!A180</f>
        <v>23/09/2025</v>
      </c>
      <c r="C180" s="100">
        <f>Dat_02!O180</f>
        <v>-1532.0625</v>
      </c>
      <c r="D180" s="100">
        <f>Dat_02!D180</f>
        <v>2926</v>
      </c>
      <c r="E180" s="100">
        <f>Dat_02!G180</f>
        <v>-3667.2916666667002</v>
      </c>
    </row>
    <row r="181" spans="1:5">
      <c r="A181" s="78"/>
      <c r="B181" s="99" t="str">
        <f>Dat_02!A181</f>
        <v>24/09/2025</v>
      </c>
      <c r="C181" s="100">
        <f>Dat_02!O181</f>
        <v>-1725.9833333332999</v>
      </c>
      <c r="D181" s="100">
        <f>Dat_02!D181</f>
        <v>1924.1666666666999</v>
      </c>
      <c r="E181" s="100">
        <f>Dat_02!G181</f>
        <v>-3721.4583333332998</v>
      </c>
    </row>
    <row r="182" spans="1:5">
      <c r="A182" s="78"/>
      <c r="B182" s="99" t="str">
        <f>Dat_02!A182</f>
        <v>25/09/2025</v>
      </c>
      <c r="C182" s="100">
        <f>Dat_02!O182</f>
        <v>-1888.2708333334001</v>
      </c>
      <c r="D182" s="100">
        <f>Dat_02!D182</f>
        <v>1713.75</v>
      </c>
      <c r="E182" s="100">
        <f>Dat_02!G182</f>
        <v>-3948.75</v>
      </c>
    </row>
    <row r="183" spans="1:5">
      <c r="A183" s="78"/>
      <c r="B183" s="99" t="str">
        <f>Dat_02!A183</f>
        <v>26/09/2025</v>
      </c>
      <c r="C183" s="100">
        <f>Dat_02!O183</f>
        <v>-1694.625</v>
      </c>
      <c r="D183" s="100">
        <f>Dat_02!D183</f>
        <v>1906.25</v>
      </c>
      <c r="E183" s="100">
        <f>Dat_02!G183</f>
        <v>-3975.4166666667002</v>
      </c>
    </row>
    <row r="184" spans="1:5">
      <c r="A184" s="78"/>
      <c r="B184" s="99" t="str">
        <f>Dat_02!A184</f>
        <v>27/09/2025</v>
      </c>
      <c r="C184" s="100">
        <f>Dat_02!O184</f>
        <v>-1002.3208333333999</v>
      </c>
      <c r="D184" s="100">
        <f>Dat_02!D184</f>
        <v>2329.125</v>
      </c>
      <c r="E184" s="100">
        <f>Dat_02!G184</f>
        <v>-3558.3333333332998</v>
      </c>
    </row>
    <row r="185" spans="1:5">
      <c r="A185" s="78"/>
      <c r="B185" s="99" t="str">
        <f>Dat_02!A185</f>
        <v>28/09/2025</v>
      </c>
      <c r="C185" s="100">
        <f>Dat_02!O185</f>
        <v>-483.00833333339995</v>
      </c>
      <c r="D185" s="100">
        <f>Dat_02!D185</f>
        <v>3127.5</v>
      </c>
      <c r="E185" s="100">
        <f>Dat_02!G185</f>
        <v>-3010</v>
      </c>
    </row>
    <row r="186" spans="1:5">
      <c r="A186" s="78"/>
      <c r="B186" s="99" t="str">
        <f>Dat_02!A186</f>
        <v>29/09/2025</v>
      </c>
      <c r="C186" s="100">
        <f>Dat_02!O186</f>
        <v>-1172.4000000000001</v>
      </c>
      <c r="D186" s="100">
        <f>Dat_02!D186</f>
        <v>2576.875</v>
      </c>
      <c r="E186" s="100">
        <f>Dat_02!G186</f>
        <v>-3200.625</v>
      </c>
    </row>
    <row r="187" spans="1:5">
      <c r="A187" s="78"/>
      <c r="B187" s="99" t="str">
        <f>Dat_02!A187</f>
        <v>30/09/2025</v>
      </c>
      <c r="C187" s="100">
        <f>Dat_02!O187</f>
        <v>-1399.2125000000001</v>
      </c>
      <c r="D187" s="100">
        <f>Dat_02!D187</f>
        <v>2145.4166666667002</v>
      </c>
      <c r="E187" s="100">
        <f>Dat_02!G187</f>
        <v>-3769.1666666667002</v>
      </c>
    </row>
    <row r="188" spans="1:5">
      <c r="A188" s="78"/>
      <c r="B188" s="99" t="str">
        <f>Dat_02!A188</f>
        <v>01/10/2025</v>
      </c>
      <c r="C188" s="100">
        <f>Dat_02!O188</f>
        <v>-2294.1583333332997</v>
      </c>
      <c r="D188" s="100">
        <f>Dat_02!D188</f>
        <v>2299</v>
      </c>
      <c r="E188" s="100">
        <f>Dat_02!G188</f>
        <v>-3870</v>
      </c>
    </row>
    <row r="189" spans="1:5">
      <c r="A189" s="78" t="s">
        <v>52</v>
      </c>
      <c r="B189" s="99" t="str">
        <f>Dat_02!A189</f>
        <v>02/10/2025</v>
      </c>
      <c r="C189" s="100">
        <f>Dat_02!O189</f>
        <v>-2154.7375000000002</v>
      </c>
      <c r="D189" s="100">
        <f>Dat_02!D189</f>
        <v>1808.3333333333001</v>
      </c>
      <c r="E189" s="100">
        <f>Dat_02!G189</f>
        <v>-4063.75</v>
      </c>
    </row>
    <row r="190" spans="1:5">
      <c r="A190" s="78"/>
      <c r="B190" s="99" t="str">
        <f>Dat_02!A190</f>
        <v>03/10/2025</v>
      </c>
      <c r="C190" s="100">
        <f>Dat_02!O190</f>
        <v>-2234.9499999999998</v>
      </c>
      <c r="D190" s="100">
        <f>Dat_02!D190</f>
        <v>2214.1666666667002</v>
      </c>
      <c r="E190" s="100">
        <f>Dat_02!G190</f>
        <v>-3972.0833333332998</v>
      </c>
    </row>
    <row r="191" spans="1:5">
      <c r="A191" s="78"/>
      <c r="B191" s="99" t="str">
        <f>Dat_02!A191</f>
        <v>04/10/2025</v>
      </c>
      <c r="C191" s="100">
        <f>Dat_02!O191</f>
        <v>-1764.2125000000001</v>
      </c>
      <c r="D191" s="100">
        <f>Dat_02!D191</f>
        <v>2671.0416666667002</v>
      </c>
      <c r="E191" s="100">
        <f>Dat_02!G191</f>
        <v>-3549.7916666667002</v>
      </c>
    </row>
    <row r="192" spans="1:5">
      <c r="A192" s="78"/>
      <c r="B192" s="99" t="str">
        <f>Dat_02!A192</f>
        <v>05/10/2025</v>
      </c>
      <c r="C192" s="100">
        <f>Dat_02!O192</f>
        <v>-2281.7708333332998</v>
      </c>
      <c r="D192" s="100">
        <f>Dat_02!D192</f>
        <v>2946.5416666667002</v>
      </c>
      <c r="E192" s="100">
        <f>Dat_02!G192</f>
        <v>-3449.375</v>
      </c>
    </row>
    <row r="193" spans="1:5">
      <c r="A193" s="78"/>
      <c r="B193" s="99" t="str">
        <f>Dat_02!A193</f>
        <v>06/10/2025</v>
      </c>
      <c r="C193" s="100">
        <f>Dat_02!O193</f>
        <v>-1292.0250000000001</v>
      </c>
      <c r="D193" s="100">
        <f>Dat_02!D193</f>
        <v>2552.9583333332998</v>
      </c>
      <c r="E193" s="100">
        <f>Dat_02!G193</f>
        <v>-3774.375</v>
      </c>
    </row>
    <row r="194" spans="1:5">
      <c r="A194" s="78"/>
      <c r="B194" s="99" t="str">
        <f>Dat_02!A194</f>
        <v>07/10/2025</v>
      </c>
      <c r="C194" s="100">
        <f>Dat_02!O194</f>
        <v>-1715.6541666666999</v>
      </c>
      <c r="D194" s="100">
        <f>Dat_02!D194</f>
        <v>2076.4166666667002</v>
      </c>
      <c r="E194" s="100">
        <f>Dat_02!G194</f>
        <v>-3897.7916666667002</v>
      </c>
    </row>
    <row r="195" spans="1:5">
      <c r="A195" s="78"/>
      <c r="B195" s="99" t="str">
        <f>Dat_02!A195</f>
        <v>08/10/2025</v>
      </c>
      <c r="C195" s="100">
        <f>Dat_02!O195</f>
        <v>-1543.6155303031001</v>
      </c>
      <c r="D195" s="100">
        <f>Dat_02!D195</f>
        <v>1980</v>
      </c>
      <c r="E195" s="100">
        <f>Dat_02!G195</f>
        <v>-3387.2916666667002</v>
      </c>
    </row>
    <row r="196" spans="1:5">
      <c r="A196" s="78"/>
      <c r="B196" s="99" t="str">
        <f>Dat_02!A196</f>
        <v>09/10/2025</v>
      </c>
      <c r="C196" s="100">
        <f>Dat_02!O196</f>
        <v>-2139.2547619048</v>
      </c>
      <c r="D196" s="100">
        <f>Dat_02!D196</f>
        <v>2611.4583333332998</v>
      </c>
      <c r="E196" s="100">
        <f>Dat_02!G196</f>
        <v>-3006.25</v>
      </c>
    </row>
    <row r="197" spans="1:5">
      <c r="A197" s="78"/>
      <c r="B197" s="99" t="str">
        <f>Dat_02!A197</f>
        <v>10/10/2025</v>
      </c>
      <c r="C197" s="100">
        <f>Dat_02!O197</f>
        <v>-1308.1166666667</v>
      </c>
      <c r="D197" s="100">
        <f>Dat_02!D197</f>
        <v>2261.7916666667002</v>
      </c>
      <c r="E197" s="100">
        <f>Dat_02!G197</f>
        <v>-3064.9166666667002</v>
      </c>
    </row>
    <row r="198" spans="1:5">
      <c r="A198" s="78"/>
      <c r="B198" s="99" t="str">
        <f>Dat_02!A198</f>
        <v>11/10/2025</v>
      </c>
      <c r="C198" s="100">
        <f>Dat_02!O198</f>
        <v>-1338.1337121212</v>
      </c>
      <c r="D198" s="100">
        <f>Dat_02!D198</f>
        <v>2440.8333333332998</v>
      </c>
      <c r="E198" s="100">
        <f>Dat_02!G198</f>
        <v>-3324.375</v>
      </c>
    </row>
    <row r="199" spans="1:5">
      <c r="A199" s="78"/>
      <c r="B199" s="99" t="str">
        <f>Dat_02!A199</f>
        <v>12/10/2025</v>
      </c>
      <c r="C199" s="100">
        <f>Dat_02!O199</f>
        <v>-2266.4791666666997</v>
      </c>
      <c r="D199" s="100">
        <f>Dat_02!D199</f>
        <v>2438.125</v>
      </c>
      <c r="E199" s="100">
        <f>Dat_02!G199</f>
        <v>-3634.7916666667002</v>
      </c>
    </row>
    <row r="200" spans="1:5">
      <c r="A200" s="78"/>
      <c r="B200" s="99" t="str">
        <f>Dat_02!A200</f>
        <v>13/10/2025</v>
      </c>
      <c r="C200" s="100">
        <f>Dat_02!O200</f>
        <v>-2208.4467391304001</v>
      </c>
      <c r="D200" s="100">
        <f>Dat_02!D200</f>
        <v>2246.375</v>
      </c>
      <c r="E200" s="100">
        <f>Dat_02!G200</f>
        <v>-3746.0416666667002</v>
      </c>
    </row>
    <row r="201" spans="1:5">
      <c r="A201" s="78"/>
      <c r="B201" s="99" t="str">
        <f>Dat_02!A201</f>
        <v>14/10/2025</v>
      </c>
      <c r="C201" s="100">
        <f>Dat_02!O201</f>
        <v>-2174.8446428571001</v>
      </c>
      <c r="D201" s="100">
        <f>Dat_02!D201</f>
        <v>2201.9166666667002</v>
      </c>
      <c r="E201" s="100">
        <f>Dat_02!G201</f>
        <v>-3468.75</v>
      </c>
    </row>
    <row r="202" spans="1:5">
      <c r="A202" s="78"/>
      <c r="B202" s="99" t="str">
        <f>Dat_02!A202</f>
        <v>15/10/2025</v>
      </c>
      <c r="C202" s="100">
        <f>Dat_02!O202</f>
        <v>-2124.3714912280002</v>
      </c>
      <c r="D202" s="100">
        <f>Dat_02!D202</f>
        <v>1693.2916666666999</v>
      </c>
      <c r="E202" s="100">
        <f>Dat_02!G202</f>
        <v>-3375.2083333332998</v>
      </c>
    </row>
    <row r="203" spans="1:5">
      <c r="A203" s="78"/>
      <c r="B203" s="99" t="str">
        <f>Dat_02!A203</f>
        <v>16/10/2025</v>
      </c>
      <c r="C203" s="100">
        <f>Dat_02!O203</f>
        <v>-2352.6556818181998</v>
      </c>
      <c r="D203" s="100">
        <f>Dat_02!D203</f>
        <v>1902.7083333333001</v>
      </c>
      <c r="E203" s="100">
        <f>Dat_02!G203</f>
        <v>-3382.2916666667002</v>
      </c>
    </row>
    <row r="204" spans="1:5">
      <c r="A204" s="78"/>
      <c r="B204" s="99" t="str">
        <f>Dat_02!A204</f>
        <v>17/10/2025</v>
      </c>
      <c r="C204" s="100">
        <f>Dat_02!O204</f>
        <v>-2456.1041666666001</v>
      </c>
      <c r="D204" s="100">
        <f>Dat_02!D204</f>
        <v>1842.9166666666999</v>
      </c>
      <c r="E204" s="100">
        <f>Dat_02!G204</f>
        <v>-3308.3333333332998</v>
      </c>
    </row>
    <row r="205" spans="1:5">
      <c r="A205" s="78"/>
      <c r="B205" s="99" t="str">
        <f>Dat_02!A205</f>
        <v>18/10/2025</v>
      </c>
      <c r="C205" s="100">
        <f>Dat_02!O205</f>
        <v>-2452.168115942</v>
      </c>
      <c r="D205" s="100">
        <f>Dat_02!D205</f>
        <v>2152.9166666667002</v>
      </c>
      <c r="E205" s="100">
        <f>Dat_02!G205</f>
        <v>-3819.5833333332998</v>
      </c>
    </row>
    <row r="206" spans="1:5">
      <c r="A206" s="78"/>
      <c r="B206" s="99" t="str">
        <f>Dat_02!A206</f>
        <v>19/10/2025</v>
      </c>
      <c r="C206" s="100">
        <f>Dat_02!O206</f>
        <v>-1555.2541666665998</v>
      </c>
      <c r="D206" s="100">
        <f>Dat_02!D206</f>
        <v>2445</v>
      </c>
      <c r="E206" s="100">
        <f>Dat_02!G206</f>
        <v>-2764.1666666667002</v>
      </c>
    </row>
    <row r="207" spans="1:5">
      <c r="A207" s="78"/>
      <c r="B207" s="99" t="str">
        <f>Dat_02!A207</f>
        <v>20/10/2025</v>
      </c>
      <c r="C207" s="100">
        <f>Dat_02!O207</f>
        <v>-2319.5833333333003</v>
      </c>
      <c r="D207" s="100">
        <f>Dat_02!D207</f>
        <v>2750.625</v>
      </c>
      <c r="E207" s="100">
        <f>Dat_02!G207</f>
        <v>-3406.875</v>
      </c>
    </row>
    <row r="208" spans="1:5">
      <c r="A208" s="78"/>
      <c r="B208" s="99" t="str">
        <f>Dat_02!A208</f>
        <v>21/10/2025</v>
      </c>
      <c r="C208" s="100">
        <f>Dat_02!O208</f>
        <v>-1496.0458333334</v>
      </c>
      <c r="D208" s="100">
        <f>Dat_02!D208</f>
        <v>2389.375</v>
      </c>
      <c r="E208" s="100">
        <f>Dat_02!G208</f>
        <v>-2945.8333333332998</v>
      </c>
    </row>
    <row r="209" spans="1:5">
      <c r="A209" s="78"/>
      <c r="B209" s="99" t="str">
        <f>Dat_02!A209</f>
        <v>22/10/2025</v>
      </c>
      <c r="C209" s="100">
        <f>Dat_02!O209</f>
        <v>-1419.5916666667001</v>
      </c>
      <c r="D209" s="100">
        <f>Dat_02!D209</f>
        <v>2553.125</v>
      </c>
      <c r="E209" s="100">
        <f>Dat_02!G209</f>
        <v>-2803.75</v>
      </c>
    </row>
    <row r="210" spans="1:5">
      <c r="A210" s="78"/>
      <c r="B210" s="99" t="str">
        <f>Dat_02!A210</f>
        <v>23/10/2025</v>
      </c>
      <c r="C210" s="100">
        <f>Dat_02!O210</f>
        <v>-1509.1589285714999</v>
      </c>
      <c r="D210" s="100">
        <f>Dat_02!D210</f>
        <v>2328.75</v>
      </c>
      <c r="E210" s="100">
        <f>Dat_02!G210</f>
        <v>-2901.4583333332998</v>
      </c>
    </row>
    <row r="211" spans="1:5">
      <c r="A211" s="78"/>
      <c r="B211" s="99" t="str">
        <f>Dat_02!A211</f>
        <v>24/10/2025</v>
      </c>
      <c r="C211" s="100">
        <f>Dat_02!O211</f>
        <v>-1340.4924242423999</v>
      </c>
      <c r="D211" s="100">
        <f>Dat_02!D211</f>
        <v>1979.5833333333001</v>
      </c>
      <c r="E211" s="100">
        <f>Dat_02!G211</f>
        <v>-3255.4166666667002</v>
      </c>
    </row>
    <row r="212" spans="1:5">
      <c r="A212" s="78"/>
      <c r="B212" s="99" t="str">
        <f>Dat_02!A212</f>
        <v>25/10/2025</v>
      </c>
      <c r="C212" s="100">
        <f>Dat_02!O212</f>
        <v>-2111.8625000000002</v>
      </c>
      <c r="D212" s="100">
        <f>Dat_02!D212</f>
        <v>1821.25</v>
      </c>
      <c r="E212" s="100">
        <f>Dat_02!G212</f>
        <v>-3159.375</v>
      </c>
    </row>
    <row r="213" spans="1:5">
      <c r="A213" s="78"/>
      <c r="B213" s="99" t="str">
        <f>Dat_02!A213</f>
        <v>26/10/2025</v>
      </c>
      <c r="C213" s="100">
        <f>Dat_02!O213</f>
        <v>-1667.8405217391</v>
      </c>
      <c r="D213" s="100">
        <f>Dat_02!D213</f>
        <v>2527.8000000000002</v>
      </c>
      <c r="E213" s="100">
        <f>Dat_02!G213</f>
        <v>-3021</v>
      </c>
    </row>
    <row r="214" spans="1:5">
      <c r="A214" s="78"/>
      <c r="B214" s="99" t="str">
        <f>Dat_02!A214</f>
        <v>27/10/2025</v>
      </c>
      <c r="C214" s="100">
        <f>Dat_02!O214</f>
        <v>-1611.1291666666</v>
      </c>
      <c r="D214" s="100">
        <f>Dat_02!D214</f>
        <v>1775.2083333333001</v>
      </c>
      <c r="E214" s="100">
        <f>Dat_02!G214</f>
        <v>-3427.5</v>
      </c>
    </row>
    <row r="215" spans="1:5">
      <c r="A215" s="78"/>
      <c r="B215" s="99" t="str">
        <f>Dat_02!A215</f>
        <v>28/10/2025</v>
      </c>
      <c r="C215" s="100">
        <f>Dat_02!O215</f>
        <v>-1767.4458333334001</v>
      </c>
      <c r="D215" s="100">
        <f>Dat_02!D215</f>
        <v>1963.5416666666999</v>
      </c>
      <c r="E215" s="100">
        <f>Dat_02!G215</f>
        <v>-3320.375</v>
      </c>
    </row>
    <row r="216" spans="1:5">
      <c r="A216" s="78"/>
      <c r="B216" s="99" t="str">
        <f>Dat_02!A216</f>
        <v>29/10/2025</v>
      </c>
      <c r="C216" s="100">
        <f>Dat_02!O216</f>
        <v>-2484.6464285715001</v>
      </c>
      <c r="D216" s="100">
        <f>Dat_02!D216</f>
        <v>2092.0833333332998</v>
      </c>
      <c r="E216" s="100">
        <f>Dat_02!G216</f>
        <v>-3094.2916666667002</v>
      </c>
    </row>
    <row r="217" spans="1:5">
      <c r="A217" s="78"/>
      <c r="B217" s="99" t="str">
        <f>Dat_02!A217</f>
        <v>30/10/2025</v>
      </c>
      <c r="C217" s="100">
        <f>Dat_02!O217</f>
        <v>-2125.7333333333004</v>
      </c>
      <c r="D217" s="100">
        <f>Dat_02!D217</f>
        <v>2026.6666666666999</v>
      </c>
      <c r="E217" s="100">
        <f>Dat_02!G217</f>
        <v>-3605.8333333332998</v>
      </c>
    </row>
    <row r="218" spans="1:5">
      <c r="A218" s="78"/>
      <c r="B218" s="99" t="str">
        <f>Dat_02!A218</f>
        <v>31/10/2025</v>
      </c>
      <c r="C218" s="100">
        <f>Dat_02!O218</f>
        <v>-1294.2445652174001</v>
      </c>
      <c r="D218" s="100">
        <f>Dat_02!D218</f>
        <v>2423.9583333332998</v>
      </c>
      <c r="E218" s="100">
        <f>Dat_02!G218</f>
        <v>-2700</v>
      </c>
    </row>
    <row r="219" spans="1:5">
      <c r="A219" s="78"/>
      <c r="B219" s="99" t="str">
        <f>Dat_02!A219</f>
        <v>01/11/2025</v>
      </c>
      <c r="C219" s="100">
        <f>Dat_02!O219</f>
        <v>-1973.8374999999999</v>
      </c>
      <c r="D219" s="100">
        <f>Dat_02!D219</f>
        <v>2323.3333333332998</v>
      </c>
      <c r="E219" s="100">
        <f>Dat_02!G219</f>
        <v>-3213.5416666667002</v>
      </c>
    </row>
    <row r="220" spans="1:5">
      <c r="A220" s="78" t="s">
        <v>53</v>
      </c>
      <c r="B220" s="99" t="str">
        <f>Dat_02!A220</f>
        <v>02/11/2025</v>
      </c>
      <c r="C220" s="100">
        <f>Dat_02!O220</f>
        <v>-2197.5291666666999</v>
      </c>
      <c r="D220" s="100">
        <f>Dat_02!D220</f>
        <v>2445.4166666667002</v>
      </c>
      <c r="E220" s="100">
        <f>Dat_02!G220</f>
        <v>-3299.7916666667002</v>
      </c>
    </row>
    <row r="221" spans="1:5">
      <c r="A221" s="78"/>
      <c r="B221" s="99" t="str">
        <f>Dat_02!A221</f>
        <v>03/11/2025</v>
      </c>
      <c r="C221" s="100">
        <f>Dat_02!O221</f>
        <v>-1213.1583333334002</v>
      </c>
      <c r="D221" s="100">
        <f>Dat_02!D221</f>
        <v>2134.375</v>
      </c>
      <c r="E221" s="100">
        <f>Dat_02!G221</f>
        <v>-3186.6666666667002</v>
      </c>
    </row>
    <row r="222" spans="1:5">
      <c r="A222" s="78"/>
      <c r="B222" s="99" t="str">
        <f>Dat_02!A222</f>
        <v>04/11/2025</v>
      </c>
      <c r="C222" s="100">
        <f>Dat_02!O222</f>
        <v>-807.15362318839993</v>
      </c>
      <c r="D222" s="100">
        <f>Dat_02!D222</f>
        <v>2921.25</v>
      </c>
      <c r="E222" s="100">
        <f>Dat_02!G222</f>
        <v>-2696.25</v>
      </c>
    </row>
    <row r="223" spans="1:5">
      <c r="A223" s="78"/>
      <c r="B223" s="99" t="str">
        <f>Dat_02!A223</f>
        <v>05/11/2025</v>
      </c>
      <c r="C223" s="100">
        <f>Dat_02!O223</f>
        <v>-865.79094202899989</v>
      </c>
      <c r="D223" s="100">
        <f>Dat_02!D223</f>
        <v>3290.625</v>
      </c>
      <c r="E223" s="100">
        <f>Dat_02!G223</f>
        <v>-2059.5833333332998</v>
      </c>
    </row>
    <row r="224" spans="1:5">
      <c r="A224" s="78"/>
      <c r="B224" s="99" t="str">
        <f>Dat_02!A224</f>
        <v>06/11/2025</v>
      </c>
      <c r="C224" s="100">
        <f>Dat_02!O224</f>
        <v>-1472.2208333333001</v>
      </c>
      <c r="D224" s="100">
        <f>Dat_02!D224</f>
        <v>2429.375</v>
      </c>
      <c r="E224" s="100">
        <f>Dat_02!G224</f>
        <v>-3271.875</v>
      </c>
    </row>
    <row r="225" spans="1:5">
      <c r="A225" s="78"/>
      <c r="B225" s="99" t="str">
        <f>Dat_02!A225</f>
        <v>07/11/2025</v>
      </c>
      <c r="C225" s="100">
        <f>Dat_02!O225</f>
        <v>-653.66666666670005</v>
      </c>
      <c r="D225" s="100">
        <f>Dat_02!D225</f>
        <v>2935.8333333332998</v>
      </c>
      <c r="E225" s="100">
        <f>Dat_02!G225</f>
        <v>-3676.875</v>
      </c>
    </row>
    <row r="226" spans="1:5">
      <c r="A226" s="78"/>
      <c r="B226" s="99" t="str">
        <f>Dat_02!A226</f>
        <v>08/11/2025</v>
      </c>
      <c r="C226" s="100">
        <f>Dat_02!O226</f>
        <v>-2050.5749999999998</v>
      </c>
      <c r="D226" s="100">
        <f>Dat_02!D226</f>
        <v>2555.625</v>
      </c>
      <c r="E226" s="100">
        <f>Dat_02!G226</f>
        <v>-2992.5</v>
      </c>
    </row>
    <row r="227" spans="1:5">
      <c r="A227" s="78"/>
      <c r="B227" s="99" t="str">
        <f>Dat_02!A227</f>
        <v>09/11/2025</v>
      </c>
      <c r="C227" s="100">
        <f>Dat_02!O227</f>
        <v>-2017.6374999999998</v>
      </c>
      <c r="D227" s="100">
        <f>Dat_02!D227</f>
        <v>2395.8333333332998</v>
      </c>
      <c r="E227" s="100">
        <f>Dat_02!G227</f>
        <v>-3166.875</v>
      </c>
    </row>
    <row r="228" spans="1:5">
      <c r="A228" s="78"/>
      <c r="B228" s="99" t="str">
        <f>Dat_02!A228</f>
        <v>10/11/2025</v>
      </c>
      <c r="C228" s="100">
        <f>Dat_02!O228</f>
        <v>-1759.1333333333002</v>
      </c>
      <c r="D228" s="100">
        <f>Dat_02!D228</f>
        <v>2023.75</v>
      </c>
      <c r="E228" s="100">
        <f>Dat_02!G228</f>
        <v>-3737.2916666667002</v>
      </c>
    </row>
    <row r="229" spans="1:5">
      <c r="A229" s="78"/>
      <c r="B229" s="99" t="str">
        <f>Dat_02!A229</f>
        <v>11/11/2025</v>
      </c>
      <c r="C229" s="100">
        <f>Dat_02!O229</f>
        <v>-444.35634057970003</v>
      </c>
      <c r="D229" s="100">
        <f>Dat_02!D229</f>
        <v>2918.125</v>
      </c>
      <c r="E229" s="100">
        <f>Dat_02!G229</f>
        <v>-2824.5833333332998</v>
      </c>
    </row>
    <row r="230" spans="1:5">
      <c r="A230" s="78"/>
      <c r="B230" s="99" t="str">
        <f>Dat_02!A230</f>
        <v>12/11/2025</v>
      </c>
      <c r="C230" s="100">
        <f>Dat_02!O230</f>
        <v>-836.13333333340006</v>
      </c>
      <c r="D230" s="100">
        <f>Dat_02!D230</f>
        <v>3390.4166666667002</v>
      </c>
      <c r="E230" s="100">
        <f>Dat_02!G230</f>
        <v>-2887.5</v>
      </c>
    </row>
    <row r="231" spans="1:5">
      <c r="A231" s="78"/>
      <c r="B231" s="99" t="str">
        <f>Dat_02!A231</f>
        <v>13/11/2025</v>
      </c>
      <c r="C231" s="100">
        <f>Dat_02!O231</f>
        <v>-331.66250000000014</v>
      </c>
      <c r="D231" s="100">
        <f>Dat_02!D231</f>
        <v>3598.3333333332998</v>
      </c>
      <c r="E231" s="100">
        <f>Dat_02!G231</f>
        <v>-2515.625</v>
      </c>
    </row>
    <row r="232" spans="1:5">
      <c r="A232" s="78"/>
      <c r="B232" s="99" t="str">
        <f>Dat_02!A232</f>
        <v>14/11/2025</v>
      </c>
      <c r="C232" s="100">
        <f>Dat_02!O232</f>
        <v>-358.17083333340008</v>
      </c>
      <c r="D232" s="100">
        <f>Dat_02!D232</f>
        <v>3191.875</v>
      </c>
      <c r="E232" s="100">
        <f>Dat_02!G232</f>
        <v>-2855.2083333332998</v>
      </c>
    </row>
    <row r="233" spans="1:5">
      <c r="A233" s="78"/>
      <c r="B233" s="99" t="str">
        <f>Dat_02!A233</f>
        <v>15/11/2025</v>
      </c>
      <c r="C233" s="100">
        <f>Dat_02!O233</f>
        <v>57.375</v>
      </c>
      <c r="D233" s="100">
        <f>Dat_02!D233</f>
        <v>3693.75</v>
      </c>
      <c r="E233" s="100">
        <f>Dat_02!G233</f>
        <v>-2360.4166666667002</v>
      </c>
    </row>
    <row r="234" spans="1:5">
      <c r="A234" s="78"/>
      <c r="B234" s="99" t="str">
        <f>Dat_02!A234</f>
        <v>16/11/2025</v>
      </c>
      <c r="C234" s="100">
        <f>Dat_02!O234</f>
        <v>353.98750000000001</v>
      </c>
      <c r="D234" s="100">
        <f>Dat_02!D234</f>
        <v>3269.5833333332998</v>
      </c>
      <c r="E234" s="100">
        <f>Dat_02!G234</f>
        <v>-2969.375</v>
      </c>
    </row>
    <row r="235" spans="1:5">
      <c r="A235" s="78"/>
      <c r="B235" s="99" t="str">
        <f>Dat_02!A235</f>
        <v>17/11/2025</v>
      </c>
      <c r="C235" s="100">
        <f>Dat_02!O235</f>
        <v>-481.55416666669998</v>
      </c>
      <c r="D235" s="100">
        <f>Dat_02!D235</f>
        <v>2789.2916666667002</v>
      </c>
      <c r="E235" s="100">
        <f>Dat_02!G235</f>
        <v>-3444.375</v>
      </c>
    </row>
    <row r="236" spans="1:5">
      <c r="A236" s="78"/>
      <c r="B236" s="99" t="str">
        <f>Dat_02!A236</f>
        <v>18/11/2025</v>
      </c>
      <c r="C236" s="100">
        <f>Dat_02!O236</f>
        <v>-638.14166666669996</v>
      </c>
      <c r="D236" s="100">
        <f>Dat_02!D236</f>
        <v>2210.625</v>
      </c>
      <c r="E236" s="100">
        <f>Dat_02!G236</f>
        <v>-3787.5</v>
      </c>
    </row>
    <row r="237" spans="1:5">
      <c r="A237" s="78"/>
      <c r="B237" s="99" t="str">
        <f>Dat_02!A237</f>
        <v>19/11/2025</v>
      </c>
      <c r="C237" s="100">
        <f>Dat_02!O237</f>
        <v>-1306.925</v>
      </c>
      <c r="D237" s="100">
        <f>Dat_02!D237</f>
        <v>2358.9583333332998</v>
      </c>
      <c r="E237" s="100">
        <f>Dat_02!G237</f>
        <v>-3759.375</v>
      </c>
    </row>
    <row r="238" spans="1:5">
      <c r="A238" s="78"/>
      <c r="B238" s="99" t="str">
        <f>Dat_02!A238</f>
        <v>20/11/2025</v>
      </c>
      <c r="C238" s="100">
        <f>Dat_02!O238</f>
        <v>-507.32916666670008</v>
      </c>
      <c r="D238" s="100">
        <f>Dat_02!D238</f>
        <v>2442.5</v>
      </c>
      <c r="E238" s="100">
        <f>Dat_02!G238</f>
        <v>-3731.4583333332998</v>
      </c>
    </row>
    <row r="239" spans="1:5">
      <c r="A239" s="78"/>
      <c r="B239" s="99" t="str">
        <f>Dat_02!A239</f>
        <v>21/11/2025</v>
      </c>
      <c r="C239" s="100">
        <f>Dat_02!O239</f>
        <v>-1124.5250000000001</v>
      </c>
      <c r="D239" s="100">
        <f>Dat_02!D239</f>
        <v>2482.2083333332998</v>
      </c>
      <c r="E239" s="100">
        <f>Dat_02!G239</f>
        <v>-3888.75</v>
      </c>
    </row>
    <row r="240" spans="1:5">
      <c r="A240" s="78"/>
      <c r="B240" s="99" t="str">
        <f>Dat_02!A240</f>
        <v>22/11/2025</v>
      </c>
      <c r="C240" s="100">
        <f>Dat_02!O240</f>
        <v>-1930.8125000000002</v>
      </c>
      <c r="D240" s="100">
        <f>Dat_02!D240</f>
        <v>2041.25</v>
      </c>
      <c r="E240" s="100">
        <f>Dat_02!G240</f>
        <v>-4376.25</v>
      </c>
    </row>
    <row r="241" spans="1:5">
      <c r="A241" s="78"/>
      <c r="B241" s="99" t="str">
        <f>Dat_02!A241</f>
        <v>23/11/2025</v>
      </c>
      <c r="C241" s="100">
        <f>Dat_02!O241</f>
        <v>-1695.2916666667002</v>
      </c>
      <c r="D241" s="100">
        <f>Dat_02!D241</f>
        <v>2811.0416666667002</v>
      </c>
      <c r="E241" s="100">
        <f>Dat_02!G241</f>
        <v>-3967.0833333332998</v>
      </c>
    </row>
    <row r="242" spans="1:5">
      <c r="A242" s="78"/>
      <c r="B242" s="99" t="str">
        <f>Dat_02!A242</f>
        <v>24/11/2025</v>
      </c>
      <c r="C242" s="100">
        <f>Dat_02!O242</f>
        <v>-761.89962121219992</v>
      </c>
      <c r="D242" s="100">
        <f>Dat_02!D242</f>
        <v>3076.875</v>
      </c>
      <c r="E242" s="100">
        <f>Dat_02!G242</f>
        <v>-2126.6666666667002</v>
      </c>
    </row>
    <row r="243" spans="1:5">
      <c r="A243" s="78"/>
      <c r="B243" s="99" t="str">
        <f>Dat_02!A243</f>
        <v>25/11/2025</v>
      </c>
      <c r="C243" s="100">
        <f>Dat_02!O243</f>
        <v>-1572.9765151514998</v>
      </c>
      <c r="D243" s="100">
        <f>Dat_02!D243</f>
        <v>2859.1666666667002</v>
      </c>
      <c r="E243" s="100">
        <f>Dat_02!G243</f>
        <v>-3680.625</v>
      </c>
    </row>
    <row r="244" spans="1:5">
      <c r="A244" s="78"/>
      <c r="B244" s="99" t="str">
        <f>Dat_02!A244</f>
        <v>26/11/2025</v>
      </c>
      <c r="C244" s="100">
        <f>Dat_02!O244</f>
        <v>-1920.8696428570997</v>
      </c>
      <c r="D244" s="100">
        <f>Dat_02!D244</f>
        <v>1868.5416666666999</v>
      </c>
      <c r="E244" s="100">
        <f>Dat_02!G244</f>
        <v>-3929.7916666667002</v>
      </c>
    </row>
    <row r="245" spans="1:5">
      <c r="A245" s="78"/>
      <c r="B245" s="99" t="str">
        <f>Dat_02!A245</f>
        <v>27/11/2025</v>
      </c>
      <c r="C245" s="100">
        <f>Dat_02!O245</f>
        <v>-2440.4601190475996</v>
      </c>
      <c r="D245" s="100">
        <f>Dat_02!D245</f>
        <v>1725</v>
      </c>
      <c r="E245" s="100">
        <f>Dat_02!G245</f>
        <v>-3930</v>
      </c>
    </row>
    <row r="246" spans="1:5">
      <c r="A246" s="78"/>
      <c r="B246" s="99" t="str">
        <f>Dat_02!A246</f>
        <v>28/11/2025</v>
      </c>
      <c r="C246" s="100">
        <f>Dat_02!O246</f>
        <v>-1519.6541666666999</v>
      </c>
      <c r="D246" s="100">
        <f>Dat_02!D246</f>
        <v>1268.3333333333001</v>
      </c>
      <c r="E246" s="100">
        <f>Dat_02!G246</f>
        <v>-4151.25</v>
      </c>
    </row>
    <row r="247" spans="1:5">
      <c r="A247" s="78"/>
      <c r="B247" s="99" t="str">
        <f>Dat_02!A247</f>
        <v>29/11/2025</v>
      </c>
      <c r="C247" s="100">
        <f>Dat_02!O247</f>
        <v>-1115.4791666666999</v>
      </c>
      <c r="D247" s="100">
        <f>Dat_02!D247</f>
        <v>2221.4583333332998</v>
      </c>
      <c r="E247" s="100">
        <f>Dat_02!G247</f>
        <v>-3787.5</v>
      </c>
    </row>
    <row r="248" spans="1:5">
      <c r="A248" s="78" t="s">
        <v>54</v>
      </c>
      <c r="B248" s="99" t="str">
        <f>Dat_02!A248</f>
        <v>30/11/2025</v>
      </c>
      <c r="C248" s="100">
        <f>Dat_02!O248</f>
        <v>-333.26666666670002</v>
      </c>
      <c r="D248" s="100">
        <f>Dat_02!D248</f>
        <v>2802.7083333332998</v>
      </c>
      <c r="E248" s="100">
        <f>Dat_02!G248</f>
        <v>-3284.5833333332998</v>
      </c>
    </row>
    <row r="249" spans="1:5">
      <c r="A249" s="78"/>
      <c r="B249" s="99" t="str">
        <f>Dat_02!A249</f>
        <v>01/12/2025</v>
      </c>
      <c r="C249" s="100">
        <f>Dat_02!O249</f>
        <v>-934.99999999999989</v>
      </c>
      <c r="D249" s="100">
        <f>Dat_02!D249</f>
        <v>2518.5416666667002</v>
      </c>
      <c r="E249" s="100">
        <f>Dat_02!G249</f>
        <v>-3431.25</v>
      </c>
    </row>
    <row r="250" spans="1:5">
      <c r="A250" s="78"/>
      <c r="B250" s="99" t="str">
        <f>Dat_02!A250</f>
        <v>02/12/2025</v>
      </c>
      <c r="C250" s="100">
        <f>Dat_02!O250</f>
        <v>-901.17499999999995</v>
      </c>
      <c r="D250" s="100">
        <f>Dat_02!D250</f>
        <v>2590.2083333332998</v>
      </c>
      <c r="E250" s="100">
        <f>Dat_02!G250</f>
        <v>-4089.5833333332998</v>
      </c>
    </row>
    <row r="251" spans="1:5">
      <c r="A251" s="78"/>
      <c r="B251" s="99" t="str">
        <f>Dat_02!A251</f>
        <v>03/12/2025</v>
      </c>
      <c r="C251" s="100">
        <f>Dat_02!O251</f>
        <v>-1274.0958333333001</v>
      </c>
      <c r="D251" s="100">
        <f>Dat_02!D251</f>
        <v>1828.3333333333001</v>
      </c>
      <c r="E251" s="100">
        <f>Dat_02!G251</f>
        <v>-4175</v>
      </c>
    </row>
    <row r="252" spans="1:5">
      <c r="A252" s="78"/>
      <c r="B252" s="99" t="str">
        <f>Dat_02!A252</f>
        <v>04/12/2025</v>
      </c>
      <c r="C252" s="100">
        <f>Dat_02!O252</f>
        <v>-729.22916666669994</v>
      </c>
      <c r="D252" s="100">
        <f>Dat_02!D252</f>
        <v>2751.0416666667002</v>
      </c>
      <c r="E252" s="100">
        <f>Dat_02!G252</f>
        <v>-2970.4166666667002</v>
      </c>
    </row>
    <row r="253" spans="1:5">
      <c r="A253" s="78"/>
      <c r="B253" s="99" t="str">
        <f>Dat_02!A253</f>
        <v>05/12/2025</v>
      </c>
      <c r="C253" s="100">
        <f>Dat_02!O253</f>
        <v>-1417.9875000000002</v>
      </c>
      <c r="D253" s="100">
        <f>Dat_02!D253</f>
        <v>3277.5</v>
      </c>
      <c r="E253" s="100">
        <f>Dat_02!G253</f>
        <v>-3372.5</v>
      </c>
    </row>
    <row r="254" spans="1:5">
      <c r="A254" s="78"/>
      <c r="B254" s="99" t="str">
        <f>Dat_02!A254</f>
        <v>06/12/2025</v>
      </c>
      <c r="C254" s="100">
        <f>Dat_02!O254</f>
        <v>-2130.2833333333001</v>
      </c>
      <c r="D254" s="100">
        <f>Dat_02!D254</f>
        <v>2977.2916666667002</v>
      </c>
      <c r="E254" s="100">
        <f>Dat_02!G254</f>
        <v>-2926.0416666667002</v>
      </c>
    </row>
    <row r="255" spans="1:5">
      <c r="A255" s="78"/>
      <c r="B255" s="99" t="str">
        <f>Dat_02!A255</f>
        <v>07/12/2025</v>
      </c>
      <c r="C255" s="100">
        <f>Dat_02!O255</f>
        <v>-2014.0625</v>
      </c>
      <c r="D255" s="100">
        <f>Dat_02!D255</f>
        <v>2534.375</v>
      </c>
      <c r="E255" s="100">
        <f>Dat_02!G255</f>
        <v>-3276.0416666667002</v>
      </c>
    </row>
    <row r="256" spans="1:5">
      <c r="A256" s="78"/>
      <c r="B256" s="99" t="str">
        <f>Dat_02!A256</f>
        <v>08/12/2025</v>
      </c>
      <c r="C256" s="100">
        <f>Dat_02!O256</f>
        <v>-419.77083333330006</v>
      </c>
      <c r="D256" s="100">
        <f>Dat_02!D256</f>
        <v>3236.0416666667002</v>
      </c>
      <c r="E256" s="100">
        <f>Dat_02!G256</f>
        <v>-2765.4166666667002</v>
      </c>
    </row>
    <row r="257" spans="1:5">
      <c r="A257" s="78"/>
      <c r="B257" s="99" t="str">
        <f>Dat_02!A257</f>
        <v>09/12/2025</v>
      </c>
      <c r="C257" s="100">
        <f>Dat_02!O257</f>
        <v>-797.64166666670008</v>
      </c>
      <c r="D257" s="100">
        <f>Dat_02!D257</f>
        <v>2751.25</v>
      </c>
      <c r="E257" s="100">
        <f>Dat_02!G257</f>
        <v>-2694.375</v>
      </c>
    </row>
    <row r="258" spans="1:5">
      <c r="A258" s="78"/>
      <c r="B258" s="99" t="str">
        <f>Dat_02!A258</f>
        <v>10/12/2025</v>
      </c>
      <c r="C258" s="100">
        <f>Dat_02!O258</f>
        <v>-639.74583333340001</v>
      </c>
      <c r="D258" s="100">
        <f>Dat_02!D258</f>
        <v>2003.5</v>
      </c>
      <c r="E258" s="100">
        <f>Dat_02!G258</f>
        <v>-3525.125</v>
      </c>
    </row>
    <row r="259" spans="1:5">
      <c r="A259" s="78"/>
      <c r="B259" s="99" t="str">
        <f>Dat_02!A259</f>
        <v>11/12/2025</v>
      </c>
      <c r="C259" s="100">
        <f>Dat_02!O259</f>
        <v>-1124.5791666666</v>
      </c>
      <c r="D259" s="100">
        <f>Dat_02!D259</f>
        <v>2343.75</v>
      </c>
      <c r="E259" s="100">
        <f>Dat_02!G259</f>
        <v>-3991.875</v>
      </c>
    </row>
    <row r="260" spans="1:5">
      <c r="A260" s="78"/>
      <c r="B260" s="99" t="str">
        <f>Dat_02!A260</f>
        <v>12/12/2025</v>
      </c>
      <c r="C260" s="100">
        <f>Dat_02!O260</f>
        <v>-1414.1958333333</v>
      </c>
      <c r="D260" s="100">
        <f>Dat_02!D260</f>
        <v>1934.5833333333001</v>
      </c>
      <c r="E260" s="100">
        <f>Dat_02!G260</f>
        <v>-4586.25</v>
      </c>
    </row>
    <row r="261" spans="1:5">
      <c r="A261" s="78"/>
      <c r="B261" s="99" t="str">
        <f>Dat_02!A261</f>
        <v>13/12/2025</v>
      </c>
      <c r="C261" s="100">
        <f>Dat_02!O261</f>
        <v>-344.90833333340004</v>
      </c>
      <c r="D261" s="100">
        <f>Dat_02!D261</f>
        <v>2751.0416666667002</v>
      </c>
      <c r="E261" s="100">
        <f>Dat_02!G261</f>
        <v>-3078.125</v>
      </c>
    </row>
    <row r="262" spans="1:5">
      <c r="A262" s="78"/>
      <c r="B262" s="99" t="str">
        <f>Dat_02!A262</f>
        <v>14/12/2025</v>
      </c>
      <c r="C262" s="100">
        <f>Dat_02!O262</f>
        <v>-1385.175</v>
      </c>
      <c r="D262" s="100">
        <f>Dat_02!D262</f>
        <v>2836.875</v>
      </c>
      <c r="E262" s="100">
        <f>Dat_02!G262</f>
        <v>-3863.9583333332998</v>
      </c>
    </row>
    <row r="263" spans="1:5">
      <c r="A263" s="78"/>
      <c r="B263" s="99" t="str">
        <f>Dat_02!A263</f>
        <v>15/12/2025</v>
      </c>
      <c r="C263" s="100">
        <f>Dat_02!O263</f>
        <v>-1043.7958333334</v>
      </c>
      <c r="D263" s="100">
        <f>Dat_02!D263</f>
        <v>2283.9583333332998</v>
      </c>
      <c r="E263" s="100">
        <f>Dat_02!G263</f>
        <v>-3898.125</v>
      </c>
    </row>
    <row r="264" spans="1:5">
      <c r="A264" s="78"/>
      <c r="B264" s="99" t="str">
        <f>Dat_02!A264</f>
        <v>16/12/2025</v>
      </c>
      <c r="C264" s="100">
        <f>Dat_02!O264</f>
        <v>823.48840579709997</v>
      </c>
      <c r="D264" s="100">
        <f>Dat_02!D264</f>
        <v>2814.3333333332998</v>
      </c>
      <c r="E264" s="100">
        <f>Dat_02!G264</f>
        <v>-3585.9166666667002</v>
      </c>
    </row>
    <row r="265" spans="1:5">
      <c r="A265" s="78"/>
      <c r="B265" s="99" t="str">
        <f>Dat_02!A265</f>
        <v>17/12/2025</v>
      </c>
      <c r="C265" s="100">
        <f>Dat_02!O265</f>
        <v>-1814.2958333332999</v>
      </c>
      <c r="D265" s="100">
        <f>Dat_02!D265</f>
        <v>2501.5</v>
      </c>
      <c r="E265" s="100">
        <f>Dat_02!G265</f>
        <v>-4028.75</v>
      </c>
    </row>
    <row r="266" spans="1:5">
      <c r="A266" s="78"/>
      <c r="B266" s="99" t="str">
        <f>Dat_02!A266</f>
        <v>18/12/2025</v>
      </c>
      <c r="C266" s="100">
        <f>Dat_02!O266</f>
        <v>-883.58333333330006</v>
      </c>
      <c r="D266" s="100">
        <f>Dat_02!D266</f>
        <v>1796.4583333333001</v>
      </c>
      <c r="E266" s="100">
        <f>Dat_02!G266</f>
        <v>-3649.7916666667002</v>
      </c>
    </row>
    <row r="267" spans="1:5">
      <c r="A267" s="78"/>
      <c r="B267" s="99" t="str">
        <f>Dat_02!A267</f>
        <v>19/12/2025</v>
      </c>
      <c r="C267" s="100">
        <f>Dat_02!O267</f>
        <v>-1076.6916666666002</v>
      </c>
      <c r="D267" s="100">
        <f>Dat_02!D267</f>
        <v>1905</v>
      </c>
      <c r="E267" s="100">
        <f>Dat_02!G267</f>
        <v>-4344.375</v>
      </c>
    </row>
    <row r="268" spans="1:5">
      <c r="A268" s="78"/>
      <c r="B268" s="99" t="str">
        <f>Dat_02!A268</f>
        <v>20/12/2025</v>
      </c>
      <c r="C268" s="100">
        <f>Dat_02!O268</f>
        <v>-755.05833333329997</v>
      </c>
      <c r="D268" s="100">
        <f>Dat_02!D268</f>
        <v>2935</v>
      </c>
      <c r="E268" s="100">
        <f>Dat_02!G268</f>
        <v>-4545.2083333333003</v>
      </c>
    </row>
    <row r="269" spans="1:5">
      <c r="A269" s="78"/>
      <c r="B269" s="99" t="str">
        <f>Dat_02!A269</f>
        <v>21/12/2025</v>
      </c>
      <c r="C269" s="100">
        <f>Dat_02!O269</f>
        <v>-1860.4471014493001</v>
      </c>
      <c r="D269" s="100">
        <f>Dat_02!D269</f>
        <v>2803.75</v>
      </c>
      <c r="E269" s="100">
        <f>Dat_02!G269</f>
        <v>-2810.8333333332998</v>
      </c>
    </row>
    <row r="270" spans="1:5">
      <c r="A270" s="78"/>
      <c r="B270" s="99" t="str">
        <f>Dat_02!A270</f>
        <v>22/12/2025</v>
      </c>
      <c r="C270" s="100">
        <f>Dat_02!O270</f>
        <v>-1838.6375</v>
      </c>
      <c r="D270" s="100">
        <f>Dat_02!D270</f>
        <v>2067.25</v>
      </c>
      <c r="E270" s="100">
        <f>Dat_02!G270</f>
        <v>-4201.875</v>
      </c>
    </row>
    <row r="271" spans="1:5">
      <c r="A271" s="78"/>
      <c r="B271" s="99" t="str">
        <f>Dat_02!A271</f>
        <v>23/12/2025</v>
      </c>
      <c r="C271" s="100">
        <f>Dat_02!O271</f>
        <v>-809.99999999999989</v>
      </c>
      <c r="D271" s="100">
        <f>Dat_02!D271</f>
        <v>1722.9166666666999</v>
      </c>
      <c r="E271" s="100">
        <f>Dat_02!G271</f>
        <v>-4539.375</v>
      </c>
    </row>
    <row r="272" spans="1:5">
      <c r="A272" s="78"/>
      <c r="B272" s="99" t="str">
        <f>Dat_02!A272</f>
        <v>24/12/2025</v>
      </c>
      <c r="C272" s="100">
        <f>Dat_02!O272</f>
        <v>-789.03750000000014</v>
      </c>
      <c r="D272" s="100">
        <f>Dat_02!D272</f>
        <v>3684.375</v>
      </c>
      <c r="E272" s="100">
        <f>Dat_02!G272</f>
        <v>-3032.2916666667002</v>
      </c>
    </row>
    <row r="273" spans="1:5">
      <c r="A273" s="78"/>
      <c r="B273" s="99" t="str">
        <f>Dat_02!A273</f>
        <v>25/12/2025</v>
      </c>
      <c r="C273" s="100">
        <f>Dat_02!O273</f>
        <v>-658.17083333330004</v>
      </c>
      <c r="D273" s="100">
        <f>Dat_02!D273</f>
        <v>2795.2083333332998</v>
      </c>
      <c r="E273" s="100">
        <f>Dat_02!G273</f>
        <v>-3421.875</v>
      </c>
    </row>
    <row r="274" spans="1:5">
      <c r="A274" s="78"/>
      <c r="B274" s="99" t="str">
        <f>Dat_02!A274</f>
        <v>26/12/2025</v>
      </c>
      <c r="C274" s="100">
        <f>Dat_02!O274</f>
        <v>-181.57500000000005</v>
      </c>
      <c r="D274" s="100">
        <f>Dat_02!D274</f>
        <v>2502.2916666667002</v>
      </c>
      <c r="E274" s="100">
        <f>Dat_02!G274</f>
        <v>-4455</v>
      </c>
    </row>
    <row r="275" spans="1:5">
      <c r="A275" s="78"/>
      <c r="B275" s="99" t="str">
        <f>Dat_02!A275</f>
        <v>27/12/2025</v>
      </c>
      <c r="C275" s="100">
        <f>Dat_02!O275</f>
        <v>601.20000000000005</v>
      </c>
      <c r="D275" s="100">
        <f>Dat_02!D275</f>
        <v>3330.2083333332998</v>
      </c>
      <c r="E275" s="100">
        <f>Dat_02!G275</f>
        <v>-2838.75</v>
      </c>
    </row>
    <row r="276" spans="1:5">
      <c r="A276" s="78"/>
      <c r="B276" s="99" t="str">
        <f>Dat_02!A276</f>
        <v>28/12/2025</v>
      </c>
      <c r="C276" s="100">
        <f>Dat_02!O276</f>
        <v>-180.22500000000002</v>
      </c>
      <c r="D276" s="100">
        <f>Dat_02!D276</f>
        <v>3150.625</v>
      </c>
      <c r="E276" s="100">
        <f>Dat_02!G276</f>
        <v>-3382.7083333332998</v>
      </c>
    </row>
    <row r="277" spans="1:5">
      <c r="A277" s="78"/>
      <c r="B277" s="99" t="str">
        <f>Dat_02!A277</f>
        <v>29/12/2025</v>
      </c>
      <c r="C277" s="100">
        <f>Dat_02!O277</f>
        <v>-871.97500000000002</v>
      </c>
      <c r="D277" s="100">
        <f>Dat_02!D277</f>
        <v>2063.5416666667002</v>
      </c>
      <c r="E277" s="100">
        <f>Dat_02!G277</f>
        <v>-4734.375</v>
      </c>
    </row>
    <row r="278" spans="1:5">
      <c r="A278" s="78"/>
      <c r="B278" s="99" t="str">
        <f>Dat_02!A278</f>
        <v>30/12/2025</v>
      </c>
      <c r="C278" s="100">
        <f>Dat_02!O278</f>
        <v>-2118.7333333332999</v>
      </c>
      <c r="D278" s="100">
        <f>Dat_02!D278</f>
        <v>2012.7083333333001</v>
      </c>
      <c r="E278" s="100">
        <f>Dat_02!G278</f>
        <v>-4435.8333333333003</v>
      </c>
    </row>
    <row r="279" spans="1:5">
      <c r="A279" s="78" t="s">
        <v>47</v>
      </c>
      <c r="B279" s="99" t="str">
        <f>Dat_02!A279</f>
        <v>31/12/2025</v>
      </c>
      <c r="C279" s="100">
        <f>Dat_02!O279</f>
        <v>-1747.0969202898</v>
      </c>
      <c r="D279" s="100">
        <f>Dat_02!D279</f>
        <v>2222.9166666667002</v>
      </c>
      <c r="E279" s="100">
        <f>Dat_02!G279</f>
        <v>-4573.125</v>
      </c>
    </row>
    <row r="280" spans="1:5">
      <c r="A280" s="78"/>
      <c r="B280" s="99" t="str">
        <f>Dat_02!A280</f>
        <v>01/01/2026</v>
      </c>
      <c r="C280" s="100">
        <f>Dat_02!O280</f>
        <v>-106.36666666669998</v>
      </c>
      <c r="D280" s="100">
        <f>Dat_02!D280</f>
        <v>3201.0416666667002</v>
      </c>
      <c r="E280" s="100">
        <f>Dat_02!G280</f>
        <v>-3505.8333333332998</v>
      </c>
    </row>
    <row r="281" spans="1:5">
      <c r="A281" s="78"/>
      <c r="B281" s="99" t="str">
        <f>Dat_02!A281</f>
        <v>02/01/2026</v>
      </c>
      <c r="C281" s="100">
        <f>Dat_02!O281</f>
        <v>812.08750000000009</v>
      </c>
      <c r="D281" s="100">
        <f>Dat_02!D281</f>
        <v>3227.3333333332998</v>
      </c>
      <c r="E281" s="100">
        <f>Dat_02!G281</f>
        <v>-3552.0833333332998</v>
      </c>
    </row>
    <row r="282" spans="1:5">
      <c r="A282" s="78"/>
      <c r="B282" s="99" t="str">
        <f>Dat_02!A282</f>
        <v>03/01/2026</v>
      </c>
      <c r="C282" s="100">
        <f>Dat_02!O282</f>
        <v>1213.6833333334</v>
      </c>
      <c r="D282" s="100">
        <f>Dat_02!D282</f>
        <v>3142.9166666667002</v>
      </c>
      <c r="E282" s="100">
        <f>Dat_02!G282</f>
        <v>-3616.875</v>
      </c>
    </row>
    <row r="283" spans="1:5">
      <c r="A283" s="78"/>
      <c r="B283" s="99" t="str">
        <f>Dat_02!A283</f>
        <v>04/01/2026</v>
      </c>
      <c r="C283" s="100">
        <f>Dat_02!O283</f>
        <v>-1193.1430555556001</v>
      </c>
      <c r="D283" s="100">
        <f>Dat_02!D283</f>
        <v>3155.2083333332998</v>
      </c>
      <c r="E283" s="100">
        <f>Dat_02!G283</f>
        <v>-2660.8333333332998</v>
      </c>
    </row>
    <row r="284" spans="1:5">
      <c r="A284" s="78"/>
      <c r="B284" s="99" t="str">
        <f>Dat_02!A284</f>
        <v>05/01/2026</v>
      </c>
      <c r="C284" s="100">
        <f>Dat_02!O284</f>
        <v>26.94583333340006</v>
      </c>
      <c r="D284" s="100">
        <f>Dat_02!D284</f>
        <v>3148.9583333332998</v>
      </c>
      <c r="E284" s="100">
        <f>Dat_02!G284</f>
        <v>-3582.7083333332998</v>
      </c>
    </row>
    <row r="285" spans="1:5">
      <c r="A285" s="78"/>
      <c r="B285" s="99" t="str">
        <f>Dat_02!A285</f>
        <v>06/01/2026</v>
      </c>
      <c r="C285" s="100">
        <f>Dat_02!O285</f>
        <v>-2130.3776960784999</v>
      </c>
      <c r="D285" s="100">
        <f>Dat_02!D285</f>
        <v>2401.6666666667002</v>
      </c>
      <c r="E285" s="100">
        <f>Dat_02!G285</f>
        <v>-3617</v>
      </c>
    </row>
    <row r="286" spans="1:5">
      <c r="A286" s="78"/>
      <c r="B286" s="99" t="str">
        <f>Dat_02!A286</f>
        <v>07/01/2026</v>
      </c>
      <c r="C286" s="100">
        <f>Dat_02!O286</f>
        <v>-1845.6642857142997</v>
      </c>
      <c r="D286" s="100">
        <f>Dat_02!D286</f>
        <v>1953.75</v>
      </c>
      <c r="E286" s="100">
        <f>Dat_02!G286</f>
        <v>-4715.625</v>
      </c>
    </row>
    <row r="287" spans="1:5">
      <c r="A287" s="78"/>
      <c r="B287" s="99" t="str">
        <f>Dat_02!A287</f>
        <v>08/01/2026</v>
      </c>
      <c r="C287" s="100">
        <f>Dat_02!O287</f>
        <v>-1535.0541666665999</v>
      </c>
      <c r="D287" s="100">
        <f>Dat_02!D287</f>
        <v>2073.125</v>
      </c>
      <c r="E287" s="100">
        <f>Dat_02!G287</f>
        <v>-3620.625</v>
      </c>
    </row>
    <row r="288" spans="1:5">
      <c r="A288" s="78"/>
      <c r="B288" s="99" t="str">
        <f>Dat_02!A288</f>
        <v>09/01/2026</v>
      </c>
      <c r="C288" s="100">
        <f>Dat_02!O288</f>
        <v>-1585.8333333334001</v>
      </c>
      <c r="D288" s="100">
        <f>Dat_02!D288</f>
        <v>2846.875</v>
      </c>
      <c r="E288" s="100">
        <f>Dat_02!G288</f>
        <v>-3321.7083333332998</v>
      </c>
    </row>
    <row r="289" spans="1:5">
      <c r="A289" s="78"/>
      <c r="B289" s="99" t="str">
        <f>Dat_02!A289</f>
        <v>10/01/2026</v>
      </c>
      <c r="C289" s="100">
        <f>Dat_02!O289</f>
        <v>-1885.9583333334001</v>
      </c>
      <c r="D289" s="100">
        <f>Dat_02!D289</f>
        <v>1762.5</v>
      </c>
      <c r="E289" s="100">
        <f>Dat_02!G289</f>
        <v>-4310.625</v>
      </c>
    </row>
    <row r="290" spans="1:5">
      <c r="A290" s="78"/>
      <c r="B290" s="99" t="str">
        <f>Dat_02!A290</f>
        <v>11/01/2026</v>
      </c>
      <c r="C290" s="100">
        <f>Dat_02!O290</f>
        <v>-1495.9541666667001</v>
      </c>
      <c r="D290" s="100">
        <f>Dat_02!D290</f>
        <v>2763.3333333332998</v>
      </c>
      <c r="E290" s="100">
        <f>Dat_02!G290</f>
        <v>-4082.7083333332998</v>
      </c>
    </row>
    <row r="291" spans="1:5">
      <c r="A291" s="78"/>
      <c r="B291" s="99" t="str">
        <f>Dat_02!A291</f>
        <v>12/01/2026</v>
      </c>
      <c r="C291" s="100">
        <f>Dat_02!O291</f>
        <v>-143.57916666659992</v>
      </c>
      <c r="D291" s="100">
        <f>Dat_02!D291</f>
        <v>2895.1666666667002</v>
      </c>
      <c r="E291" s="100">
        <f>Dat_02!G291</f>
        <v>-3529.1666666667002</v>
      </c>
    </row>
    <row r="292" spans="1:5">
      <c r="A292" s="78"/>
      <c r="B292" s="99" t="str">
        <f>Dat_02!A292</f>
        <v>13/01/2026</v>
      </c>
      <c r="C292" s="100">
        <f>Dat_02!O292</f>
        <v>-672.21249999999998</v>
      </c>
      <c r="D292" s="100">
        <f>Dat_02!D292</f>
        <v>2530.4166666667002</v>
      </c>
      <c r="E292" s="100">
        <f>Dat_02!G292</f>
        <v>-3568.125</v>
      </c>
    </row>
    <row r="293" spans="1:5">
      <c r="A293" s="78"/>
      <c r="B293" s="99" t="str">
        <f>Dat_02!A293</f>
        <v>14/01/2026</v>
      </c>
      <c r="C293" s="100">
        <f>Dat_02!O293</f>
        <v>-975.65654761910002</v>
      </c>
      <c r="D293" s="100">
        <f>Dat_02!D293</f>
        <v>2025.2083333333001</v>
      </c>
      <c r="E293" s="100">
        <f>Dat_02!G293</f>
        <v>-3413.125</v>
      </c>
    </row>
    <row r="294" spans="1:5">
      <c r="A294" s="78"/>
      <c r="B294" s="99" t="str">
        <f>Dat_02!A294</f>
        <v>15/01/2026</v>
      </c>
      <c r="C294" s="100">
        <f>Dat_02!O294</f>
        <v>-1412.7029761904</v>
      </c>
      <c r="D294" s="100">
        <f>Dat_02!D294</f>
        <v>2347.9166666667002</v>
      </c>
      <c r="E294" s="100">
        <f>Dat_02!G294</f>
        <v>-3630</v>
      </c>
    </row>
    <row r="295" spans="1:5">
      <c r="A295" s="78"/>
      <c r="B295" s="99" t="str">
        <f>Dat_02!A295</f>
        <v>16/01/2026</v>
      </c>
      <c r="C295" s="100">
        <f>Dat_02!O295</f>
        <v>-1784.0652777778</v>
      </c>
      <c r="D295" s="100">
        <f>Dat_02!D295</f>
        <v>1838.9583333333001</v>
      </c>
      <c r="E295" s="100">
        <f>Dat_02!G295</f>
        <v>-3645.0833333332998</v>
      </c>
    </row>
    <row r="296" spans="1:5">
      <c r="A296" s="78"/>
      <c r="B296" s="99" t="str">
        <f>Dat_02!A296</f>
        <v>17/01/2026</v>
      </c>
      <c r="C296" s="100">
        <f>Dat_02!O296</f>
        <v>-1055.5666666667</v>
      </c>
      <c r="D296" s="100">
        <f>Dat_02!D296</f>
        <v>2477.0833333332998</v>
      </c>
      <c r="E296" s="100">
        <f>Dat_02!G296</f>
        <v>-4749.375</v>
      </c>
    </row>
    <row r="297" spans="1:5">
      <c r="A297" s="78"/>
      <c r="B297" s="99" t="str">
        <f>Dat_02!A297</f>
        <v>18/01/2026</v>
      </c>
      <c r="C297" s="100">
        <f>Dat_02!O297</f>
        <v>-1027.1583333332999</v>
      </c>
      <c r="D297" s="100">
        <f>Dat_02!D297</f>
        <v>2625.8333333332998</v>
      </c>
      <c r="E297" s="100">
        <f>Dat_02!G297</f>
        <v>-4946.25</v>
      </c>
    </row>
    <row r="298" spans="1:5">
      <c r="A298" s="78"/>
      <c r="B298" s="99" t="str">
        <f>Dat_02!A298</f>
        <v>19/01/2026</v>
      </c>
      <c r="C298" s="100">
        <f>Dat_02!O298</f>
        <v>-1160.4791666666999</v>
      </c>
      <c r="D298" s="100">
        <f>Dat_02!D298</f>
        <v>1977.5</v>
      </c>
      <c r="E298" s="100">
        <f>Dat_02!G298</f>
        <v>-3688.125</v>
      </c>
    </row>
    <row r="299" spans="1:5">
      <c r="A299" s="78"/>
      <c r="B299" s="99" t="str">
        <f>Dat_02!A299</f>
        <v>20/01/2026</v>
      </c>
      <c r="C299" s="100">
        <f>Dat_02!O299</f>
        <v>-1931.4874999999997</v>
      </c>
      <c r="D299" s="100">
        <f>Dat_02!D299</f>
        <v>1997.9166666666999</v>
      </c>
      <c r="E299" s="100">
        <f>Dat_02!G299</f>
        <v>-4386.6666666666997</v>
      </c>
    </row>
    <row r="300" spans="1:5">
      <c r="A300" s="78"/>
      <c r="B300" s="99" t="str">
        <f>Dat_02!A300</f>
        <v>21/01/2026</v>
      </c>
      <c r="C300" s="100">
        <f>Dat_02!O300</f>
        <v>654.40416666669989</v>
      </c>
      <c r="D300" s="100">
        <f>Dat_02!D300</f>
        <v>2648.9583333332998</v>
      </c>
      <c r="E300" s="100">
        <f>Dat_02!G300</f>
        <v>-3488.3333333332998</v>
      </c>
    </row>
    <row r="301" spans="1:5">
      <c r="A301" s="78"/>
      <c r="B301" s="99" t="str">
        <f>Dat_02!A301</f>
        <v>22/01/2026</v>
      </c>
      <c r="C301" s="100">
        <f>Dat_02!O301</f>
        <v>-168.9758333333001</v>
      </c>
      <c r="D301" s="100">
        <f>Dat_02!D301</f>
        <v>2516.0416666667002</v>
      </c>
      <c r="E301" s="100">
        <f>Dat_02!G301</f>
        <v>-3352.2916666667002</v>
      </c>
    </row>
    <row r="302" spans="1:5">
      <c r="A302" s="78"/>
      <c r="B302" s="99" t="str">
        <f>Dat_02!A302</f>
        <v>23/01/2026</v>
      </c>
      <c r="C302" s="100">
        <f>Dat_02!O302</f>
        <v>368.63297101449984</v>
      </c>
      <c r="D302" s="100">
        <f>Dat_02!D302</f>
        <v>2697.7916666667002</v>
      </c>
      <c r="E302" s="100">
        <f>Dat_02!G302</f>
        <v>-3161.0416666667002</v>
      </c>
    </row>
    <row r="303" spans="1:5">
      <c r="A303" s="78"/>
      <c r="B303" s="99" t="str">
        <f>Dat_02!A303</f>
        <v>24/01/2026</v>
      </c>
      <c r="C303" s="100">
        <f>Dat_02!O303</f>
        <v>-595.25833333330002</v>
      </c>
      <c r="D303" s="100">
        <f>Dat_02!D303</f>
        <v>2733.3333333332998</v>
      </c>
      <c r="E303" s="100">
        <f>Dat_02!G303</f>
        <v>-3504.5833333332998</v>
      </c>
    </row>
    <row r="304" spans="1:5">
      <c r="A304" s="78"/>
      <c r="B304" s="99" t="str">
        <f>Dat_02!A304</f>
        <v>25/01/2026</v>
      </c>
      <c r="C304" s="100">
        <f>Dat_02!O304</f>
        <v>-360.58333333329995</v>
      </c>
      <c r="D304" s="100">
        <f>Dat_02!D304</f>
        <v>3205</v>
      </c>
      <c r="E304" s="100">
        <f>Dat_02!G304</f>
        <v>-2540.625</v>
      </c>
    </row>
    <row r="305" spans="1:5">
      <c r="A305" s="78"/>
      <c r="B305" s="99" t="str">
        <f>Dat_02!A305</f>
        <v>26/01/2026</v>
      </c>
      <c r="C305" s="100">
        <f>Dat_02!O305</f>
        <v>1590.8525</v>
      </c>
      <c r="D305" s="100">
        <f>Dat_02!D305</f>
        <v>2643.7083333332998</v>
      </c>
      <c r="E305" s="100">
        <f>Dat_02!G305</f>
        <v>-3708.75</v>
      </c>
    </row>
    <row r="306" spans="1:5">
      <c r="A306" s="78"/>
      <c r="B306" s="99" t="str">
        <f>Dat_02!A306</f>
        <v>27/01/2026</v>
      </c>
      <c r="C306" s="100">
        <f>Dat_02!O306</f>
        <v>1347.8409420290002</v>
      </c>
      <c r="D306" s="100">
        <f>Dat_02!D306</f>
        <v>2613.5416666667002</v>
      </c>
      <c r="E306" s="100">
        <f>Dat_02!G306</f>
        <v>-2771.0416666667002</v>
      </c>
    </row>
    <row r="307" spans="1:5">
      <c r="A307" s="78"/>
      <c r="B307" s="99" t="str">
        <f>Dat_02!A307</f>
        <v>28/01/2026</v>
      </c>
      <c r="C307" s="100">
        <f>Dat_02!O307</f>
        <v>956.96754385960003</v>
      </c>
      <c r="D307" s="100">
        <f>Dat_02!D307</f>
        <v>1662.7083333333001</v>
      </c>
      <c r="E307" s="100">
        <f>Dat_02!G307</f>
        <v>-3382.5</v>
      </c>
    </row>
    <row r="308" spans="1:5">
      <c r="A308" s="78"/>
      <c r="B308" s="99" t="str">
        <f>Dat_02!A308</f>
        <v>29/01/2026</v>
      </c>
      <c r="C308" s="100">
        <f>Dat_02!O308</f>
        <v>1039.7904761903999</v>
      </c>
      <c r="D308" s="100">
        <f>Dat_02!D308</f>
        <v>1312.5</v>
      </c>
      <c r="E308" s="100">
        <f>Dat_02!G308</f>
        <v>-1500</v>
      </c>
    </row>
    <row r="309" spans="1:5">
      <c r="A309" s="78" t="s">
        <v>54</v>
      </c>
      <c r="B309" s="99" t="str">
        <f>Dat_02!A309</f>
        <v>30/01/2026</v>
      </c>
      <c r="C309" s="100">
        <f>Dat_02!O309</f>
        <v>1146.7119565216999</v>
      </c>
      <c r="D309" s="100">
        <f>Dat_02!D309</f>
        <v>1229.1666666666999</v>
      </c>
      <c r="E309" s="100">
        <f>Dat_02!G309</f>
        <v>-1500</v>
      </c>
    </row>
    <row r="310" spans="1:5">
      <c r="A310" s="78"/>
      <c r="B310" s="99" t="str">
        <f>Dat_02!A310</f>
        <v>31/01/2026</v>
      </c>
      <c r="C310" s="100">
        <f>Dat_02!O310</f>
        <v>769.72651515149994</v>
      </c>
      <c r="D310" s="100">
        <f>Dat_02!D310</f>
        <v>1354.1666666666999</v>
      </c>
      <c r="E310" s="100">
        <f>Dat_02!G310</f>
        <v>-1225.8333333333001</v>
      </c>
    </row>
    <row r="311" spans="1:5">
      <c r="A311" s="78"/>
      <c r="B311" s="99" t="str">
        <f>Dat_02!A311</f>
        <v>01/02/2026</v>
      </c>
      <c r="C311" s="100">
        <f>Dat_02!O311</f>
        <v>1246.0504901960999</v>
      </c>
      <c r="D311" s="100">
        <f>Dat_02!D311</f>
        <v>1354.1666666666999</v>
      </c>
      <c r="E311" s="100">
        <f>Dat_02!G311</f>
        <v>-1500</v>
      </c>
    </row>
    <row r="312" spans="1:5">
      <c r="A312" s="78"/>
      <c r="B312" s="99" t="str">
        <f>Dat_02!A312</f>
        <v>02/02/2026</v>
      </c>
      <c r="C312" s="100">
        <f>Dat_02!O312</f>
        <v>1248.2249999999999</v>
      </c>
      <c r="D312" s="100">
        <f>Dat_02!D312</f>
        <v>1354.1666666666999</v>
      </c>
      <c r="E312" s="100">
        <f>Dat_02!G312</f>
        <v>-737.5</v>
      </c>
    </row>
    <row r="313" spans="1:5">
      <c r="A313" s="78"/>
      <c r="B313" s="99" t="str">
        <f>Dat_02!A313</f>
        <v>03/02/2026</v>
      </c>
      <c r="C313" s="100">
        <f>Dat_02!O313</f>
        <v>1095.3921568626999</v>
      </c>
      <c r="D313" s="100">
        <f>Dat_02!D313</f>
        <v>1229.1666666666999</v>
      </c>
      <c r="E313" s="100">
        <f>Dat_02!G313</f>
        <v>-1500</v>
      </c>
    </row>
    <row r="314" spans="1:5">
      <c r="A314" s="78"/>
      <c r="B314" s="99" t="str">
        <f>Dat_02!A314</f>
        <v>04/02/2026</v>
      </c>
      <c r="C314" s="100">
        <f>Dat_02!O314</f>
        <v>882.10869565220003</v>
      </c>
      <c r="D314" s="100">
        <f>Dat_02!D314</f>
        <v>1219.5833333333001</v>
      </c>
      <c r="E314" s="100">
        <f>Dat_02!G314</f>
        <v>-1500</v>
      </c>
    </row>
    <row r="315" spans="1:5">
      <c r="A315" s="78"/>
      <c r="B315" s="99" t="str">
        <f>Dat_02!A315</f>
        <v>05/02/2026</v>
      </c>
      <c r="C315" s="100">
        <f>Dat_02!O315</f>
        <v>927.57638888890006</v>
      </c>
      <c r="D315" s="100">
        <f>Dat_02!D315</f>
        <v>1208.3333333333001</v>
      </c>
      <c r="E315" s="100">
        <f>Dat_02!G315</f>
        <v>-1500</v>
      </c>
    </row>
    <row r="316" spans="1:5">
      <c r="A316" s="78"/>
      <c r="B316" s="99" t="str">
        <f>Dat_02!A316</f>
        <v>06/02/2026</v>
      </c>
      <c r="C316" s="100">
        <f>Dat_02!O316</f>
        <v>573.08333333330006</v>
      </c>
      <c r="D316" s="100">
        <f>Dat_02!D316</f>
        <v>1208.3333333333001</v>
      </c>
      <c r="E316" s="100">
        <f>Dat_02!G316</f>
        <v>-1500</v>
      </c>
    </row>
    <row r="317" spans="1:5">
      <c r="A317" s="78"/>
      <c r="B317" s="99" t="str">
        <f>Dat_02!A317</f>
        <v>07/02/2026</v>
      </c>
      <c r="C317" s="100">
        <f>Dat_02!O317</f>
        <v>300.79333333329998</v>
      </c>
      <c r="D317" s="100">
        <f>Dat_02!D317</f>
        <v>1208.3333333333001</v>
      </c>
      <c r="E317" s="100">
        <f>Dat_02!G317</f>
        <v>-1155.8333333333001</v>
      </c>
    </row>
    <row r="318" spans="1:5">
      <c r="A318" s="78"/>
      <c r="B318" s="99" t="str">
        <f>Dat_02!A318</f>
        <v>08/02/2026</v>
      </c>
      <c r="C318" s="100">
        <f>Dat_02!O318</f>
        <v>146.41590909089996</v>
      </c>
      <c r="D318" s="100">
        <f>Dat_02!D318</f>
        <v>1208.3333333333001</v>
      </c>
      <c r="E318" s="100">
        <f>Dat_02!G318</f>
        <v>-914.58333333329995</v>
      </c>
    </row>
    <row r="319" spans="1:5">
      <c r="A319" s="78"/>
      <c r="B319" s="99" t="str">
        <f>Dat_02!A319</f>
        <v>09/02/2026</v>
      </c>
      <c r="C319" s="100">
        <f>Dat_02!O319</f>
        <v>853.27499999999998</v>
      </c>
      <c r="D319" s="100">
        <f>Dat_02!D319</f>
        <v>1147.0833333333001</v>
      </c>
      <c r="E319" s="100">
        <f>Dat_02!G319</f>
        <v>-1077.0833333333001</v>
      </c>
    </row>
    <row r="320" spans="1:5">
      <c r="A320" s="78"/>
      <c r="B320" s="99" t="str">
        <f>Dat_02!A320</f>
        <v>10/02/2026</v>
      </c>
      <c r="C320" s="100">
        <f>Dat_02!O320</f>
        <v>950.26666666669985</v>
      </c>
      <c r="D320" s="100">
        <f>Dat_02!D320</f>
        <v>1208.3333333333001</v>
      </c>
      <c r="E320" s="100">
        <f>Dat_02!G320</f>
        <v>-1185.4166666666999</v>
      </c>
    </row>
    <row r="321" spans="1:5">
      <c r="A321" s="78"/>
      <c r="B321" s="99" t="str">
        <f>Dat_02!A321</f>
        <v>11/02/2026</v>
      </c>
      <c r="C321" s="100">
        <f>Dat_02!O321</f>
        <v>868.68749999999989</v>
      </c>
      <c r="D321" s="100">
        <f>Dat_02!D321</f>
        <v>1207.0833333333001</v>
      </c>
      <c r="E321" s="100">
        <f>Dat_02!G321</f>
        <v>-1464.5833333333001</v>
      </c>
    </row>
    <row r="322" spans="1:5">
      <c r="A322" s="78"/>
      <c r="B322" s="99" t="str">
        <f>Dat_02!A322</f>
        <v>12/02/2026</v>
      </c>
      <c r="C322" s="100">
        <f>Dat_02!O322</f>
        <v>-286.49565217400004</v>
      </c>
      <c r="D322" s="100">
        <f>Dat_02!D322</f>
        <v>1208.3333333333001</v>
      </c>
      <c r="E322" s="100">
        <f>Dat_02!G322</f>
        <v>-1281.25</v>
      </c>
    </row>
    <row r="323" spans="1:5">
      <c r="A323" s="78"/>
      <c r="B323" s="99" t="str">
        <f>Dat_02!A323</f>
        <v>13/02/2026</v>
      </c>
      <c r="C323" s="100">
        <f>Dat_02!O323</f>
        <v>843.95303030310004</v>
      </c>
      <c r="D323" s="100">
        <f>Dat_02!D323</f>
        <v>1208.3333333333001</v>
      </c>
      <c r="E323" s="100">
        <f>Dat_02!G323</f>
        <v>-1089.5833333333001</v>
      </c>
    </row>
    <row r="324" spans="1:5">
      <c r="A324" s="78"/>
      <c r="B324" s="99" t="str">
        <f>Dat_02!A324</f>
        <v>14/02/2026</v>
      </c>
      <c r="C324" s="100">
        <f>Dat_02!O324</f>
        <v>149.72500000000002</v>
      </c>
      <c r="D324" s="100">
        <f>Dat_02!D324</f>
        <v>1208.3333333333001</v>
      </c>
      <c r="E324" s="100">
        <f>Dat_02!G324</f>
        <v>-778.58333333329995</v>
      </c>
    </row>
    <row r="325" spans="1:5">
      <c r="A325" s="78"/>
      <c r="B325" s="99" t="str">
        <f>Dat_02!A325</f>
        <v>15/02/2026</v>
      </c>
      <c r="C325" s="100">
        <f>Dat_02!O325</f>
        <v>-5.8500000000000227</v>
      </c>
      <c r="D325" s="100">
        <f>Dat_02!D325</f>
        <v>1208.3333333333001</v>
      </c>
      <c r="E325" s="100">
        <f>Dat_02!G325</f>
        <v>-1189.5833333333001</v>
      </c>
    </row>
    <row r="326" spans="1:5">
      <c r="A326" s="78"/>
      <c r="B326" s="99" t="str">
        <f>Dat_02!A326</f>
        <v>16/02/2026</v>
      </c>
      <c r="C326" s="100">
        <f>Dat_02!O326</f>
        <v>402.0695652174</v>
      </c>
      <c r="D326" s="100">
        <f>Dat_02!D326</f>
        <v>1206.4583333333001</v>
      </c>
      <c r="E326" s="100">
        <f>Dat_02!G326</f>
        <v>-1187.5</v>
      </c>
    </row>
    <row r="327" spans="1:5">
      <c r="A327" s="78"/>
      <c r="B327" s="99" t="str">
        <f>Dat_02!A327</f>
        <v>17/02/2026</v>
      </c>
      <c r="C327" s="100">
        <f>Dat_02!O327</f>
        <v>160.87651515149992</v>
      </c>
      <c r="D327" s="100">
        <f>Dat_02!D327</f>
        <v>1098.3333333333001</v>
      </c>
      <c r="E327" s="100">
        <f>Dat_02!G327</f>
        <v>-1500</v>
      </c>
    </row>
    <row r="328" spans="1:5">
      <c r="A328" s="78"/>
      <c r="B328" s="99" t="str">
        <f>Dat_02!A328</f>
        <v>18/02/2026</v>
      </c>
      <c r="C328" s="100">
        <f>Dat_02!O328</f>
        <v>401.13550724629999</v>
      </c>
      <c r="D328" s="100">
        <f>Dat_02!D328</f>
        <v>1189.5833333333001</v>
      </c>
      <c r="E328" s="100">
        <f>Dat_02!G328</f>
        <v>-1500</v>
      </c>
    </row>
    <row r="329" spans="1:5">
      <c r="A329" s="78"/>
      <c r="B329" s="99" t="str">
        <f>Dat_02!A329</f>
        <v>19/02/2026</v>
      </c>
      <c r="C329" s="100">
        <f>Dat_02!O329</f>
        <v>-525.59873188410006</v>
      </c>
      <c r="D329" s="100">
        <f>Dat_02!D329</f>
        <v>1150</v>
      </c>
      <c r="E329" s="100">
        <f>Dat_02!G329</f>
        <v>-1500</v>
      </c>
    </row>
    <row r="330" spans="1:5">
      <c r="A330" s="78"/>
      <c r="B330" s="99" t="str">
        <f>Dat_02!A330</f>
        <v>20/02/2026</v>
      </c>
      <c r="C330" s="100">
        <f>Dat_02!O330</f>
        <v>-379.81938405800008</v>
      </c>
      <c r="D330" s="100">
        <f>Dat_02!D330</f>
        <v>1059.1666666666999</v>
      </c>
      <c r="E330" s="100">
        <f>Dat_02!G330</f>
        <v>-1500</v>
      </c>
    </row>
    <row r="331" spans="1:5">
      <c r="A331" s="78"/>
      <c r="B331" s="99" t="str">
        <f>Dat_02!A331</f>
        <v>21/02/2026</v>
      </c>
      <c r="C331" s="100">
        <f>Dat_02!O331</f>
        <v>-181.90380434780002</v>
      </c>
      <c r="D331" s="100">
        <f>Dat_02!D331</f>
        <v>1178.3333333333001</v>
      </c>
      <c r="E331" s="100">
        <f>Dat_02!G331</f>
        <v>-1500</v>
      </c>
    </row>
    <row r="332" spans="1:5">
      <c r="A332" s="78"/>
      <c r="B332" s="99" t="str">
        <f>Dat_02!A332</f>
        <v>22/02/2026</v>
      </c>
      <c r="C332" s="100">
        <f>Dat_02!O332</f>
        <v>-226.30621118009992</v>
      </c>
      <c r="D332" s="100">
        <f>Dat_02!D332</f>
        <v>1208.3333333333001</v>
      </c>
      <c r="E332" s="100">
        <f>Dat_02!G332</f>
        <v>-1500</v>
      </c>
    </row>
    <row r="333" spans="1:5">
      <c r="A333" s="78"/>
      <c r="B333" s="99" t="str">
        <f>Dat_02!A333</f>
        <v>23/02/2026</v>
      </c>
      <c r="C333" s="100">
        <f>Dat_02!O333</f>
        <v>133.3898809522999</v>
      </c>
      <c r="D333" s="100">
        <f>Dat_02!D333</f>
        <v>1208.3333333333001</v>
      </c>
      <c r="E333" s="100">
        <f>Dat_02!G333</f>
        <v>-1237.5</v>
      </c>
    </row>
    <row r="334" spans="1:5">
      <c r="A334" s="78"/>
      <c r="B334" s="99" t="str">
        <f>Dat_02!A334</f>
        <v>24/02/2026</v>
      </c>
      <c r="C334" s="100">
        <f>Dat_02!O334</f>
        <v>155.57007575759997</v>
      </c>
      <c r="D334" s="100">
        <f>Dat_02!D334</f>
        <v>1208.3333333333001</v>
      </c>
      <c r="E334" s="100">
        <f>Dat_02!G334</f>
        <v>-1486.875</v>
      </c>
    </row>
    <row r="335" spans="1:5">
      <c r="A335" s="78"/>
      <c r="B335" s="99" t="str">
        <f>Dat_02!A335</f>
        <v>25/02/2026</v>
      </c>
      <c r="C335" s="100">
        <f>Dat_02!O335</f>
        <v>141.96286231889997</v>
      </c>
      <c r="D335" s="100">
        <f>Dat_02!D335</f>
        <v>1159.7916666666999</v>
      </c>
      <c r="E335" s="100">
        <f>Dat_02!G335</f>
        <v>-1428.75</v>
      </c>
    </row>
    <row r="336" spans="1:5">
      <c r="A336" s="78"/>
      <c r="B336" s="99" t="str">
        <f>Dat_02!A336</f>
        <v>26/02/2026</v>
      </c>
      <c r="C336" s="100">
        <f>Dat_02!O336</f>
        <v>-77.857575757600102</v>
      </c>
      <c r="D336" s="100">
        <f>Dat_02!D336</f>
        <v>1082.7083333333001</v>
      </c>
      <c r="E336" s="100">
        <f>Dat_02!G336</f>
        <v>-1500</v>
      </c>
    </row>
    <row r="337" spans="1:5">
      <c r="A337" s="78"/>
      <c r="B337" s="99" t="str">
        <f>Dat_02!A337</f>
        <v>27/02/2026</v>
      </c>
      <c r="C337" s="100">
        <f>Dat_02!O337</f>
        <v>-439.25151515149997</v>
      </c>
      <c r="D337" s="100">
        <f>Dat_02!D337</f>
        <v>1151.25</v>
      </c>
      <c r="E337" s="100">
        <f>Dat_02!G337</f>
        <v>-1625</v>
      </c>
    </row>
    <row r="338" spans="1:5">
      <c r="A338" s="78"/>
      <c r="B338" s="99" t="str">
        <f>Dat_02!A338</f>
        <v>28/02/2026</v>
      </c>
      <c r="C338" s="100">
        <f>Dat_02!O338</f>
        <v>178.86666666669998</v>
      </c>
      <c r="D338" s="100">
        <f>Dat_02!D338</f>
        <v>1621.6666666666999</v>
      </c>
      <c r="E338" s="100">
        <f>Dat_02!G338</f>
        <v>-2000</v>
      </c>
    </row>
    <row r="339" spans="1:5">
      <c r="A339" s="78"/>
      <c r="B339" s="99" t="str">
        <f>Dat_02!A339</f>
        <v>01/03/2026</v>
      </c>
      <c r="C339" s="100">
        <f>Dat_02!O339</f>
        <v>-1253.7474999999999</v>
      </c>
      <c r="D339" s="100">
        <f>Dat_02!D339</f>
        <v>1962.0833333333001</v>
      </c>
      <c r="E339" s="100">
        <f>Dat_02!G339</f>
        <v>-2915.4166666667002</v>
      </c>
    </row>
    <row r="340" spans="1:5">
      <c r="A340" s="78" t="s">
        <v>46</v>
      </c>
      <c r="B340" s="99" t="str">
        <f>Dat_02!A340</f>
        <v>02/03/2026</v>
      </c>
      <c r="C340" s="100">
        <f>Dat_02!O340</f>
        <v>-351.54583333340008</v>
      </c>
      <c r="D340" s="100">
        <f>Dat_02!D340</f>
        <v>1829.7916666666999</v>
      </c>
      <c r="E340" s="100">
        <f>Dat_02!G340</f>
        <v>-2704.1666666667002</v>
      </c>
    </row>
    <row r="341" spans="1:5">
      <c r="A341" s="78"/>
      <c r="B341" s="99" t="str">
        <f>Dat_02!A341</f>
        <v>03/03/2026</v>
      </c>
      <c r="C341" s="100">
        <f>Dat_02!O341</f>
        <v>-93.725757575800003</v>
      </c>
      <c r="D341" s="100">
        <f>Dat_02!D341</f>
        <v>1921.6666666666999</v>
      </c>
      <c r="E341" s="100">
        <f>Dat_02!G341</f>
        <v>-2870.8333333332998</v>
      </c>
    </row>
    <row r="342" spans="1:5">
      <c r="A342" s="78"/>
      <c r="B342" s="99" t="str">
        <f>Dat_02!A342</f>
        <v>04/03/2026</v>
      </c>
      <c r="C342" s="100">
        <f>Dat_02!O342</f>
        <v>289.00217391299998</v>
      </c>
      <c r="D342" s="100">
        <f>Dat_02!D342</f>
        <v>1855.2083333333001</v>
      </c>
      <c r="E342" s="100">
        <f>Dat_02!G342</f>
        <v>-2636.25</v>
      </c>
    </row>
    <row r="343" spans="1:5">
      <c r="A343" s="78"/>
      <c r="B343" s="99" t="str">
        <f>Dat_02!A343</f>
        <v>05/03/2026</v>
      </c>
      <c r="C343" s="100">
        <f>Dat_02!O343</f>
        <v>-387.27753623189994</v>
      </c>
      <c r="D343" s="100">
        <f>Dat_02!D343</f>
        <v>1409.7916666666999</v>
      </c>
      <c r="E343" s="100">
        <f>Dat_02!G343</f>
        <v>-2767.5</v>
      </c>
    </row>
    <row r="344" spans="1:5">
      <c r="A344" s="78"/>
      <c r="B344" s="99" t="str">
        <f>Dat_02!A344</f>
        <v>06/03/2026</v>
      </c>
      <c r="C344" s="100">
        <f>Dat_02!O344</f>
        <v>719.26911764709996</v>
      </c>
      <c r="D344" s="100">
        <f>Dat_02!D344</f>
        <v>2091.6666666667002</v>
      </c>
      <c r="E344" s="100">
        <f>Dat_02!G344</f>
        <v>-1891.6666666666999</v>
      </c>
    </row>
    <row r="345" spans="1:5">
      <c r="A345" s="78"/>
      <c r="B345" s="99" t="str">
        <f>Dat_02!A345</f>
        <v>07/03/2026</v>
      </c>
      <c r="C345" s="100">
        <f>Dat_02!O345</f>
        <v>54.067934782599991</v>
      </c>
      <c r="D345" s="100">
        <f>Dat_02!D345</f>
        <v>1874.7916666666999</v>
      </c>
      <c r="E345" s="100">
        <f>Dat_02!G345</f>
        <v>-2756.25</v>
      </c>
    </row>
    <row r="346" spans="1:5">
      <c r="A346" s="78"/>
      <c r="B346" s="99" t="str">
        <f>Dat_02!A346</f>
        <v>08/03/2026</v>
      </c>
      <c r="C346" s="100">
        <f>Dat_02!O346</f>
        <v>-481.85625000000005</v>
      </c>
      <c r="D346" s="100">
        <f>Dat_02!D346</f>
        <v>2343.75</v>
      </c>
      <c r="E346" s="100">
        <f>Dat_02!G346</f>
        <v>-3431.25</v>
      </c>
    </row>
    <row r="347" spans="1:5">
      <c r="A347" s="78"/>
      <c r="B347" s="99" t="str">
        <f>Dat_02!A347</f>
        <v>09/03/2026</v>
      </c>
      <c r="C347" s="100">
        <f>Dat_02!O347</f>
        <v>547.46666666669989</v>
      </c>
      <c r="D347" s="100">
        <f>Dat_02!D347</f>
        <v>2429.1666666667002</v>
      </c>
      <c r="E347" s="100">
        <f>Dat_02!G347</f>
        <v>-2778.2083333332998</v>
      </c>
    </row>
    <row r="348" spans="1:5">
      <c r="A348" s="78"/>
      <c r="B348" s="99" t="str">
        <f>Dat_02!A348</f>
        <v>10/03/2026</v>
      </c>
      <c r="C348" s="100">
        <f>Dat_02!O348</f>
        <v>574.53333333339992</v>
      </c>
      <c r="D348" s="100">
        <f>Dat_02!D348</f>
        <v>2327.2916666667002</v>
      </c>
      <c r="E348" s="100">
        <f>Dat_02!G348</f>
        <v>-2693.7916666667002</v>
      </c>
    </row>
    <row r="349" spans="1:5">
      <c r="A349" s="78"/>
      <c r="B349" s="99" t="str">
        <f>Dat_02!A349</f>
        <v>11/03/2026</v>
      </c>
      <c r="C349" s="100">
        <f>Dat_02!O349</f>
        <v>-1021.725</v>
      </c>
      <c r="D349" s="100">
        <f>Dat_02!D349</f>
        <v>1453.5416666666999</v>
      </c>
      <c r="E349" s="100">
        <f>Dat_02!G349</f>
        <v>-2820.2083333332998</v>
      </c>
    </row>
    <row r="350" spans="1:5">
      <c r="A350" s="78"/>
      <c r="B350" s="99" t="str">
        <f>Dat_02!A350</f>
        <v>12/03/2026</v>
      </c>
      <c r="C350" s="100">
        <f>Dat_02!O350</f>
        <v>-1464.0548913042999</v>
      </c>
      <c r="D350" s="100">
        <f>Dat_02!D350</f>
        <v>1922.0833333333001</v>
      </c>
      <c r="E350" s="100">
        <f>Dat_02!G350</f>
        <v>-3075</v>
      </c>
    </row>
    <row r="351" spans="1:5">
      <c r="A351" s="78"/>
      <c r="B351" s="99" t="str">
        <f>Dat_02!A351</f>
        <v>13/03/2026</v>
      </c>
      <c r="C351" s="100">
        <f>Dat_02!O351</f>
        <v>-1264.1010869564998</v>
      </c>
      <c r="D351" s="100">
        <f>Dat_02!D351</f>
        <v>2387.0833333332998</v>
      </c>
      <c r="E351" s="100">
        <f>Dat_02!G351</f>
        <v>-3536.25</v>
      </c>
    </row>
    <row r="352" spans="1:5">
      <c r="A352" s="78"/>
      <c r="B352" s="99" t="str">
        <f>Dat_02!A352</f>
        <v>14/03/2026</v>
      </c>
      <c r="C352" s="100">
        <f>Dat_02!O352</f>
        <v>-847.77500000000009</v>
      </c>
      <c r="D352" s="100">
        <f>Dat_02!D352</f>
        <v>2500</v>
      </c>
      <c r="E352" s="100">
        <f>Dat_02!G352</f>
        <v>-2743.75</v>
      </c>
    </row>
    <row r="353" spans="1:5">
      <c r="A353" s="78"/>
      <c r="B353" s="99" t="str">
        <f>Dat_02!A353</f>
        <v>15/03/2026</v>
      </c>
      <c r="C353" s="100">
        <f>Dat_02!O353</f>
        <v>-670.85072463759991</v>
      </c>
      <c r="D353" s="100">
        <f>Dat_02!D353</f>
        <v>2892.5</v>
      </c>
      <c r="E353" s="100">
        <f>Dat_02!G353</f>
        <v>-2535.625</v>
      </c>
    </row>
    <row r="354" spans="1:5">
      <c r="A354" s="78"/>
      <c r="B354" s="99" t="str">
        <f>Dat_02!A354</f>
        <v>16/03/2026</v>
      </c>
      <c r="C354" s="100">
        <f>Dat_02!O354</f>
        <v>-772.02916666670012</v>
      </c>
      <c r="D354" s="100">
        <f>Dat_02!D354</f>
        <v>2640.2083333332998</v>
      </c>
      <c r="E354" s="100">
        <f>Dat_02!G354</f>
        <v>-3525</v>
      </c>
    </row>
    <row r="355" spans="1:5">
      <c r="A355" s="78"/>
      <c r="B355" s="99" t="str">
        <f>Dat_02!A355</f>
        <v>17/03/2026</v>
      </c>
      <c r="C355" s="100">
        <f>Dat_02!O355</f>
        <v>-45.69722222230007</v>
      </c>
      <c r="D355" s="100">
        <f>Dat_02!D355</f>
        <v>2906.0833333332998</v>
      </c>
      <c r="E355" s="100">
        <f>Dat_02!G355</f>
        <v>-3300.625</v>
      </c>
    </row>
    <row r="356" spans="1:5">
      <c r="A356" s="78"/>
      <c r="B356" s="99" t="str">
        <f>Dat_02!A356</f>
        <v>18/03/2026</v>
      </c>
      <c r="C356" s="100">
        <f>Dat_02!O356</f>
        <v>-251.47644927540011</v>
      </c>
      <c r="D356" s="100">
        <f>Dat_02!D356</f>
        <v>2865.2083333332998</v>
      </c>
      <c r="E356" s="100">
        <f>Dat_02!G356</f>
        <v>-3319.7916666667002</v>
      </c>
    </row>
    <row r="357" spans="1:5">
      <c r="A357" s="78"/>
      <c r="B357" s="99" t="str">
        <f>Dat_02!A357</f>
        <v>19/03/2026</v>
      </c>
      <c r="C357" s="100">
        <f>Dat_02!O357</f>
        <v>-1323.875</v>
      </c>
      <c r="D357" s="100">
        <f>Dat_02!D357</f>
        <v>2336.0416666667002</v>
      </c>
      <c r="E357" s="100">
        <f>Dat_02!G357</f>
        <v>-4124.1666666666997</v>
      </c>
    </row>
    <row r="358" spans="1:5">
      <c r="A358" s="78"/>
      <c r="B358" s="99" t="str">
        <f>Dat_02!A358</f>
        <v>20/03/2026</v>
      </c>
      <c r="C358" s="100">
        <f>Dat_02!O358</f>
        <v>-582.77355072459989</v>
      </c>
      <c r="D358" s="100">
        <f>Dat_02!D358</f>
        <v>2122.5</v>
      </c>
      <c r="E358" s="100">
        <f>Dat_02!G358</f>
        <v>-4121.6666666666997</v>
      </c>
    </row>
    <row r="359" spans="1:5">
      <c r="A359" s="78"/>
      <c r="B359" s="99" t="str">
        <f>Dat_02!A359</f>
        <v>21/03/2026</v>
      </c>
      <c r="C359" s="100">
        <f>Dat_02!O359</f>
        <v>-807.53472222230005</v>
      </c>
      <c r="D359" s="100">
        <f>Dat_02!D359</f>
        <v>2338.9166666667002</v>
      </c>
      <c r="E359" s="100">
        <f>Dat_02!G359</f>
        <v>-4140</v>
      </c>
    </row>
    <row r="360" spans="1:5">
      <c r="A360" s="78"/>
      <c r="B360" s="99" t="str">
        <f>Dat_02!A360</f>
        <v>22/03/2026</v>
      </c>
      <c r="C360" s="100">
        <f>Dat_02!O360</f>
        <v>-1630.4686594203001</v>
      </c>
      <c r="D360" s="100">
        <f>Dat_02!D360</f>
        <v>2103.3333333332998</v>
      </c>
      <c r="E360" s="100">
        <f>Dat_02!G360</f>
        <v>-3545</v>
      </c>
    </row>
    <row r="361" spans="1:5">
      <c r="A361" s="78"/>
      <c r="B361" s="99" t="str">
        <f>Dat_02!A361</f>
        <v>23/03/2026</v>
      </c>
      <c r="C361" s="100">
        <f>Dat_02!O361</f>
        <v>-1455.5916666666001</v>
      </c>
      <c r="D361" s="100">
        <f>Dat_02!D361</f>
        <v>2583.6666666667002</v>
      </c>
      <c r="E361" s="100">
        <f>Dat_02!G361</f>
        <v>-4307.0833333333003</v>
      </c>
    </row>
    <row r="362" spans="1:5">
      <c r="A362" s="78"/>
      <c r="B362" s="99" t="str">
        <f>Dat_02!A362</f>
        <v>24/03/2026</v>
      </c>
      <c r="C362" s="100">
        <f>Dat_02!O362</f>
        <v>-965.03916666670011</v>
      </c>
      <c r="D362" s="100">
        <f>Dat_02!D362</f>
        <v>2258.3333333332998</v>
      </c>
      <c r="E362" s="100">
        <f>Dat_02!G362</f>
        <v>-4225.4166666666997</v>
      </c>
    </row>
    <row r="363" spans="1:5">
      <c r="A363" s="78"/>
      <c r="B363" s="99" t="str">
        <f>Dat_02!A363</f>
        <v>25/03/2026</v>
      </c>
      <c r="C363" s="100">
        <f>Dat_02!O363</f>
        <v>-1715.2541666666998</v>
      </c>
      <c r="D363" s="100">
        <f>Dat_02!D363</f>
        <v>2386.0833333332998</v>
      </c>
      <c r="E363" s="100">
        <f>Dat_02!G363</f>
        <v>-4132.7083333333003</v>
      </c>
    </row>
    <row r="364" spans="1:5">
      <c r="A364" s="78"/>
      <c r="B364" s="99" t="str">
        <f>Dat_02!A364</f>
        <v>26/03/2026</v>
      </c>
      <c r="C364" s="100">
        <f>Dat_02!O364</f>
        <v>-1200.5666666667</v>
      </c>
      <c r="D364" s="100">
        <f>Dat_02!D364</f>
        <v>2872.7916666667002</v>
      </c>
      <c r="E364" s="100">
        <f>Dat_02!G364</f>
        <v>-3175</v>
      </c>
    </row>
    <row r="365" spans="1:5">
      <c r="A365" s="78"/>
      <c r="B365" s="99" t="str">
        <f>Dat_02!A365</f>
        <v>27/03/2026</v>
      </c>
      <c r="C365" s="100">
        <f>Dat_02!O365</f>
        <v>-1069.1273809524</v>
      </c>
      <c r="D365" s="100">
        <f>Dat_02!D365</f>
        <v>2722.5</v>
      </c>
      <c r="E365" s="100">
        <f>Dat_02!G365</f>
        <v>-3521.875</v>
      </c>
    </row>
    <row r="366" spans="1:5">
      <c r="A366" s="78"/>
      <c r="B366" s="99" t="str">
        <f>Dat_02!A366</f>
        <v>28/03/2026</v>
      </c>
      <c r="C366" s="100">
        <f>Dat_02!O366</f>
        <v>-520.15996376810006</v>
      </c>
      <c r="D366" s="100">
        <f>Dat_02!D366</f>
        <v>3259.375</v>
      </c>
      <c r="E366" s="100">
        <f>Dat_02!G366</f>
        <v>-2845.8333333332998</v>
      </c>
    </row>
    <row r="367" spans="1:5">
      <c r="A367" s="78"/>
      <c r="B367" s="99" t="str">
        <f>Dat_02!A367</f>
        <v>29/03/2026</v>
      </c>
      <c r="C367" s="100">
        <f>Dat_02!O367</f>
        <v>-477.00358056260001</v>
      </c>
      <c r="D367" s="100">
        <f>Dat_02!D367</f>
        <v>2996.5217391304</v>
      </c>
      <c r="E367" s="100">
        <f>Dat_02!G367</f>
        <v>-2912.1739130434999</v>
      </c>
    </row>
    <row r="368" spans="1:5">
      <c r="A368" s="78"/>
      <c r="B368" s="99" t="str">
        <f>Dat_02!A368</f>
        <v>30/03/2026</v>
      </c>
      <c r="C368" s="100">
        <f>Dat_02!O368</f>
        <v>-769.11666666660005</v>
      </c>
      <c r="D368" s="100">
        <f>Dat_02!D368</f>
        <v>2711.6666666667002</v>
      </c>
      <c r="E368" s="100">
        <f>Dat_02!G368</f>
        <v>-3281.4583333332998</v>
      </c>
    </row>
    <row r="369" spans="1:5">
      <c r="A369" s="78"/>
      <c r="B369" s="99" t="str">
        <f>Dat_02!A369</f>
        <v>31/03/2026</v>
      </c>
      <c r="C369" s="100">
        <f>Dat_02!O369</f>
        <v>-1402.7750000000001</v>
      </c>
      <c r="D369" s="100">
        <f>Dat_02!D369</f>
        <v>3079.375</v>
      </c>
      <c r="E369" s="100">
        <f>Dat_02!G369</f>
        <v>-3858.125</v>
      </c>
    </row>
    <row r="370" spans="1:5">
      <c r="A370" s="78" t="s">
        <v>46</v>
      </c>
      <c r="B370" s="99" t="str">
        <f>Dat_02!A370</f>
        <v>01/04/2026</v>
      </c>
      <c r="C370" s="100">
        <f>Dat_02!O370</f>
        <v>-1177.6741106720001</v>
      </c>
      <c r="D370" s="100">
        <f>Dat_02!D370</f>
        <v>2743.9166666667002</v>
      </c>
      <c r="E370" s="100">
        <f>Dat_02!G370</f>
        <v>-3556.0416666667002</v>
      </c>
    </row>
    <row r="371" spans="1:5">
      <c r="A371" s="78"/>
      <c r="B371" s="99" t="str">
        <f>Dat_02!A371</f>
        <v>02/04/2026</v>
      </c>
      <c r="C371" s="100">
        <f>Dat_02!O371</f>
        <v>-1461.2333333334</v>
      </c>
      <c r="D371" s="100">
        <f>Dat_02!D371</f>
        <v>2703.125</v>
      </c>
      <c r="E371" s="100">
        <f>Dat_02!G371</f>
        <v>-3571.875</v>
      </c>
    </row>
    <row r="372" spans="1:5">
      <c r="A372" s="78"/>
      <c r="B372" s="99" t="str">
        <f>Dat_02!A372</f>
        <v>03/04/2026</v>
      </c>
      <c r="C372" s="100">
        <f>Dat_02!O372</f>
        <v>-1468.7625</v>
      </c>
      <c r="D372" s="100">
        <f>Dat_02!D372</f>
        <v>2805.2083333332998</v>
      </c>
      <c r="E372" s="100">
        <f>Dat_02!G372</f>
        <v>-3876.0416666667002</v>
      </c>
    </row>
    <row r="373" spans="1:5">
      <c r="A373" s="78"/>
      <c r="B373" s="99" t="str">
        <f>Dat_02!A373</f>
        <v>04/04/2026</v>
      </c>
      <c r="C373" s="100">
        <f>Dat_02!O373</f>
        <v>-1001.6443181817999</v>
      </c>
      <c r="D373" s="100">
        <f>Dat_02!D373</f>
        <v>2695.0416666667002</v>
      </c>
      <c r="E373" s="100">
        <f>Dat_02!G373</f>
        <v>-3778.5416666667002</v>
      </c>
    </row>
    <row r="374" spans="1:5">
      <c r="A374" s="78"/>
      <c r="B374" s="99" t="str">
        <f>Dat_02!A374</f>
        <v>05/04/2026</v>
      </c>
      <c r="C374" s="100">
        <f>Dat_02!O374</f>
        <v>-1213.2875000000001</v>
      </c>
      <c r="D374" s="100">
        <f>Dat_02!D374</f>
        <v>2972.5</v>
      </c>
      <c r="E374" s="100">
        <f>Dat_02!G374</f>
        <v>-3692.0833333332998</v>
      </c>
    </row>
    <row r="375" spans="1:5">
      <c r="A375" s="78"/>
      <c r="B375" s="99" t="str">
        <f>Dat_02!A375</f>
        <v>06/04/2026</v>
      </c>
      <c r="C375" s="100">
        <f>Dat_02!O375</f>
        <v>-674.40952380959993</v>
      </c>
      <c r="D375" s="100">
        <f>Dat_02!D375</f>
        <v>2944.375</v>
      </c>
      <c r="E375" s="100">
        <f>Dat_02!G375</f>
        <v>-3313.3333333332998</v>
      </c>
    </row>
    <row r="376" spans="1:5">
      <c r="A376" s="78"/>
      <c r="B376" s="99" t="str">
        <f>Dat_02!A376</f>
        <v>07/04/2026</v>
      </c>
      <c r="C376" s="100">
        <f>Dat_02!O376</f>
        <v>-249.17807971019988</v>
      </c>
      <c r="D376" s="100">
        <f>Dat_02!D376</f>
        <v>2539.375</v>
      </c>
      <c r="E376" s="100">
        <f>Dat_02!G376</f>
        <v>-3301.6666666667002</v>
      </c>
    </row>
    <row r="377" spans="1:5">
      <c r="A377" s="78"/>
      <c r="B377" s="99" t="str">
        <f>Dat_02!A377</f>
        <v>08/04/2026</v>
      </c>
      <c r="C377" s="100">
        <f>Dat_02!O377</f>
        <v>-491.75833333330002</v>
      </c>
      <c r="D377" s="100">
        <f>Dat_02!D377</f>
        <v>2447.5</v>
      </c>
      <c r="E377" s="100">
        <f>Dat_02!G377</f>
        <v>-4050</v>
      </c>
    </row>
    <row r="378" spans="1:5">
      <c r="A378" s="78"/>
      <c r="B378" s="99" t="str">
        <f>Dat_02!A378</f>
        <v>09/04/2026</v>
      </c>
      <c r="C378" s="100">
        <f>Dat_02!O378</f>
        <v>-566.72500000000002</v>
      </c>
      <c r="D378" s="100">
        <f>Dat_02!D378</f>
        <v>2133.9166666667002</v>
      </c>
      <c r="E378" s="100">
        <f>Dat_02!G378</f>
        <v>-3688.3333333332998</v>
      </c>
    </row>
    <row r="379" spans="1:5">
      <c r="A379" s="78"/>
      <c r="B379" s="99" t="str">
        <f>Dat_02!A379</f>
        <v>10/04/2026</v>
      </c>
      <c r="C379" s="100">
        <f>Dat_02!O379</f>
        <v>-932.14583333339999</v>
      </c>
      <c r="D379" s="100">
        <f>Dat_02!D379</f>
        <v>2187.5416666667002</v>
      </c>
      <c r="E379" s="100">
        <f>Dat_02!G379</f>
        <v>-3615.2083333332998</v>
      </c>
    </row>
    <row r="380" spans="1:5">
      <c r="A380" s="78"/>
      <c r="B380" s="99" t="str">
        <f>Dat_02!A380</f>
        <v>11/04/2026</v>
      </c>
      <c r="C380" s="100">
        <f>Dat_02!O380</f>
        <v>-207.06666666670003</v>
      </c>
      <c r="D380" s="100">
        <f>Dat_02!D380</f>
        <v>2972.9166666667002</v>
      </c>
      <c r="E380" s="100">
        <f>Dat_02!G380</f>
        <v>-2427.2916666667002</v>
      </c>
    </row>
    <row r="381" spans="1:5">
      <c r="A381" s="78"/>
      <c r="B381" s="99" t="str">
        <f>Dat_02!A381</f>
        <v>12/04/2026</v>
      </c>
      <c r="C381" s="100">
        <f>Dat_02!O381</f>
        <v>-123.26666666669996</v>
      </c>
      <c r="D381" s="100">
        <f>Dat_02!D381</f>
        <v>3220</v>
      </c>
      <c r="E381" s="100">
        <f>Dat_02!G381</f>
        <v>-1194.375</v>
      </c>
    </row>
    <row r="382" spans="1:5">
      <c r="A382" s="78"/>
      <c r="B382" s="99" t="str">
        <f>Dat_02!A382</f>
        <v>13/04/2026</v>
      </c>
      <c r="C382" s="100">
        <f>Dat_02!O382</f>
        <v>-1603.6083333334002</v>
      </c>
      <c r="D382" s="100">
        <f>Dat_02!D382</f>
        <v>2627.2916666667002</v>
      </c>
      <c r="E382" s="100">
        <f>Dat_02!G382</f>
        <v>-3378.75</v>
      </c>
    </row>
    <row r="383" spans="1:5">
      <c r="A383" s="78"/>
      <c r="B383" s="99" t="str">
        <f>Dat_02!A383</f>
        <v>14/04/2026</v>
      </c>
      <c r="C383" s="100">
        <f>Dat_02!O383</f>
        <v>-2245.7172101450001</v>
      </c>
      <c r="D383" s="100">
        <f>Dat_02!D383</f>
        <v>2138.75</v>
      </c>
      <c r="E383" s="100">
        <f>Dat_02!G383</f>
        <v>-3928.125</v>
      </c>
    </row>
    <row r="384" spans="1:5">
      <c r="A384" s="78"/>
      <c r="B384" s="99" t="str">
        <f>Dat_02!A384</f>
        <v>15/04/2026</v>
      </c>
      <c r="C384" s="100">
        <f>Dat_02!O384</f>
        <v>-1564.095</v>
      </c>
      <c r="D384" s="100">
        <f>Dat_02!D384</f>
        <v>2335.625</v>
      </c>
      <c r="E384" s="100">
        <f>Dat_02!G384</f>
        <v>-3588.75</v>
      </c>
    </row>
    <row r="385" spans="1:5">
      <c r="A385" s="78"/>
      <c r="B385" s="99" t="str">
        <f>Dat_02!A385</f>
        <v>16/04/2026</v>
      </c>
      <c r="C385" s="100">
        <f>Dat_02!O385</f>
        <v>-1585.5916666667001</v>
      </c>
      <c r="D385" s="100">
        <f>Dat_02!D385</f>
        <v>2192.5</v>
      </c>
      <c r="E385" s="100">
        <f>Dat_02!G385</f>
        <v>-3854.625</v>
      </c>
    </row>
    <row r="386" spans="1:5">
      <c r="A386" s="78"/>
      <c r="B386" s="99" t="str">
        <f>Dat_02!A386</f>
        <v>17/04/2026</v>
      </c>
      <c r="C386" s="100">
        <f>Dat_02!O386</f>
        <v>-1733.1096491228</v>
      </c>
      <c r="D386" s="100">
        <f>Dat_02!D386</f>
        <v>1834.375</v>
      </c>
      <c r="E386" s="100">
        <f>Dat_02!G386</f>
        <v>-3835.2083333332998</v>
      </c>
    </row>
    <row r="387" spans="1:5">
      <c r="A387" s="78"/>
      <c r="B387" s="99" t="str">
        <f>Dat_02!A387</f>
        <v>18/04/2026</v>
      </c>
      <c r="C387" s="100">
        <f>Dat_02!O387</f>
        <v>-2007.7323529412001</v>
      </c>
      <c r="D387" s="100">
        <f>Dat_02!D387</f>
        <v>2353.3333333332998</v>
      </c>
      <c r="E387" s="100">
        <f>Dat_02!G387</f>
        <v>-3799.7916666667002</v>
      </c>
    </row>
    <row r="388" spans="1:5">
      <c r="A388" s="78"/>
      <c r="B388" s="99" t="str">
        <f>Dat_02!A388</f>
        <v>19/04/2026</v>
      </c>
      <c r="C388" s="100">
        <f>Dat_02!O388</f>
        <v>-2293.8653985506999</v>
      </c>
      <c r="D388" s="100">
        <f>Dat_02!D388</f>
        <v>2513.125</v>
      </c>
      <c r="E388" s="100">
        <f>Dat_02!G388</f>
        <v>-3698.125</v>
      </c>
    </row>
    <row r="389" spans="1:5">
      <c r="A389" s="78"/>
      <c r="B389" s="99" t="str">
        <f>Dat_02!A389</f>
        <v>20/04/2026</v>
      </c>
      <c r="C389" s="100">
        <f>Dat_02!O389</f>
        <v>-2150.6791666667</v>
      </c>
      <c r="D389" s="100">
        <f>Dat_02!D389</f>
        <v>2022.2916666666999</v>
      </c>
      <c r="E389" s="100">
        <f>Dat_02!G389</f>
        <v>-3755.625</v>
      </c>
    </row>
    <row r="390" spans="1:5">
      <c r="A390" s="78"/>
      <c r="B390" s="99" t="str">
        <f>Dat_02!A390</f>
        <v>21/04/2026</v>
      </c>
      <c r="C390" s="100">
        <f>Dat_02!O390</f>
        <v>-668.68452380950009</v>
      </c>
      <c r="D390" s="100">
        <f>Dat_02!D390</f>
        <v>2573.3333333332998</v>
      </c>
      <c r="E390" s="100">
        <f>Dat_02!G390</f>
        <v>-3235.2083333332998</v>
      </c>
    </row>
    <row r="391" spans="1:5">
      <c r="A391" s="78"/>
      <c r="B391" s="99" t="str">
        <f>Dat_02!A391</f>
        <v>22/04/2026</v>
      </c>
      <c r="C391" s="100">
        <f>Dat_02!O391</f>
        <v>-2132.6</v>
      </c>
      <c r="D391" s="100">
        <f>Dat_02!D391</f>
        <v>2425.2083333332998</v>
      </c>
      <c r="E391" s="100">
        <f>Dat_02!G391</f>
        <v>-3736.875</v>
      </c>
    </row>
    <row r="392" spans="1:5">
      <c r="A392" s="78"/>
      <c r="B392" s="99" t="str">
        <f>Dat_02!A392</f>
        <v>23/04/2026</v>
      </c>
      <c r="C392" s="100">
        <f>Dat_02!O392</f>
        <v>-2407.1583333333997</v>
      </c>
      <c r="D392" s="100">
        <f>Dat_02!D392</f>
        <v>2296.25</v>
      </c>
      <c r="E392" s="100">
        <f>Dat_02!G392</f>
        <v>-3655.625</v>
      </c>
    </row>
    <row r="393" spans="1:5">
      <c r="A393" s="78"/>
      <c r="B393" s="99" t="str">
        <f>Dat_02!A393</f>
        <v>24/04/2026</v>
      </c>
      <c r="C393" s="100">
        <f>Dat_02!O393</f>
        <v>-1453.3708333333</v>
      </c>
      <c r="D393" s="100">
        <f>Dat_02!D393</f>
        <v>2142.7083333332998</v>
      </c>
      <c r="E393" s="100">
        <f>Dat_02!G393</f>
        <v>-3880.4166666667002</v>
      </c>
    </row>
    <row r="394" spans="1:5">
      <c r="A394" s="78"/>
      <c r="B394" s="99" t="str">
        <f>Dat_02!A394</f>
        <v>25/04/2026</v>
      </c>
      <c r="C394" s="100">
        <f>Dat_02!O394</f>
        <v>-1869.3666666667002</v>
      </c>
      <c r="D394" s="100">
        <f>Dat_02!D394</f>
        <v>2700.2916666667002</v>
      </c>
      <c r="E394" s="100">
        <f>Dat_02!G394</f>
        <v>-3689.1666666667002</v>
      </c>
    </row>
    <row r="395" spans="1:5">
      <c r="A395" s="78"/>
      <c r="B395" s="99" t="str">
        <f>Dat_02!A395</f>
        <v>26/04/2026</v>
      </c>
      <c r="C395" s="100">
        <f>Dat_02!O395</f>
        <v>-2315.9412878788003</v>
      </c>
      <c r="D395" s="100">
        <f>Dat_02!D395</f>
        <v>2716.6666666667002</v>
      </c>
      <c r="E395" s="100">
        <f>Dat_02!G395</f>
        <v>-3908.125</v>
      </c>
    </row>
    <row r="396" spans="1:5">
      <c r="A396" s="78"/>
      <c r="B396" s="99" t="str">
        <f>Dat_02!A396</f>
        <v>27/04/2026</v>
      </c>
      <c r="C396" s="100">
        <f>Dat_02!O396</f>
        <v>-2449.4583333332998</v>
      </c>
      <c r="D396" s="100">
        <f>Dat_02!D396</f>
        <v>2296.5833333332998</v>
      </c>
      <c r="E396" s="100">
        <f>Dat_02!G396</f>
        <v>-4072.7083333332998</v>
      </c>
    </row>
    <row r="397" spans="1:5">
      <c r="A397" s="78"/>
      <c r="B397" s="99" t="str">
        <f>Dat_02!A397</f>
        <v>28/04/2026</v>
      </c>
      <c r="C397" s="100">
        <f>Dat_02!O397</f>
        <v>-1954.8666666666998</v>
      </c>
      <c r="D397" s="100">
        <f>Dat_02!D397</f>
        <v>2355.8333333332998</v>
      </c>
      <c r="E397" s="100">
        <f>Dat_02!G397</f>
        <v>-3898.125</v>
      </c>
    </row>
    <row r="398" spans="1:5">
      <c r="A398" s="78"/>
      <c r="B398" s="99" t="str">
        <f>Dat_02!A398</f>
        <v>29/04/2026</v>
      </c>
      <c r="C398" s="100">
        <f>Dat_02!O398</f>
        <v>-1778.2287878787999</v>
      </c>
      <c r="D398" s="100">
        <f>Dat_02!D398</f>
        <v>2119.7916666667002</v>
      </c>
      <c r="E398" s="100">
        <f>Dat_02!G398</f>
        <v>-3821.25</v>
      </c>
    </row>
    <row r="399" spans="1:5">
      <c r="A399" s="78"/>
      <c r="B399" s="99" t="str">
        <f>Dat_02!A399</f>
        <v>30/04/2026</v>
      </c>
      <c r="C399" s="100">
        <f>Dat_02!O399</f>
        <v>-2272.6583333333997</v>
      </c>
      <c r="D399" s="100">
        <f>Dat_02!D399</f>
        <v>2258.75</v>
      </c>
      <c r="E399" s="100">
        <f>Dat_02!G399</f>
        <v>-4085.625</v>
      </c>
    </row>
    <row r="400" spans="1:5">
      <c r="A400" s="78"/>
      <c r="B400" s="99">
        <f>Dat_02!A400</f>
        <v>0</v>
      </c>
      <c r="C400" s="100">
        <f>Dat_02!O400</f>
        <v>0</v>
      </c>
      <c r="D400" s="100">
        <f>Dat_02!D400</f>
        <v>0</v>
      </c>
      <c r="E400" s="100">
        <f>Dat_02!G400</f>
        <v>0</v>
      </c>
    </row>
    <row r="401" spans="1:5">
      <c r="A401" s="78"/>
      <c r="B401" s="99">
        <f>Dat_02!A401</f>
        <v>0</v>
      </c>
      <c r="C401" s="100">
        <f>Dat_02!O401</f>
        <v>0</v>
      </c>
      <c r="D401" s="100">
        <f>Dat_02!D401</f>
        <v>0</v>
      </c>
      <c r="E401" s="100">
        <f>Dat_02!G401</f>
        <v>0</v>
      </c>
    </row>
    <row r="402" spans="1:5">
      <c r="A402" s="78"/>
    </row>
    <row r="403" spans="1:5">
      <c r="A403" s="78"/>
    </row>
    <row r="404" spans="1:5">
      <c r="A404" s="78"/>
    </row>
    <row r="405" spans="1:5">
      <c r="A405" s="78"/>
    </row>
    <row r="406" spans="1:5">
      <c r="A406" s="78"/>
    </row>
    <row r="407" spans="1:5">
      <c r="A407" s="78"/>
    </row>
    <row r="408" spans="1:5">
      <c r="A408" s="78"/>
    </row>
    <row r="409" spans="1:5">
      <c r="A409" s="78"/>
    </row>
    <row r="410" spans="1:5">
      <c r="A410" s="78"/>
    </row>
    <row r="411" spans="1:5">
      <c r="A411" s="78"/>
    </row>
    <row r="412" spans="1:5">
      <c r="A412" s="78"/>
    </row>
    <row r="413" spans="1:5">
      <c r="A413" s="78"/>
    </row>
    <row r="414" spans="1:5">
      <c r="A414" s="78"/>
    </row>
    <row r="415" spans="1:5">
      <c r="A415" s="78"/>
    </row>
    <row r="416" spans="1:5">
      <c r="A416" s="78"/>
    </row>
    <row r="417" spans="1:1">
      <c r="A417" s="78"/>
    </row>
    <row r="418" spans="1:1">
      <c r="A418" s="78"/>
    </row>
    <row r="419" spans="1:1">
      <c r="A419" s="78"/>
    </row>
    <row r="420" spans="1:1">
      <c r="A420" s="78"/>
    </row>
    <row r="421" spans="1:1">
      <c r="A421" s="78"/>
    </row>
    <row r="422" spans="1:1">
      <c r="A422" s="78"/>
    </row>
    <row r="423" spans="1:1">
      <c r="A423" s="78"/>
    </row>
    <row r="424" spans="1:1">
      <c r="A424" s="78"/>
    </row>
    <row r="425" spans="1:1">
      <c r="A425" s="78"/>
    </row>
    <row r="426" spans="1:1">
      <c r="A426" s="78"/>
    </row>
    <row r="427" spans="1:1">
      <c r="A427" s="78"/>
    </row>
    <row r="428" spans="1:1">
      <c r="A428" s="78"/>
    </row>
    <row r="429" spans="1:1">
      <c r="A429" s="78"/>
    </row>
    <row r="430" spans="1:1">
      <c r="A430" s="78"/>
    </row>
    <row r="431" spans="1:1">
      <c r="A431" s="78"/>
    </row>
    <row r="432" spans="1:1">
      <c r="A432" s="78"/>
    </row>
    <row r="433" spans="1:1">
      <c r="A433" s="78"/>
    </row>
    <row r="434" spans="1:1">
      <c r="A434" s="78"/>
    </row>
    <row r="435" spans="1:1">
      <c r="A435" s="78"/>
    </row>
    <row r="436" spans="1:1">
      <c r="A436" s="78"/>
    </row>
    <row r="437" spans="1:1">
      <c r="A437" s="78"/>
    </row>
    <row r="438" spans="1:1">
      <c r="A438" s="78"/>
    </row>
    <row r="439" spans="1:1">
      <c r="A439" s="78"/>
    </row>
    <row r="440" spans="1:1">
      <c r="A440" s="78"/>
    </row>
    <row r="441" spans="1:1">
      <c r="A441" s="78"/>
    </row>
    <row r="442" spans="1:1">
      <c r="A442" s="78"/>
    </row>
    <row r="443" spans="1:1">
      <c r="A443" s="78"/>
    </row>
    <row r="444" spans="1:1">
      <c r="A444" s="78"/>
    </row>
    <row r="445" spans="1:1">
      <c r="A445" s="78"/>
    </row>
    <row r="446" spans="1:1">
      <c r="A446" s="78"/>
    </row>
    <row r="447" spans="1:1">
      <c r="A447" s="78"/>
    </row>
    <row r="448" spans="1:1">
      <c r="A448" s="78"/>
    </row>
    <row r="449" spans="1:1">
      <c r="A449" s="78"/>
    </row>
    <row r="450" spans="1:1">
      <c r="A450" s="78"/>
    </row>
    <row r="451" spans="1:1">
      <c r="A451" s="78"/>
    </row>
    <row r="452" spans="1:1">
      <c r="A452" s="78"/>
    </row>
    <row r="453" spans="1:1">
      <c r="A453" s="78"/>
    </row>
    <row r="454" spans="1:1">
      <c r="A454" s="78"/>
    </row>
    <row r="455" spans="1:1">
      <c r="A455" s="78"/>
    </row>
    <row r="456" spans="1:1">
      <c r="A456" s="78"/>
    </row>
    <row r="457" spans="1:1">
      <c r="A457" s="78"/>
    </row>
    <row r="458" spans="1:1">
      <c r="A458" s="78"/>
    </row>
    <row r="459" spans="1:1">
      <c r="A459" s="78"/>
    </row>
    <row r="460" spans="1:1">
      <c r="A460" s="78"/>
    </row>
    <row r="461" spans="1:1">
      <c r="A461" s="78"/>
    </row>
    <row r="462" spans="1:1">
      <c r="A462" s="78"/>
    </row>
    <row r="463" spans="1:1">
      <c r="A463" s="78"/>
    </row>
    <row r="464" spans="1:1">
      <c r="A464" s="78"/>
    </row>
    <row r="465" spans="1:1">
      <c r="A465" s="78"/>
    </row>
    <row r="466" spans="1:1">
      <c r="A466" s="78"/>
    </row>
    <row r="467" spans="1:1">
      <c r="A467" s="78"/>
    </row>
    <row r="468" spans="1:1">
      <c r="A468" s="78"/>
    </row>
    <row r="469" spans="1:1">
      <c r="A469" s="78"/>
    </row>
    <row r="470" spans="1:1">
      <c r="A470" s="78"/>
    </row>
    <row r="471" spans="1:1">
      <c r="A471" s="78"/>
    </row>
    <row r="472" spans="1:1">
      <c r="A472" s="78"/>
    </row>
    <row r="473" spans="1:1">
      <c r="A473" s="78"/>
    </row>
    <row r="474" spans="1:1">
      <c r="A474" s="78"/>
    </row>
    <row r="475" spans="1:1">
      <c r="A475" s="78"/>
    </row>
    <row r="476" spans="1:1">
      <c r="A476" s="78"/>
    </row>
    <row r="477" spans="1:1">
      <c r="A477" s="78"/>
    </row>
    <row r="478" spans="1:1">
      <c r="A478" s="78"/>
    </row>
    <row r="479" spans="1:1">
      <c r="A479" s="78"/>
    </row>
    <row r="480" spans="1:1">
      <c r="A480" s="78"/>
    </row>
    <row r="481" spans="1:1">
      <c r="A481" s="78"/>
    </row>
    <row r="482" spans="1:1">
      <c r="A482" s="78"/>
    </row>
    <row r="483" spans="1:1">
      <c r="A483" s="78"/>
    </row>
    <row r="484" spans="1:1">
      <c r="A484" s="78"/>
    </row>
    <row r="485" spans="1:1">
      <c r="A485" s="78"/>
    </row>
    <row r="486" spans="1:1">
      <c r="A486" s="78"/>
    </row>
    <row r="487" spans="1:1">
      <c r="A487" s="78"/>
    </row>
    <row r="488" spans="1:1">
      <c r="A488" s="78"/>
    </row>
    <row r="489" spans="1:1">
      <c r="A489" s="78"/>
    </row>
    <row r="490" spans="1:1">
      <c r="A490" s="78"/>
    </row>
    <row r="491" spans="1:1">
      <c r="A491" s="78"/>
    </row>
    <row r="492" spans="1:1">
      <c r="A492" s="78"/>
    </row>
    <row r="493" spans="1:1">
      <c r="A493" s="78"/>
    </row>
    <row r="494" spans="1:1">
      <c r="A494" s="78"/>
    </row>
    <row r="495" spans="1:1">
      <c r="A495" s="78"/>
    </row>
    <row r="496" spans="1:1">
      <c r="A496" s="78"/>
    </row>
    <row r="497" spans="1:1">
      <c r="A497" s="78"/>
    </row>
    <row r="498" spans="1:1">
      <c r="A498" s="78"/>
    </row>
    <row r="499" spans="1:1">
      <c r="A499" s="78"/>
    </row>
    <row r="500" spans="1:1">
      <c r="A500" s="78"/>
    </row>
    <row r="501" spans="1:1">
      <c r="A501" s="78"/>
    </row>
    <row r="502" spans="1:1">
      <c r="A502" s="78"/>
    </row>
    <row r="503" spans="1:1">
      <c r="A503" s="78"/>
    </row>
    <row r="504" spans="1:1">
      <c r="A504" s="78"/>
    </row>
    <row r="505" spans="1:1">
      <c r="A505" s="78"/>
    </row>
    <row r="506" spans="1:1">
      <c r="A506" s="78"/>
    </row>
    <row r="507" spans="1:1">
      <c r="A507" s="78"/>
    </row>
    <row r="508" spans="1:1">
      <c r="A508" s="78"/>
    </row>
    <row r="509" spans="1:1">
      <c r="A509" s="78"/>
    </row>
    <row r="510" spans="1:1">
      <c r="A510" s="78"/>
    </row>
    <row r="511" spans="1:1">
      <c r="A511" s="78"/>
    </row>
    <row r="512" spans="1:1">
      <c r="A512" s="78"/>
    </row>
    <row r="513" spans="1:1">
      <c r="A513" s="78"/>
    </row>
    <row r="514" spans="1:1">
      <c r="A514" s="78"/>
    </row>
    <row r="515" spans="1:1">
      <c r="A515" s="78"/>
    </row>
    <row r="516" spans="1:1">
      <c r="A516" s="78"/>
    </row>
    <row r="517" spans="1:1">
      <c r="A517" s="78"/>
    </row>
    <row r="518" spans="1:1">
      <c r="A518" s="78"/>
    </row>
    <row r="519" spans="1:1">
      <c r="A519" s="78"/>
    </row>
    <row r="520" spans="1:1">
      <c r="A520" s="78"/>
    </row>
    <row r="521" spans="1:1">
      <c r="A521" s="78"/>
    </row>
    <row r="522" spans="1:1">
      <c r="A522" s="78"/>
    </row>
    <row r="523" spans="1:1">
      <c r="A523" s="78"/>
    </row>
    <row r="524" spans="1:1">
      <c r="A524" s="78"/>
    </row>
    <row r="525" spans="1:1">
      <c r="A525" s="78"/>
    </row>
    <row r="526" spans="1:1">
      <c r="A526" s="78"/>
    </row>
    <row r="527" spans="1:1">
      <c r="A527" s="78"/>
    </row>
    <row r="528" spans="1:1">
      <c r="A528" s="78"/>
    </row>
    <row r="529" spans="1:1">
      <c r="A529" s="78"/>
    </row>
    <row r="530" spans="1:1">
      <c r="A530" s="78"/>
    </row>
    <row r="531" spans="1:1">
      <c r="A531" s="78"/>
    </row>
    <row r="532" spans="1:1">
      <c r="A532" s="78"/>
    </row>
    <row r="533" spans="1:1">
      <c r="A533" s="78"/>
    </row>
    <row r="534" spans="1:1">
      <c r="A534" s="78"/>
    </row>
    <row r="535" spans="1:1">
      <c r="A535" s="78"/>
    </row>
    <row r="536" spans="1:1">
      <c r="A536" s="78"/>
    </row>
    <row r="537" spans="1:1">
      <c r="A537" s="78"/>
    </row>
    <row r="538" spans="1:1">
      <c r="A538" s="78"/>
    </row>
    <row r="539" spans="1:1">
      <c r="A539" s="78"/>
    </row>
    <row r="540" spans="1:1">
      <c r="A540" s="78"/>
    </row>
    <row r="541" spans="1:1">
      <c r="A541" s="78"/>
    </row>
    <row r="542" spans="1:1">
      <c r="A542" s="78"/>
    </row>
    <row r="543" spans="1:1">
      <c r="A543" s="78"/>
    </row>
    <row r="544" spans="1:1">
      <c r="A544" s="78"/>
    </row>
    <row r="545" spans="1:1">
      <c r="A545" s="78"/>
    </row>
    <row r="546" spans="1:1">
      <c r="A546" s="78"/>
    </row>
    <row r="547" spans="1:1">
      <c r="A547" s="78"/>
    </row>
    <row r="548" spans="1:1">
      <c r="A548" s="78"/>
    </row>
    <row r="549" spans="1:1">
      <c r="A549" s="78"/>
    </row>
    <row r="550" spans="1:1">
      <c r="A550" s="78"/>
    </row>
    <row r="551" spans="1:1">
      <c r="A551" s="78"/>
    </row>
    <row r="552" spans="1:1">
      <c r="A552" s="78"/>
    </row>
    <row r="553" spans="1:1">
      <c r="A553" s="78"/>
    </row>
    <row r="554" spans="1:1">
      <c r="A554" s="78"/>
    </row>
    <row r="555" spans="1:1">
      <c r="A555" s="78"/>
    </row>
    <row r="556" spans="1:1">
      <c r="A556" s="78"/>
    </row>
    <row r="557" spans="1:1">
      <c r="A557" s="78"/>
    </row>
    <row r="558" spans="1:1">
      <c r="A558" s="78"/>
    </row>
    <row r="559" spans="1:1">
      <c r="A559" s="78"/>
    </row>
    <row r="560" spans="1:1">
      <c r="A560" s="78"/>
    </row>
    <row r="561" spans="1:1">
      <c r="A561" s="78"/>
    </row>
    <row r="562" spans="1:1">
      <c r="A562" s="78"/>
    </row>
    <row r="563" spans="1:1">
      <c r="A563" s="78"/>
    </row>
    <row r="564" spans="1:1">
      <c r="A564" s="78"/>
    </row>
    <row r="565" spans="1:1">
      <c r="A565" s="78"/>
    </row>
    <row r="566" spans="1:1">
      <c r="A566" s="78"/>
    </row>
    <row r="567" spans="1:1">
      <c r="A567" s="78"/>
    </row>
    <row r="568" spans="1:1">
      <c r="A568" s="78"/>
    </row>
    <row r="569" spans="1:1">
      <c r="A569" s="78"/>
    </row>
    <row r="570" spans="1:1">
      <c r="A570" s="78"/>
    </row>
    <row r="571" spans="1:1">
      <c r="A571" s="78"/>
    </row>
    <row r="572" spans="1:1">
      <c r="A572" s="78"/>
    </row>
    <row r="573" spans="1:1">
      <c r="A573" s="78"/>
    </row>
    <row r="574" spans="1:1">
      <c r="A574" s="78"/>
    </row>
    <row r="575" spans="1:1">
      <c r="A575" s="78"/>
    </row>
    <row r="576" spans="1:1">
      <c r="A576" s="78"/>
    </row>
    <row r="577" spans="1:1">
      <c r="A577" s="78"/>
    </row>
    <row r="578" spans="1:1">
      <c r="A578" s="78"/>
    </row>
    <row r="579" spans="1:1">
      <c r="A579" s="78"/>
    </row>
    <row r="580" spans="1:1">
      <c r="A580" s="78"/>
    </row>
    <row r="581" spans="1:1">
      <c r="A581" s="78"/>
    </row>
    <row r="582" spans="1:1">
      <c r="A582" s="78"/>
    </row>
    <row r="583" spans="1:1">
      <c r="A583" s="78"/>
    </row>
    <row r="584" spans="1:1">
      <c r="A584" s="78"/>
    </row>
    <row r="585" spans="1:1">
      <c r="A585" s="78"/>
    </row>
    <row r="586" spans="1:1">
      <c r="A586" s="78"/>
    </row>
    <row r="587" spans="1:1">
      <c r="A587" s="78"/>
    </row>
    <row r="588" spans="1:1">
      <c r="A588" s="78"/>
    </row>
    <row r="589" spans="1:1">
      <c r="A589" s="78"/>
    </row>
    <row r="590" spans="1:1">
      <c r="A590" s="78"/>
    </row>
    <row r="591" spans="1:1">
      <c r="A591" s="78"/>
    </row>
    <row r="592" spans="1:1">
      <c r="A592" s="78"/>
    </row>
    <row r="593" spans="1:1">
      <c r="A593" s="78"/>
    </row>
    <row r="594" spans="1:1">
      <c r="A594" s="78"/>
    </row>
    <row r="595" spans="1:1">
      <c r="A595" s="78"/>
    </row>
    <row r="596" spans="1:1">
      <c r="A596" s="78"/>
    </row>
    <row r="597" spans="1:1">
      <c r="A597" s="78"/>
    </row>
    <row r="598" spans="1:1">
      <c r="A598" s="78"/>
    </row>
    <row r="599" spans="1:1">
      <c r="A599" s="78"/>
    </row>
    <row r="600" spans="1:1">
      <c r="A600" s="78"/>
    </row>
    <row r="601" spans="1:1">
      <c r="A601" s="78"/>
    </row>
    <row r="602" spans="1:1">
      <c r="A602" s="78"/>
    </row>
    <row r="603" spans="1:1">
      <c r="A603" s="78"/>
    </row>
    <row r="604" spans="1:1">
      <c r="A604" s="78"/>
    </row>
    <row r="605" spans="1:1">
      <c r="A605" s="78"/>
    </row>
    <row r="606" spans="1:1">
      <c r="A606" s="78"/>
    </row>
    <row r="607" spans="1:1">
      <c r="A607" s="78"/>
    </row>
    <row r="608" spans="1:1">
      <c r="A608" s="78"/>
    </row>
    <row r="609" spans="1:1">
      <c r="A609" s="78"/>
    </row>
    <row r="610" spans="1:1">
      <c r="A610" s="78"/>
    </row>
    <row r="611" spans="1:1">
      <c r="A611" s="78"/>
    </row>
    <row r="612" spans="1:1">
      <c r="A612" s="78"/>
    </row>
    <row r="613" spans="1:1">
      <c r="A613" s="78"/>
    </row>
    <row r="614" spans="1:1">
      <c r="A614" s="78"/>
    </row>
    <row r="615" spans="1:1">
      <c r="A615" s="78"/>
    </row>
    <row r="616" spans="1:1">
      <c r="A616" s="78"/>
    </row>
    <row r="617" spans="1:1">
      <c r="A617" s="78"/>
    </row>
    <row r="618" spans="1:1">
      <c r="A618" s="78"/>
    </row>
    <row r="619" spans="1:1">
      <c r="A619" s="78"/>
    </row>
    <row r="620" spans="1:1">
      <c r="A620" s="78"/>
    </row>
    <row r="621" spans="1:1">
      <c r="A621" s="78"/>
    </row>
    <row r="622" spans="1:1">
      <c r="A622" s="78"/>
    </row>
    <row r="623" spans="1:1">
      <c r="A623" s="78"/>
    </row>
    <row r="624" spans="1:1">
      <c r="A624" s="78"/>
    </row>
    <row r="625" spans="1:1">
      <c r="A625" s="78"/>
    </row>
    <row r="626" spans="1:1">
      <c r="A626" s="78"/>
    </row>
    <row r="627" spans="1:1">
      <c r="A627" s="78"/>
    </row>
    <row r="628" spans="1:1">
      <c r="A628" s="78"/>
    </row>
    <row r="629" spans="1:1">
      <c r="A629" s="78"/>
    </row>
    <row r="630" spans="1:1">
      <c r="A630" s="78"/>
    </row>
    <row r="631" spans="1:1">
      <c r="A631" s="78"/>
    </row>
    <row r="632" spans="1:1">
      <c r="A632" s="78"/>
    </row>
    <row r="633" spans="1:1">
      <c r="A633" s="78"/>
    </row>
    <row r="634" spans="1:1">
      <c r="A634" s="78"/>
    </row>
    <row r="635" spans="1:1">
      <c r="A635" s="78"/>
    </row>
  </sheetData>
  <mergeCells count="1">
    <mergeCell ref="D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/>
  <dimension ref="A1:M63"/>
  <sheetViews>
    <sheetView workbookViewId="0">
      <selection activeCell="B20" sqref="B20"/>
    </sheetView>
  </sheetViews>
  <sheetFormatPr baseColWidth="10" defaultRowHeight="12.75"/>
  <cols>
    <col min="1" max="1" width="23.28515625" customWidth="1"/>
    <col min="2" max="13" width="19.42578125" customWidth="1"/>
  </cols>
  <sheetData>
    <row r="1" spans="1:13">
      <c r="A1" s="81" t="s">
        <v>28</v>
      </c>
      <c r="B1" s="81" t="s">
        <v>29</v>
      </c>
    </row>
    <row r="2" spans="1:13">
      <c r="A2" s="80" t="s">
        <v>412</v>
      </c>
      <c r="B2" s="80" t="s">
        <v>453</v>
      </c>
    </row>
    <row r="4" spans="1:13">
      <c r="A4" s="106" t="s">
        <v>35</v>
      </c>
      <c r="B4" s="128" t="s">
        <v>59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>
      <c r="A5" s="106" t="s">
        <v>36</v>
      </c>
      <c r="B5" s="129" t="s">
        <v>60</v>
      </c>
      <c r="C5" s="130"/>
      <c r="D5" s="131"/>
      <c r="E5" s="129" t="s">
        <v>30</v>
      </c>
      <c r="F5" s="130"/>
      <c r="G5" s="131"/>
      <c r="H5" s="129" t="s">
        <v>31</v>
      </c>
      <c r="I5" s="130"/>
      <c r="J5" s="131"/>
      <c r="K5" s="129" t="s">
        <v>32</v>
      </c>
      <c r="L5" s="130"/>
      <c r="M5" s="130"/>
    </row>
    <row r="6" spans="1:13">
      <c r="A6" s="81" t="s">
        <v>37</v>
      </c>
      <c r="B6" s="108" t="s">
        <v>33</v>
      </c>
      <c r="C6" s="108" t="s">
        <v>34</v>
      </c>
      <c r="D6" s="118" t="s">
        <v>6</v>
      </c>
      <c r="E6" s="108" t="s">
        <v>33</v>
      </c>
      <c r="F6" s="108" t="s">
        <v>34</v>
      </c>
      <c r="G6" s="118" t="s">
        <v>6</v>
      </c>
      <c r="H6" s="108" t="s">
        <v>33</v>
      </c>
      <c r="I6" s="108" t="s">
        <v>34</v>
      </c>
      <c r="J6" s="118" t="s">
        <v>6</v>
      </c>
      <c r="K6" s="108" t="s">
        <v>33</v>
      </c>
      <c r="L6" s="108" t="s">
        <v>34</v>
      </c>
      <c r="M6" s="118" t="s">
        <v>6</v>
      </c>
    </row>
    <row r="7" spans="1:13">
      <c r="A7" s="106" t="s">
        <v>28</v>
      </c>
      <c r="B7" s="82"/>
      <c r="C7" s="82"/>
      <c r="D7" s="119"/>
      <c r="E7" s="82"/>
      <c r="F7" s="82"/>
      <c r="G7" s="119"/>
      <c r="H7" s="82"/>
      <c r="I7" s="82"/>
      <c r="J7" s="119"/>
      <c r="K7" s="82"/>
      <c r="L7" s="82"/>
      <c r="M7" s="119"/>
    </row>
    <row r="8" spans="1:13">
      <c r="A8" s="80" t="s">
        <v>62</v>
      </c>
      <c r="B8" s="120">
        <v>1.9000000000000001E-4</v>
      </c>
      <c r="C8" s="120">
        <v>-34.26191</v>
      </c>
      <c r="D8" s="121">
        <v>-34.261719999999997</v>
      </c>
      <c r="E8" s="120">
        <v>645.720507</v>
      </c>
      <c r="F8" s="120">
        <v>-1085.385376</v>
      </c>
      <c r="G8" s="121">
        <v>-439.66486900000001</v>
      </c>
      <c r="H8" s="120">
        <v>45.186120000000003</v>
      </c>
      <c r="I8" s="120">
        <v>-135.38599199999999</v>
      </c>
      <c r="J8" s="121">
        <v>-90.199871999999999</v>
      </c>
      <c r="K8" s="120">
        <v>483.41217499999999</v>
      </c>
      <c r="L8" s="120">
        <v>-1017.297557</v>
      </c>
      <c r="M8" s="121">
        <v>-533.88538200000005</v>
      </c>
    </row>
    <row r="9" spans="1:13">
      <c r="A9" s="80" t="s">
        <v>63</v>
      </c>
      <c r="B9" s="120">
        <v>3.4000000000000002E-4</v>
      </c>
      <c r="C9" s="120">
        <v>-27.504940000000001</v>
      </c>
      <c r="D9" s="121">
        <v>-27.5046</v>
      </c>
      <c r="E9" s="120">
        <v>401.53195499999998</v>
      </c>
      <c r="F9" s="120">
        <v>-1025.215815</v>
      </c>
      <c r="G9" s="121">
        <v>-623.68385999999998</v>
      </c>
      <c r="H9" s="120">
        <v>28.450223999999999</v>
      </c>
      <c r="I9" s="120">
        <v>-176.40871200000001</v>
      </c>
      <c r="J9" s="121">
        <v>-147.95848799999999</v>
      </c>
      <c r="K9" s="120">
        <v>431.86469099999999</v>
      </c>
      <c r="L9" s="120">
        <v>-814.85565299999996</v>
      </c>
      <c r="M9" s="121">
        <v>-382.99096200000002</v>
      </c>
    </row>
    <row r="10" spans="1:13">
      <c r="A10" s="80" t="s">
        <v>64</v>
      </c>
      <c r="B10" s="120">
        <v>2.0000000000000002E-5</v>
      </c>
      <c r="C10" s="120">
        <v>-19.902909999999999</v>
      </c>
      <c r="D10" s="121">
        <v>-19.902889999999999</v>
      </c>
      <c r="E10" s="120">
        <v>197.30682200000001</v>
      </c>
      <c r="F10" s="120">
        <v>-1388.3616500000001</v>
      </c>
      <c r="G10" s="121">
        <v>-1191.054828</v>
      </c>
      <c r="H10" s="120">
        <v>27.75384</v>
      </c>
      <c r="I10" s="120">
        <v>-197.13952800000001</v>
      </c>
      <c r="J10" s="121">
        <v>-169.38568799999999</v>
      </c>
      <c r="K10" s="120">
        <v>619.26746900000001</v>
      </c>
      <c r="L10" s="120">
        <v>-775.70723099999998</v>
      </c>
      <c r="M10" s="121">
        <v>-156.439762</v>
      </c>
    </row>
    <row r="11" spans="1:13">
      <c r="A11" s="80" t="s">
        <v>65</v>
      </c>
      <c r="B11" s="120">
        <v>1E-4</v>
      </c>
      <c r="C11" s="120">
        <v>-11.22458</v>
      </c>
      <c r="D11" s="121">
        <v>-11.22448</v>
      </c>
      <c r="E11" s="120">
        <v>270.260783</v>
      </c>
      <c r="F11" s="120">
        <v>-1041.575642</v>
      </c>
      <c r="G11" s="121">
        <v>-771.31485899999996</v>
      </c>
      <c r="H11" s="120">
        <v>22.624487999999999</v>
      </c>
      <c r="I11" s="120">
        <v>-239.879448</v>
      </c>
      <c r="J11" s="121">
        <v>-217.25496000000001</v>
      </c>
      <c r="K11" s="120">
        <v>639.38506500000005</v>
      </c>
      <c r="L11" s="120">
        <v>-720.71529799999996</v>
      </c>
      <c r="M11" s="121">
        <v>-81.330233000000007</v>
      </c>
    </row>
    <row r="12" spans="1:13">
      <c r="A12" s="80" t="s">
        <v>67</v>
      </c>
      <c r="B12" s="120">
        <v>5.7499999999999999E-3</v>
      </c>
      <c r="C12" s="120">
        <v>-6.8442699999999999</v>
      </c>
      <c r="D12" s="121">
        <v>-6.8385199999999999</v>
      </c>
      <c r="E12" s="120">
        <v>450.913926</v>
      </c>
      <c r="F12" s="120">
        <v>-734.08782699999995</v>
      </c>
      <c r="G12" s="121">
        <v>-283.173901</v>
      </c>
      <c r="H12" s="120">
        <v>1.496016</v>
      </c>
      <c r="I12" s="120">
        <v>-446.16247199999998</v>
      </c>
      <c r="J12" s="121">
        <v>-444.66645599999998</v>
      </c>
      <c r="K12" s="120">
        <v>501.353813</v>
      </c>
      <c r="L12" s="120">
        <v>-768.25792999999999</v>
      </c>
      <c r="M12" s="121">
        <v>-266.90411699999999</v>
      </c>
    </row>
    <row r="13" spans="1:13">
      <c r="A13" s="80" t="s">
        <v>98</v>
      </c>
      <c r="B13" s="120">
        <v>1.6900000000000001E-3</v>
      </c>
      <c r="C13" s="120">
        <v>-13.89072</v>
      </c>
      <c r="D13" s="121">
        <v>-13.88903</v>
      </c>
      <c r="E13" s="120">
        <v>712.90956800000004</v>
      </c>
      <c r="F13" s="120">
        <v>-121.3129</v>
      </c>
      <c r="G13" s="121">
        <v>591.59666800000002</v>
      </c>
      <c r="H13" s="120">
        <v>7.2023039999999998</v>
      </c>
      <c r="I13" s="120">
        <v>-402.22720800000002</v>
      </c>
      <c r="J13" s="121">
        <v>-395.02490399999999</v>
      </c>
      <c r="K13" s="120">
        <v>147.80029999999999</v>
      </c>
      <c r="L13" s="120">
        <v>-1332.9843410000001</v>
      </c>
      <c r="M13" s="121">
        <v>-1185.184041</v>
      </c>
    </row>
    <row r="14" spans="1:13">
      <c r="A14" s="80" t="s">
        <v>130</v>
      </c>
      <c r="B14" s="120">
        <v>2.65E-3</v>
      </c>
      <c r="C14" s="120">
        <v>-18.652729999999998</v>
      </c>
      <c r="D14" s="121">
        <v>-18.650079999999999</v>
      </c>
      <c r="E14" s="120">
        <v>658.22051199999999</v>
      </c>
      <c r="F14" s="120">
        <v>-287.30717299999998</v>
      </c>
      <c r="G14" s="121">
        <v>370.91333900000001</v>
      </c>
      <c r="H14" s="120">
        <v>7.4094480000000003</v>
      </c>
      <c r="I14" s="120">
        <v>-437.97391199999998</v>
      </c>
      <c r="J14" s="121">
        <v>-430.56446399999999</v>
      </c>
      <c r="K14" s="120">
        <v>101.955629</v>
      </c>
      <c r="L14" s="120">
        <v>-1443.319493</v>
      </c>
      <c r="M14" s="121">
        <v>-1341.3638639999999</v>
      </c>
    </row>
    <row r="15" spans="1:13">
      <c r="A15" s="80" t="s">
        <v>161</v>
      </c>
      <c r="B15" s="120">
        <v>7.9799999999999992E-3</v>
      </c>
      <c r="C15" s="120">
        <v>-17.922910000000002</v>
      </c>
      <c r="D15" s="121">
        <v>-17.914929999999998</v>
      </c>
      <c r="E15" s="120">
        <v>1070.943137</v>
      </c>
      <c r="F15" s="120">
        <v>-299.175183</v>
      </c>
      <c r="G15" s="121">
        <v>771.76795400000003</v>
      </c>
      <c r="H15" s="120">
        <v>6.4866960000000002</v>
      </c>
      <c r="I15" s="120">
        <v>-455.15584799999999</v>
      </c>
      <c r="J15" s="121">
        <v>-448.669152</v>
      </c>
      <c r="K15" s="120">
        <v>111.250348</v>
      </c>
      <c r="L15" s="120">
        <v>-1358.0079949999999</v>
      </c>
      <c r="M15" s="121">
        <v>-1246.7576469999999</v>
      </c>
    </row>
    <row r="16" spans="1:13">
      <c r="A16" s="80" t="s">
        <v>193</v>
      </c>
      <c r="B16" s="120">
        <v>6.13E-3</v>
      </c>
      <c r="C16" s="120">
        <v>-16.669060000000002</v>
      </c>
      <c r="D16" s="121">
        <v>-16.662929999999999</v>
      </c>
      <c r="E16" s="120">
        <v>1021.779168</v>
      </c>
      <c r="F16" s="120">
        <v>-233.09854999999999</v>
      </c>
      <c r="G16" s="121">
        <v>788.68061799999998</v>
      </c>
      <c r="H16" s="120">
        <v>9.3242879999999992</v>
      </c>
      <c r="I16" s="120">
        <v>-348.93028800000002</v>
      </c>
      <c r="J16" s="121">
        <v>-339.60599999999999</v>
      </c>
      <c r="K16" s="120">
        <v>167.07104799999999</v>
      </c>
      <c r="L16" s="120">
        <v>-1275.7168859999999</v>
      </c>
      <c r="M16" s="121">
        <v>-1108.6458379999999</v>
      </c>
    </row>
    <row r="17" spans="1:13">
      <c r="A17" s="80" t="s">
        <v>225</v>
      </c>
      <c r="B17" s="120">
        <v>7.6000000000000004E-4</v>
      </c>
      <c r="C17" s="120">
        <v>-11.26322</v>
      </c>
      <c r="D17" s="121">
        <v>-11.262460000000001</v>
      </c>
      <c r="E17" s="120">
        <v>845.68345499999998</v>
      </c>
      <c r="F17" s="120">
        <v>-296.10751800000003</v>
      </c>
      <c r="G17" s="121">
        <v>549.57593699999995</v>
      </c>
      <c r="H17" s="120">
        <v>8.4181679999999997</v>
      </c>
      <c r="I17" s="120">
        <v>-399.17296800000003</v>
      </c>
      <c r="J17" s="121">
        <v>-390.75479999999999</v>
      </c>
      <c r="K17" s="120">
        <v>100.959678</v>
      </c>
      <c r="L17" s="120">
        <v>-1532.0903000000001</v>
      </c>
      <c r="M17" s="121">
        <v>-1431.1306219999999</v>
      </c>
    </row>
    <row r="18" spans="1:13">
      <c r="A18" s="80" t="s">
        <v>256</v>
      </c>
      <c r="B18" s="120">
        <v>5.4000000000000001E-4</v>
      </c>
      <c r="C18" s="120">
        <v>-12.24175</v>
      </c>
      <c r="D18" s="121">
        <v>-12.241210000000001</v>
      </c>
      <c r="E18" s="120">
        <v>633.389048</v>
      </c>
      <c r="F18" s="120">
        <v>-668.17867100000001</v>
      </c>
      <c r="G18" s="121">
        <v>-34.789622999999999</v>
      </c>
      <c r="H18" s="120">
        <v>15.003144000000001</v>
      </c>
      <c r="I18" s="120">
        <v>-330.85411199999999</v>
      </c>
      <c r="J18" s="121">
        <v>-315.85096800000002</v>
      </c>
      <c r="K18" s="120">
        <v>223.061138</v>
      </c>
      <c r="L18" s="120">
        <v>-1044.459699</v>
      </c>
      <c r="M18" s="121">
        <v>-821.39856099999997</v>
      </c>
    </row>
    <row r="19" spans="1:13">
      <c r="A19" s="80" t="s">
        <v>288</v>
      </c>
      <c r="B19" s="120">
        <v>3.5100000000000001E-3</v>
      </c>
      <c r="C19" s="120">
        <v>-24.358250000000002</v>
      </c>
      <c r="D19" s="121">
        <v>-24.35474</v>
      </c>
      <c r="E19" s="120">
        <v>1134.4308759999999</v>
      </c>
      <c r="F19" s="120">
        <v>-399.17473999999999</v>
      </c>
      <c r="G19" s="121">
        <v>735.25613599999997</v>
      </c>
      <c r="H19" s="120">
        <v>19.722528000000001</v>
      </c>
      <c r="I19" s="120">
        <v>-379.93471199999999</v>
      </c>
      <c r="J19" s="121">
        <v>-360.21218399999998</v>
      </c>
      <c r="K19" s="120">
        <v>261.32208300000002</v>
      </c>
      <c r="L19" s="120">
        <v>-999.101677</v>
      </c>
      <c r="M19" s="121">
        <v>-737.77959399999997</v>
      </c>
    </row>
    <row r="20" spans="1:13">
      <c r="A20" s="80" t="s">
        <v>349</v>
      </c>
      <c r="B20" s="120">
        <v>4.0000000000000002E-4</v>
      </c>
      <c r="C20" s="120">
        <v>-38.608919999999998</v>
      </c>
      <c r="D20" s="121">
        <v>-38.608519999999999</v>
      </c>
      <c r="E20" s="120">
        <v>564.16405999999995</v>
      </c>
      <c r="F20" s="120">
        <v>-1081.9095239999999</v>
      </c>
      <c r="G20" s="121">
        <v>-517.74546399999997</v>
      </c>
      <c r="H20" s="120">
        <v>38.392919999999997</v>
      </c>
      <c r="I20" s="120">
        <v>-240.988392</v>
      </c>
      <c r="J20" s="121">
        <v>-202.595472</v>
      </c>
      <c r="K20" s="120">
        <v>540.30481499999996</v>
      </c>
      <c r="L20" s="120">
        <v>-848.30709899999999</v>
      </c>
      <c r="M20" s="121">
        <v>-308.00228399999997</v>
      </c>
    </row>
    <row r="21" spans="1:13">
      <c r="A21" s="80" t="s">
        <v>351</v>
      </c>
      <c r="B21" s="120">
        <v>0</v>
      </c>
      <c r="C21" s="120">
        <v>-23.725670000000001</v>
      </c>
      <c r="D21" s="121">
        <v>-23.725670000000001</v>
      </c>
      <c r="E21" s="120">
        <v>322.419667</v>
      </c>
      <c r="F21" s="120">
        <v>-953.32739100000003</v>
      </c>
      <c r="G21" s="121">
        <v>-630.90772400000003</v>
      </c>
      <c r="H21" s="120">
        <v>6.2652960000000002</v>
      </c>
      <c r="I21" s="120">
        <v>-325.04219999999998</v>
      </c>
      <c r="J21" s="121">
        <v>-318.776904</v>
      </c>
      <c r="K21" s="120">
        <v>780.33358899999996</v>
      </c>
      <c r="L21" s="120">
        <v>-529.98711600000001</v>
      </c>
      <c r="M21" s="121">
        <v>250.346473</v>
      </c>
    </row>
    <row r="22" spans="1:13">
      <c r="A22" s="80" t="s">
        <v>383</v>
      </c>
      <c r="B22" s="120">
        <v>1.92E-3</v>
      </c>
      <c r="C22" s="120">
        <v>-22.950880000000002</v>
      </c>
      <c r="D22" s="121">
        <v>-22.94896</v>
      </c>
      <c r="E22" s="120">
        <v>369.79651100000001</v>
      </c>
      <c r="F22" s="120">
        <v>-978.63139699999999</v>
      </c>
      <c r="G22" s="121">
        <v>-608.83488599999998</v>
      </c>
      <c r="H22" s="120">
        <v>21.611044</v>
      </c>
      <c r="I22" s="120">
        <v>-265.224673</v>
      </c>
      <c r="J22" s="121">
        <v>-243.613629</v>
      </c>
      <c r="K22" s="120">
        <v>519.416607</v>
      </c>
      <c r="L22" s="120">
        <v>-954.73109399999998</v>
      </c>
      <c r="M22" s="121">
        <v>-435.31448699999999</v>
      </c>
    </row>
    <row r="23" spans="1:13">
      <c r="A23" s="80" t="s">
        <v>412</v>
      </c>
      <c r="B23" s="120">
        <v>2.9999999999999997E-4</v>
      </c>
      <c r="C23" s="120">
        <v>-1.8639699999999999</v>
      </c>
      <c r="D23" s="121">
        <v>-1.8636699999999999</v>
      </c>
      <c r="E23" s="120">
        <v>866.99254900000005</v>
      </c>
      <c r="F23" s="120">
        <v>-443.87025899999998</v>
      </c>
      <c r="G23" s="121">
        <v>423.12229000000002</v>
      </c>
      <c r="H23" s="120">
        <v>3.3795359999999999</v>
      </c>
      <c r="I23" s="120">
        <v>-432.91043999999999</v>
      </c>
      <c r="J23" s="121">
        <v>-429.53090400000002</v>
      </c>
      <c r="K23" s="120">
        <v>236.74441100000001</v>
      </c>
      <c r="L23" s="120">
        <v>-1305.538219</v>
      </c>
      <c r="M23" s="121">
        <v>-1068.7938079999999</v>
      </c>
    </row>
    <row r="24" spans="1:13">
      <c r="A24" s="80" t="s">
        <v>455</v>
      </c>
      <c r="B24" s="120">
        <v>0</v>
      </c>
      <c r="C24" s="120">
        <v>0</v>
      </c>
      <c r="D24" s="121">
        <v>0</v>
      </c>
      <c r="E24" s="120">
        <v>566.84479999999996</v>
      </c>
      <c r="F24" s="120">
        <v>-289.54059999999998</v>
      </c>
      <c r="G24" s="121">
        <v>277.30419999999998</v>
      </c>
      <c r="H24" s="120">
        <v>0.27939999999999998</v>
      </c>
      <c r="I24" s="120">
        <v>-202.059</v>
      </c>
      <c r="J24" s="121">
        <v>-201.77959999999999</v>
      </c>
      <c r="K24" s="120">
        <v>137.52459999999999</v>
      </c>
      <c r="L24" s="120">
        <v>-607.55150000000003</v>
      </c>
      <c r="M24" s="121">
        <v>-470.02690000000001</v>
      </c>
    </row>
    <row r="33" spans="1:7">
      <c r="A33" s="77" t="s">
        <v>25</v>
      </c>
    </row>
    <row r="34" spans="1:7">
      <c r="A34" s="44"/>
      <c r="B34" s="44" t="s">
        <v>8</v>
      </c>
      <c r="C34" s="44" t="s">
        <v>9</v>
      </c>
      <c r="D34" s="44" t="s">
        <v>6</v>
      </c>
    </row>
    <row r="35" spans="1:7">
      <c r="A35" s="45" t="s">
        <v>2</v>
      </c>
      <c r="B35" s="46">
        <f>VLOOKUP($B$55,$A$8:$M$31,2,FALSE)</f>
        <v>2.9999999999999997E-4</v>
      </c>
      <c r="C35" s="46">
        <f>VLOOKUP($B$55,$A$8:$M$31,3,FALSE)</f>
        <v>-1.8639699999999999</v>
      </c>
      <c r="D35" s="46">
        <f>B35+C35</f>
        <v>-1.8636699999999999</v>
      </c>
    </row>
    <row r="36" spans="1:7">
      <c r="A36" s="45" t="s">
        <v>3</v>
      </c>
      <c r="B36" s="46">
        <f>VLOOKUP($B$55,$A$8:$M$31,5,FALSE)</f>
        <v>866.99254900000005</v>
      </c>
      <c r="C36" s="46">
        <f>VLOOKUP($B$55,$A$8:$M$31,6,FALSE)</f>
        <v>-443.87025899999998</v>
      </c>
      <c r="D36" s="46">
        <f t="shared" ref="D36:D39" si="0">B36+C36</f>
        <v>423.12229000000008</v>
      </c>
    </row>
    <row r="37" spans="1:7">
      <c r="A37" s="45" t="s">
        <v>4</v>
      </c>
      <c r="B37" s="46">
        <f>VLOOKUP($B$55,$A$8:$M$31,8,FALSE)</f>
        <v>3.3795359999999999</v>
      </c>
      <c r="C37" s="46">
        <f>VLOOKUP($B$55,$A$8:$M$31,9,FALSE)</f>
        <v>-432.91043999999999</v>
      </c>
      <c r="D37" s="46">
        <f t="shared" si="0"/>
        <v>-429.53090400000002</v>
      </c>
    </row>
    <row r="38" spans="1:7">
      <c r="A38" s="45" t="s">
        <v>5</v>
      </c>
      <c r="B38" s="46">
        <f>VLOOKUP($B$55,$A$8:$M$31,11,FALSE)</f>
        <v>236.74441100000001</v>
      </c>
      <c r="C38" s="46">
        <f>VLOOKUP($B$55,$A$8:$M$31,12,FALSE)</f>
        <v>-1305.538219</v>
      </c>
      <c r="D38" s="46">
        <f t="shared" si="0"/>
        <v>-1068.7938079999999</v>
      </c>
    </row>
    <row r="39" spans="1:7">
      <c r="A39" s="43" t="s">
        <v>1</v>
      </c>
      <c r="B39" s="47">
        <f>SUM(B35:B38)</f>
        <v>1107.1167960000002</v>
      </c>
      <c r="C39" s="47">
        <f>SUM(C35:C38)</f>
        <v>-2184.1828880000003</v>
      </c>
      <c r="D39" s="47">
        <f t="shared" si="0"/>
        <v>-1077.066092</v>
      </c>
      <c r="E39" s="78">
        <f>ABS(D39)</f>
        <v>1077.066092</v>
      </c>
    </row>
    <row r="41" spans="1:7">
      <c r="A41" s="77" t="s">
        <v>26</v>
      </c>
    </row>
    <row r="42" spans="1:7">
      <c r="A42" s="54"/>
      <c r="B42" s="54"/>
      <c r="C42" s="51" t="s">
        <v>2</v>
      </c>
      <c r="D42" s="51" t="s">
        <v>3</v>
      </c>
      <c r="E42" s="51" t="s">
        <v>4</v>
      </c>
      <c r="F42" s="51" t="s">
        <v>5</v>
      </c>
      <c r="G42" s="51" t="s">
        <v>6</v>
      </c>
    </row>
    <row r="43" spans="1:7">
      <c r="A43" s="55" t="str">
        <f>UPPER(LEFT(TEXT(B43,"mmm"),1))</f>
        <v>A</v>
      </c>
      <c r="B43" s="104" t="str">
        <f>TEXT(EDATE(B44,-1),"mmmm aaaa")</f>
        <v>abril 2025</v>
      </c>
      <c r="C43" s="52">
        <f>VLOOKUP($B43,$A$8:$M$31,4,FALSE)</f>
        <v>-11.22448</v>
      </c>
      <c r="D43" s="52">
        <f>VLOOKUP($B43,$A$8:$M$31,7,FALSE)</f>
        <v>-771.31485899999996</v>
      </c>
      <c r="E43" s="52">
        <f>VLOOKUP($B43,$A$8:$M$31,10,FALSE)</f>
        <v>-217.25496000000001</v>
      </c>
      <c r="F43" s="52">
        <f>VLOOKUP($B43,$A$8:$M$31,13,FALSE)</f>
        <v>-81.330233000000007</v>
      </c>
      <c r="G43" s="56">
        <f>SUM(C43:F43)</f>
        <v>-1081.1245319999998</v>
      </c>
    </row>
    <row r="44" spans="1:7">
      <c r="A44" s="55" t="str">
        <f>UPPER(LEFT(TEXT(B44,"mmm"),1))</f>
        <v>M</v>
      </c>
      <c r="B44" s="104" t="str">
        <f>TEXT(EDATE(B45,-1),"mmmm aaaa")</f>
        <v>mayo 2025</v>
      </c>
      <c r="C44" s="52">
        <f t="shared" ref="C44:C55" si="1">VLOOKUP($B44,$A$8:$M$31,4,FALSE)</f>
        <v>-6.8385199999999999</v>
      </c>
      <c r="D44" s="52">
        <f t="shared" ref="D44:D55" si="2">VLOOKUP($B44,$A$8:$M$31,7,FALSE)</f>
        <v>-283.173901</v>
      </c>
      <c r="E44" s="52">
        <f t="shared" ref="E44:E55" si="3">VLOOKUP($B44,$A$8:$M$31,10,FALSE)</f>
        <v>-444.66645599999998</v>
      </c>
      <c r="F44" s="52">
        <f t="shared" ref="F44:F55" si="4">VLOOKUP($B44,$A$8:$M$31,13,FALSE)</f>
        <v>-266.90411699999999</v>
      </c>
      <c r="G44" s="56">
        <f t="shared" ref="G44:G55" si="5">SUM(C44:F44)</f>
        <v>-1001.5829940000001</v>
      </c>
    </row>
    <row r="45" spans="1:7">
      <c r="A45" s="55" t="str">
        <f t="shared" ref="A45:A54" si="6">UPPER(LEFT(TEXT(B45,"mmm"),1))</f>
        <v>J</v>
      </c>
      <c r="B45" s="104" t="str">
        <f t="shared" ref="B45:B53" si="7">TEXT(EDATE(B46,-1),"mmmm aaaa")</f>
        <v>junio 2025</v>
      </c>
      <c r="C45" s="52">
        <f t="shared" si="1"/>
        <v>-13.88903</v>
      </c>
      <c r="D45" s="52">
        <f t="shared" si="2"/>
        <v>591.59666800000002</v>
      </c>
      <c r="E45" s="52">
        <f t="shared" si="3"/>
        <v>-395.02490399999999</v>
      </c>
      <c r="F45" s="52">
        <f t="shared" si="4"/>
        <v>-1185.184041</v>
      </c>
      <c r="G45" s="56">
        <f t="shared" si="5"/>
        <v>-1002.501307</v>
      </c>
    </row>
    <row r="46" spans="1:7">
      <c r="A46" s="55" t="str">
        <f t="shared" si="6"/>
        <v>J</v>
      </c>
      <c r="B46" s="104" t="str">
        <f t="shared" si="7"/>
        <v>julio 2025</v>
      </c>
      <c r="C46" s="52">
        <f t="shared" si="1"/>
        <v>-18.650079999999999</v>
      </c>
      <c r="D46" s="52">
        <f t="shared" si="2"/>
        <v>370.91333900000001</v>
      </c>
      <c r="E46" s="52">
        <f t="shared" si="3"/>
        <v>-430.56446399999999</v>
      </c>
      <c r="F46" s="52">
        <f t="shared" si="4"/>
        <v>-1341.3638639999999</v>
      </c>
      <c r="G46" s="56">
        <f t="shared" si="5"/>
        <v>-1419.6650689999999</v>
      </c>
    </row>
    <row r="47" spans="1:7">
      <c r="A47" s="55" t="str">
        <f t="shared" si="6"/>
        <v>A</v>
      </c>
      <c r="B47" s="104" t="str">
        <f t="shared" si="7"/>
        <v>agosto 2025</v>
      </c>
      <c r="C47" s="52">
        <f t="shared" si="1"/>
        <v>-17.914929999999998</v>
      </c>
      <c r="D47" s="52">
        <f t="shared" si="2"/>
        <v>771.76795400000003</v>
      </c>
      <c r="E47" s="52">
        <f t="shared" si="3"/>
        <v>-448.669152</v>
      </c>
      <c r="F47" s="52">
        <f t="shared" si="4"/>
        <v>-1246.7576469999999</v>
      </c>
      <c r="G47" s="56">
        <f t="shared" si="5"/>
        <v>-941.57377499999984</v>
      </c>
    </row>
    <row r="48" spans="1:7">
      <c r="A48" s="55" t="str">
        <f t="shared" si="6"/>
        <v>S</v>
      </c>
      <c r="B48" s="104" t="str">
        <f t="shared" si="7"/>
        <v>septiembre 2025</v>
      </c>
      <c r="C48" s="52">
        <f t="shared" si="1"/>
        <v>-16.662929999999999</v>
      </c>
      <c r="D48" s="52">
        <f t="shared" si="2"/>
        <v>788.68061799999998</v>
      </c>
      <c r="E48" s="52">
        <f t="shared" si="3"/>
        <v>-339.60599999999999</v>
      </c>
      <c r="F48" s="52">
        <f t="shared" si="4"/>
        <v>-1108.6458379999999</v>
      </c>
      <c r="G48" s="56">
        <f t="shared" si="5"/>
        <v>-676.23414999999989</v>
      </c>
    </row>
    <row r="49" spans="1:9">
      <c r="A49" s="55" t="str">
        <f t="shared" si="6"/>
        <v>O</v>
      </c>
      <c r="B49" s="104" t="str">
        <f t="shared" si="7"/>
        <v>octubre 2025</v>
      </c>
      <c r="C49" s="52">
        <f t="shared" si="1"/>
        <v>-11.262460000000001</v>
      </c>
      <c r="D49" s="52">
        <f t="shared" si="2"/>
        <v>549.57593699999995</v>
      </c>
      <c r="E49" s="52">
        <f t="shared" si="3"/>
        <v>-390.75479999999999</v>
      </c>
      <c r="F49" s="52">
        <f t="shared" si="4"/>
        <v>-1431.1306219999999</v>
      </c>
      <c r="G49" s="56">
        <f t="shared" si="5"/>
        <v>-1283.5719449999999</v>
      </c>
    </row>
    <row r="50" spans="1:9">
      <c r="A50" s="55" t="str">
        <f t="shared" si="6"/>
        <v>N</v>
      </c>
      <c r="B50" s="104" t="str">
        <f t="shared" si="7"/>
        <v>noviembre 2025</v>
      </c>
      <c r="C50" s="52">
        <f t="shared" si="1"/>
        <v>-12.241210000000001</v>
      </c>
      <c r="D50" s="52">
        <f t="shared" si="2"/>
        <v>-34.789622999999999</v>
      </c>
      <c r="E50" s="52">
        <f t="shared" si="3"/>
        <v>-315.85096800000002</v>
      </c>
      <c r="F50" s="52">
        <f t="shared" si="4"/>
        <v>-821.39856099999997</v>
      </c>
      <c r="G50" s="56">
        <f t="shared" si="5"/>
        <v>-1184.280362</v>
      </c>
    </row>
    <row r="51" spans="1:9">
      <c r="A51" s="55" t="str">
        <f t="shared" si="6"/>
        <v>D</v>
      </c>
      <c r="B51" s="104" t="str">
        <f t="shared" si="7"/>
        <v>diciembre 2025</v>
      </c>
      <c r="C51" s="52">
        <f>VLOOKUP($B51,$A$8:$M$31,4,FALSE)</f>
        <v>-24.35474</v>
      </c>
      <c r="D51" s="52">
        <f>VLOOKUP($B51,$A$8:$M$31,7,FALSE)</f>
        <v>735.25613599999997</v>
      </c>
      <c r="E51" s="52">
        <f>VLOOKUP($B51,$A$8:$M$31,10,FALSE)</f>
        <v>-360.21218399999998</v>
      </c>
      <c r="F51" s="52">
        <f>VLOOKUP($B51,$A$8:$M$31,13,FALSE)</f>
        <v>-737.77959399999997</v>
      </c>
      <c r="G51" s="56">
        <f t="shared" si="5"/>
        <v>-387.09038199999998</v>
      </c>
    </row>
    <row r="52" spans="1:9">
      <c r="A52" s="55" t="str">
        <f t="shared" si="6"/>
        <v>E</v>
      </c>
      <c r="B52" s="104" t="str">
        <f t="shared" si="7"/>
        <v>enero 2026</v>
      </c>
      <c r="C52" s="52">
        <f t="shared" si="1"/>
        <v>-38.608519999999999</v>
      </c>
      <c r="D52" s="52">
        <f t="shared" si="2"/>
        <v>-517.74546399999997</v>
      </c>
      <c r="E52" s="52">
        <f t="shared" si="3"/>
        <v>-202.595472</v>
      </c>
      <c r="F52" s="52">
        <f t="shared" si="4"/>
        <v>-308.00228399999997</v>
      </c>
      <c r="G52" s="56">
        <f t="shared" si="5"/>
        <v>-1066.95174</v>
      </c>
    </row>
    <row r="53" spans="1:9">
      <c r="A53" s="55" t="str">
        <f t="shared" si="6"/>
        <v>F</v>
      </c>
      <c r="B53" s="104" t="str">
        <f t="shared" si="7"/>
        <v>febrero 2026</v>
      </c>
      <c r="C53" s="52">
        <f t="shared" si="1"/>
        <v>-23.725670000000001</v>
      </c>
      <c r="D53" s="52">
        <f t="shared" si="2"/>
        <v>-630.90772400000003</v>
      </c>
      <c r="E53" s="52">
        <f t="shared" si="3"/>
        <v>-318.776904</v>
      </c>
      <c r="F53" s="52">
        <f t="shared" si="4"/>
        <v>250.346473</v>
      </c>
      <c r="G53" s="56">
        <f t="shared" si="5"/>
        <v>-723.06382499999995</v>
      </c>
    </row>
    <row r="54" spans="1:9">
      <c r="A54" s="55" t="str">
        <f t="shared" si="6"/>
        <v>M</v>
      </c>
      <c r="B54" s="104" t="str">
        <f>TEXT(EDATE(B55,-1),"mmmm aaaa")</f>
        <v>marzo 2026</v>
      </c>
      <c r="C54" s="52">
        <f t="shared" si="1"/>
        <v>-22.94896</v>
      </c>
      <c r="D54" s="52">
        <f t="shared" si="2"/>
        <v>-608.83488599999998</v>
      </c>
      <c r="E54" s="52">
        <f t="shared" si="3"/>
        <v>-243.613629</v>
      </c>
      <c r="F54" s="52">
        <f t="shared" si="4"/>
        <v>-435.31448699999999</v>
      </c>
      <c r="G54" s="56">
        <f t="shared" si="5"/>
        <v>-1310.7119619999999</v>
      </c>
    </row>
    <row r="55" spans="1:9">
      <c r="A55" s="57" t="str">
        <f>UPPER(LEFT(B55,1))</f>
        <v>A</v>
      </c>
      <c r="B55" s="107" t="str">
        <f>A2</f>
        <v>Abril 2026</v>
      </c>
      <c r="C55" s="58">
        <f t="shared" si="1"/>
        <v>-1.8636699999999999</v>
      </c>
      <c r="D55" s="58">
        <f t="shared" si="2"/>
        <v>423.12229000000002</v>
      </c>
      <c r="E55" s="58">
        <f t="shared" si="3"/>
        <v>-429.53090400000002</v>
      </c>
      <c r="F55" s="58">
        <f t="shared" si="4"/>
        <v>-1068.7938079999999</v>
      </c>
      <c r="G55" s="58">
        <f t="shared" si="5"/>
        <v>-1077.066092</v>
      </c>
    </row>
    <row r="57" spans="1:9" ht="22.5">
      <c r="B57" s="42" t="s">
        <v>11</v>
      </c>
      <c r="C57" s="42" t="s">
        <v>12</v>
      </c>
      <c r="D57" s="42" t="s">
        <v>13</v>
      </c>
      <c r="E57" s="91"/>
      <c r="F57" s="91"/>
      <c r="G57" s="42" t="s">
        <v>16</v>
      </c>
      <c r="H57" s="42" t="s">
        <v>17</v>
      </c>
      <c r="I57" s="42" t="s">
        <v>13</v>
      </c>
    </row>
    <row r="58" spans="1:9">
      <c r="B58" s="92">
        <f>C63*100</f>
        <v>26.840277780000001</v>
      </c>
      <c r="C58" s="92">
        <f>B63*100</f>
        <v>41.319444440000005</v>
      </c>
      <c r="D58" s="92">
        <f>D63*100</f>
        <v>31.840277779999997</v>
      </c>
      <c r="E58" s="92"/>
      <c r="F58" s="92"/>
      <c r="G58" s="92">
        <f>H63*100</f>
        <v>9.4444444399999998</v>
      </c>
      <c r="H58" s="92">
        <f>G63*100</f>
        <v>1.2847222199999999</v>
      </c>
      <c r="I58" s="92">
        <f>I63*100</f>
        <v>89.270833330000002</v>
      </c>
    </row>
    <row r="60" spans="1:9">
      <c r="A60" s="84" t="s">
        <v>35</v>
      </c>
      <c r="B60" s="126" t="s">
        <v>443</v>
      </c>
      <c r="C60" s="127"/>
      <c r="D60" s="127"/>
      <c r="F60" s="84" t="s">
        <v>35</v>
      </c>
      <c r="G60" s="126" t="s">
        <v>443</v>
      </c>
      <c r="H60" s="127"/>
      <c r="I60" s="127"/>
    </row>
    <row r="61" spans="1:9">
      <c r="A61" s="84" t="s">
        <v>447</v>
      </c>
      <c r="B61" s="115" t="s">
        <v>444</v>
      </c>
      <c r="C61" s="115" t="s">
        <v>445</v>
      </c>
      <c r="D61" s="115" t="s">
        <v>446</v>
      </c>
      <c r="F61" s="84" t="s">
        <v>450</v>
      </c>
      <c r="G61" s="115" t="s">
        <v>448</v>
      </c>
      <c r="H61" s="115" t="s">
        <v>449</v>
      </c>
      <c r="I61" s="115" t="s">
        <v>446</v>
      </c>
    </row>
    <row r="62" spans="1:9">
      <c r="A62" s="84" t="s">
        <v>28</v>
      </c>
      <c r="B62" s="116"/>
      <c r="C62" s="116"/>
      <c r="D62" s="116"/>
      <c r="F62" s="84" t="s">
        <v>28</v>
      </c>
      <c r="G62" s="116"/>
      <c r="H62" s="116"/>
      <c r="I62" s="116"/>
    </row>
    <row r="63" spans="1:9">
      <c r="A63" s="86">
        <v>202604</v>
      </c>
      <c r="B63" s="117">
        <v>0.41319444440000003</v>
      </c>
      <c r="C63" s="117">
        <v>0.26840277779999999</v>
      </c>
      <c r="D63" s="117">
        <v>0.31840277779999998</v>
      </c>
      <c r="F63" s="86">
        <v>202604</v>
      </c>
      <c r="G63" s="117">
        <v>1.2847222199999999E-2</v>
      </c>
      <c r="H63" s="117">
        <v>9.4444444399999994E-2</v>
      </c>
      <c r="I63" s="117">
        <v>0.89270833329999999</v>
      </c>
    </row>
  </sheetData>
  <mergeCells count="7">
    <mergeCell ref="B60:D60"/>
    <mergeCell ref="B4:M4"/>
    <mergeCell ref="B5:D5"/>
    <mergeCell ref="E5:G5"/>
    <mergeCell ref="H5:J5"/>
    <mergeCell ref="K5:M5"/>
    <mergeCell ref="G60:I6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D4AA-EC3A-4D38-B17B-1087DD40BE0E}">
  <dimension ref="A1"/>
  <sheetViews>
    <sheetView workbookViewId="0">
      <selection activeCell="F8" sqref="F8"/>
    </sheetView>
  </sheetViews>
  <sheetFormatPr baseColWidth="10" defaultRowHeight="12.75"/>
  <cols>
    <col min="1" max="1" width="23.28515625" bestFit="1" customWidth="1"/>
    <col min="2" max="2" width="22.85546875" bestFit="1" customWidth="1"/>
    <col min="3" max="3" width="6.140625" bestFit="1" customWidth="1"/>
  </cols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O1079"/>
  <sheetViews>
    <sheetView workbookViewId="0">
      <selection activeCell="N400" sqref="N400:O400"/>
    </sheetView>
  </sheetViews>
  <sheetFormatPr baseColWidth="10" defaultRowHeight="12.75"/>
  <cols>
    <col min="1" max="5" width="19.42578125" customWidth="1"/>
    <col min="6" max="6" width="15.7109375" customWidth="1"/>
    <col min="7" max="7" width="14.7109375" customWidth="1"/>
    <col min="8" max="8" width="11.42578125" style="83"/>
    <col min="9" max="13" width="19.42578125" customWidth="1"/>
    <col min="14" max="15" width="15.7109375" customWidth="1"/>
  </cols>
  <sheetData>
    <row r="1" spans="1:15">
      <c r="A1" s="84" t="s">
        <v>35</v>
      </c>
      <c r="B1" s="126" t="s">
        <v>38</v>
      </c>
      <c r="C1" s="127"/>
      <c r="D1" s="127"/>
      <c r="E1" s="127"/>
      <c r="F1" s="83"/>
      <c r="I1" s="84" t="s">
        <v>35</v>
      </c>
      <c r="J1" s="126" t="s">
        <v>40</v>
      </c>
      <c r="K1" s="127"/>
      <c r="L1" s="127"/>
      <c r="M1" s="127"/>
    </row>
    <row r="2" spans="1:15">
      <c r="A2" s="87" t="s">
        <v>39</v>
      </c>
      <c r="B2" s="138" t="s">
        <v>3</v>
      </c>
      <c r="C2" s="131"/>
      <c r="D2" s="138" t="s">
        <v>5</v>
      </c>
      <c r="E2" s="131"/>
      <c r="F2" s="136" t="s">
        <v>43</v>
      </c>
      <c r="G2" s="136" t="s">
        <v>44</v>
      </c>
      <c r="I2" s="84" t="s">
        <v>36</v>
      </c>
      <c r="J2" s="138" t="s">
        <v>3</v>
      </c>
      <c r="K2" s="131"/>
      <c r="L2" s="138" t="s">
        <v>5</v>
      </c>
      <c r="M2" s="131"/>
      <c r="N2" s="132" t="s">
        <v>41</v>
      </c>
      <c r="O2" s="134" t="s">
        <v>42</v>
      </c>
    </row>
    <row r="3" spans="1:15">
      <c r="A3" s="87" t="s">
        <v>37</v>
      </c>
      <c r="B3" s="109" t="s">
        <v>8</v>
      </c>
      <c r="C3" s="109" t="s">
        <v>9</v>
      </c>
      <c r="D3" s="109" t="s">
        <v>8</v>
      </c>
      <c r="E3" s="109" t="s">
        <v>9</v>
      </c>
      <c r="F3" s="137"/>
      <c r="G3" s="137"/>
      <c r="I3" s="87" t="s">
        <v>37</v>
      </c>
      <c r="J3" s="109" t="s">
        <v>8</v>
      </c>
      <c r="K3" s="109" t="s">
        <v>9</v>
      </c>
      <c r="L3" s="109" t="s">
        <v>8</v>
      </c>
      <c r="M3" s="109" t="s">
        <v>9</v>
      </c>
      <c r="N3" s="133"/>
      <c r="O3" s="135"/>
    </row>
    <row r="4" spans="1:15">
      <c r="A4" s="87" t="s">
        <v>7</v>
      </c>
      <c r="B4" s="85"/>
      <c r="C4" s="85"/>
      <c r="D4" s="85"/>
      <c r="E4" s="85"/>
      <c r="F4" s="93"/>
      <c r="G4" s="93"/>
      <c r="I4" s="84" t="s">
        <v>7</v>
      </c>
      <c r="J4" s="85"/>
      <c r="K4" s="85"/>
      <c r="L4" s="85"/>
      <c r="M4" s="85"/>
      <c r="N4" s="93"/>
      <c r="O4" s="93"/>
    </row>
    <row r="5" spans="1:15">
      <c r="A5" s="88" t="s">
        <v>68</v>
      </c>
      <c r="B5" s="89">
        <v>2742.0833333332998</v>
      </c>
      <c r="C5" s="89">
        <v>1466.6666666666999</v>
      </c>
      <c r="D5" s="89">
        <v>2575</v>
      </c>
      <c r="E5" s="89">
        <v>3755.625</v>
      </c>
      <c r="F5" s="89">
        <f>-C5</f>
        <v>-1466.6666666666999</v>
      </c>
      <c r="G5" s="89">
        <f>-E5</f>
        <v>-3755.625</v>
      </c>
      <c r="H5" s="83" t="str">
        <f>IF(TEXT(I5,"d")+0=15,UPPER(LEFT(TEXT(I5,"mmm"),1)),"")</f>
        <v/>
      </c>
      <c r="I5" s="90" t="s">
        <v>68</v>
      </c>
      <c r="J5" s="89">
        <v>1946.3416666666999</v>
      </c>
      <c r="K5" s="89">
        <v>-1155.7260869565</v>
      </c>
      <c r="L5" s="89">
        <v>1036.2916666666999</v>
      </c>
      <c r="M5" s="89">
        <v>-1166.8791666667</v>
      </c>
      <c r="N5" s="89">
        <f>IFERROR(J5+0,0)+IFERROR(K5+0,0)</f>
        <v>790.61557971019988</v>
      </c>
      <c r="O5" s="89">
        <f>IFERROR(L5+0,0)+IFERROR(M5+0,0)</f>
        <v>-130.58750000000009</v>
      </c>
    </row>
    <row r="6" spans="1:15">
      <c r="A6" s="88" t="s">
        <v>69</v>
      </c>
      <c r="B6" s="89">
        <v>2414.5</v>
      </c>
      <c r="C6" s="89">
        <v>2212.5</v>
      </c>
      <c r="D6" s="89">
        <v>2419.375</v>
      </c>
      <c r="E6" s="89">
        <v>3581.25</v>
      </c>
      <c r="F6" s="89">
        <f t="shared" ref="F6:F69" si="0">-C6</f>
        <v>-2212.5</v>
      </c>
      <c r="G6" s="89">
        <f t="shared" ref="G6:G69" si="1">-E6</f>
        <v>-3581.25</v>
      </c>
      <c r="H6" s="83" t="str">
        <f t="shared" ref="H6:H69" si="2">IF(TEXT(I6,"d")+0=15,UPPER(LEFT(TEXT(I6,"mmm"),1)),"")</f>
        <v/>
      </c>
      <c r="I6" s="90" t="s">
        <v>69</v>
      </c>
      <c r="J6" s="89">
        <v>1636.4708333333001</v>
      </c>
      <c r="K6" s="89">
        <v>-1226.2583333333</v>
      </c>
      <c r="L6" s="89">
        <v>835.16666666670005</v>
      </c>
      <c r="M6" s="89">
        <v>-1271.7833333333001</v>
      </c>
      <c r="N6" s="89">
        <f t="shared" ref="N6:N8" si="3">IFERROR(J6+0,0)+IFERROR(K6+0,0)</f>
        <v>410.21250000000009</v>
      </c>
      <c r="O6" s="89">
        <f t="shared" ref="O6:O8" si="4">IFERROR(L6+0,0)+IFERROR(M6+0,0)</f>
        <v>-436.61666666660005</v>
      </c>
    </row>
    <row r="7" spans="1:15">
      <c r="A7" s="88" t="s">
        <v>70</v>
      </c>
      <c r="B7" s="89">
        <v>3154.4166666667002</v>
      </c>
      <c r="C7" s="89">
        <v>2915</v>
      </c>
      <c r="D7" s="89">
        <v>3030.4166666667002</v>
      </c>
      <c r="E7" s="89">
        <v>3205.8333333332998</v>
      </c>
      <c r="F7" s="89">
        <f t="shared" si="0"/>
        <v>-2915</v>
      </c>
      <c r="G7" s="89">
        <f t="shared" si="1"/>
        <v>-3205.8333333332998</v>
      </c>
      <c r="H7" s="83" t="str">
        <f t="shared" si="2"/>
        <v/>
      </c>
      <c r="I7" s="90" t="s">
        <v>70</v>
      </c>
      <c r="J7" s="89">
        <v>1114.3833333333</v>
      </c>
      <c r="K7" s="89">
        <v>-2870.9</v>
      </c>
      <c r="L7" s="89">
        <v>1257.175</v>
      </c>
      <c r="M7" s="89">
        <v>-694.60833333330004</v>
      </c>
      <c r="N7" s="89">
        <f t="shared" si="3"/>
        <v>-1756.5166666667001</v>
      </c>
      <c r="O7" s="89">
        <f t="shared" si="4"/>
        <v>562.56666666669992</v>
      </c>
    </row>
    <row r="8" spans="1:15">
      <c r="A8" s="88" t="s">
        <v>71</v>
      </c>
      <c r="B8" s="89">
        <v>3209.5416666667002</v>
      </c>
      <c r="C8" s="89">
        <v>2972.5416666667002</v>
      </c>
      <c r="D8" s="89">
        <v>3307.5</v>
      </c>
      <c r="E8" s="89">
        <v>3403.5416666667002</v>
      </c>
      <c r="F8" s="89">
        <f t="shared" si="0"/>
        <v>-2972.5416666667002</v>
      </c>
      <c r="G8" s="89">
        <f t="shared" si="1"/>
        <v>-3403.5416666667002</v>
      </c>
      <c r="H8" s="83" t="str">
        <f t="shared" si="2"/>
        <v/>
      </c>
      <c r="I8" s="90" t="s">
        <v>71</v>
      </c>
      <c r="J8" s="89">
        <v>721.53750000000002</v>
      </c>
      <c r="K8" s="89">
        <v>-3269.4208333332999</v>
      </c>
      <c r="L8" s="89">
        <v>1891.3416666666999</v>
      </c>
      <c r="M8" s="89">
        <v>-435</v>
      </c>
      <c r="N8" s="89">
        <f t="shared" si="3"/>
        <v>-2547.8833333333</v>
      </c>
      <c r="O8" s="89">
        <f t="shared" si="4"/>
        <v>1456.3416666666999</v>
      </c>
    </row>
    <row r="9" spans="1:15">
      <c r="A9" s="88" t="s">
        <v>72</v>
      </c>
      <c r="B9" s="89">
        <v>3147.4166666667002</v>
      </c>
      <c r="C9" s="89">
        <v>2941.0416666667002</v>
      </c>
      <c r="D9" s="89">
        <v>2750</v>
      </c>
      <c r="E9" s="89">
        <v>4001.875</v>
      </c>
      <c r="F9" s="89">
        <f t="shared" si="0"/>
        <v>-2941.0416666667002</v>
      </c>
      <c r="G9" s="89">
        <f t="shared" si="1"/>
        <v>-4001.875</v>
      </c>
      <c r="H9" s="83" t="str">
        <f t="shared" si="2"/>
        <v/>
      </c>
      <c r="I9" s="90" t="s">
        <v>72</v>
      </c>
      <c r="J9" s="89">
        <v>1664.3458333333001</v>
      </c>
      <c r="K9" s="89">
        <v>-2119.0749999999998</v>
      </c>
      <c r="L9" s="89">
        <v>1234.2708333333001</v>
      </c>
      <c r="M9" s="89">
        <v>-1118.9583333333001</v>
      </c>
      <c r="N9" s="89">
        <f t="shared" ref="N9:N72" si="5">IFERROR(J9+0,0)+IFERROR(K9+0,0)</f>
        <v>-454.72916666669971</v>
      </c>
      <c r="O9" s="89">
        <f t="shared" ref="O9:O72" si="6">IFERROR(L9+0,0)+IFERROR(M9+0,0)</f>
        <v>115.3125</v>
      </c>
    </row>
    <row r="10" spans="1:15">
      <c r="A10" s="88" t="s">
        <v>73</v>
      </c>
      <c r="B10" s="89">
        <v>2850.375</v>
      </c>
      <c r="C10" s="89">
        <v>3422.2083333332998</v>
      </c>
      <c r="D10" s="89">
        <v>2488.75</v>
      </c>
      <c r="E10" s="89">
        <v>4091.25</v>
      </c>
      <c r="F10" s="89">
        <f t="shared" si="0"/>
        <v>-3422.2083333332998</v>
      </c>
      <c r="G10" s="89">
        <f t="shared" si="1"/>
        <v>-4091.25</v>
      </c>
      <c r="H10" s="83" t="str">
        <f t="shared" si="2"/>
        <v/>
      </c>
      <c r="I10" s="90" t="s">
        <v>73</v>
      </c>
      <c r="J10" s="89">
        <v>1453.3166666667</v>
      </c>
      <c r="K10" s="89">
        <v>-1408.2708333333001</v>
      </c>
      <c r="L10" s="89">
        <v>1107.0125</v>
      </c>
      <c r="M10" s="89">
        <v>-1563.9416666667</v>
      </c>
      <c r="N10" s="89">
        <f t="shared" si="5"/>
        <v>45.045833333399969</v>
      </c>
      <c r="O10" s="89">
        <f t="shared" si="6"/>
        <v>-456.92916666669998</v>
      </c>
    </row>
    <row r="11" spans="1:15">
      <c r="A11" s="88" t="s">
        <v>74</v>
      </c>
      <c r="B11" s="89">
        <v>2874.6666666667002</v>
      </c>
      <c r="C11" s="89">
        <v>2742.875</v>
      </c>
      <c r="D11" s="89">
        <v>2141.25</v>
      </c>
      <c r="E11" s="89">
        <v>3842.2916666667002</v>
      </c>
      <c r="F11" s="89">
        <f t="shared" si="0"/>
        <v>-2742.875</v>
      </c>
      <c r="G11" s="89">
        <f t="shared" si="1"/>
        <v>-3842.2916666667002</v>
      </c>
      <c r="H11" s="83" t="str">
        <f t="shared" si="2"/>
        <v/>
      </c>
      <c r="I11" s="90" t="s">
        <v>74</v>
      </c>
      <c r="J11" s="89">
        <v>796.80869565219996</v>
      </c>
      <c r="K11" s="89">
        <v>-2262.6208333333002</v>
      </c>
      <c r="L11" s="89">
        <v>1171.1583333333001</v>
      </c>
      <c r="M11" s="89">
        <v>-1621.9333333333</v>
      </c>
      <c r="N11" s="89">
        <f t="shared" si="5"/>
        <v>-1465.8121376811002</v>
      </c>
      <c r="O11" s="89">
        <f t="shared" si="6"/>
        <v>-450.77499999999986</v>
      </c>
    </row>
    <row r="12" spans="1:15">
      <c r="A12" s="88" t="s">
        <v>75</v>
      </c>
      <c r="B12" s="89">
        <v>2511.25</v>
      </c>
      <c r="C12" s="89">
        <v>2212.7916666667002</v>
      </c>
      <c r="D12" s="89">
        <v>2955.625</v>
      </c>
      <c r="E12" s="89">
        <v>3745.625</v>
      </c>
      <c r="F12" s="89">
        <f t="shared" si="0"/>
        <v>-2212.7916666667002</v>
      </c>
      <c r="G12" s="89">
        <f t="shared" si="1"/>
        <v>-3745.625</v>
      </c>
      <c r="H12" s="83" t="str">
        <f t="shared" si="2"/>
        <v/>
      </c>
      <c r="I12" s="90" t="s">
        <v>75</v>
      </c>
      <c r="J12" s="89">
        <v>696.10476190479994</v>
      </c>
      <c r="K12" s="89">
        <v>-1741.0875000000001</v>
      </c>
      <c r="L12" s="89">
        <v>1393.8541666666999</v>
      </c>
      <c r="M12" s="89">
        <v>-1530.05</v>
      </c>
      <c r="N12" s="89">
        <f t="shared" si="5"/>
        <v>-1044.9827380952001</v>
      </c>
      <c r="O12" s="89">
        <f t="shared" si="6"/>
        <v>-136.19583333330002</v>
      </c>
    </row>
    <row r="13" spans="1:15">
      <c r="A13" s="88" t="s">
        <v>76</v>
      </c>
      <c r="B13" s="89">
        <v>2319.8333333332998</v>
      </c>
      <c r="C13" s="89">
        <v>2251.2916666667002</v>
      </c>
      <c r="D13" s="89">
        <v>2846.8333333332998</v>
      </c>
      <c r="E13" s="89">
        <v>3851.4583333332998</v>
      </c>
      <c r="F13" s="89">
        <f t="shared" si="0"/>
        <v>-2251.2916666667002</v>
      </c>
      <c r="G13" s="89">
        <f t="shared" si="1"/>
        <v>-3851.4583333332998</v>
      </c>
      <c r="H13" s="83" t="str">
        <f t="shared" si="2"/>
        <v/>
      </c>
      <c r="I13" s="90" t="s">
        <v>76</v>
      </c>
      <c r="J13" s="89">
        <v>836.89166666669996</v>
      </c>
      <c r="K13" s="89">
        <v>-2378.2125000000001</v>
      </c>
      <c r="L13" s="89">
        <v>1312.0458333332999</v>
      </c>
      <c r="M13" s="89">
        <v>-1548.1208333333</v>
      </c>
      <c r="N13" s="89">
        <f t="shared" si="5"/>
        <v>-1541.3208333333</v>
      </c>
      <c r="O13" s="89">
        <f t="shared" si="6"/>
        <v>-236.07500000000005</v>
      </c>
    </row>
    <row r="14" spans="1:15">
      <c r="A14" s="88" t="s">
        <v>77</v>
      </c>
      <c r="B14" s="89">
        <v>2277.0833333332998</v>
      </c>
      <c r="C14" s="89">
        <v>2114.9166666667002</v>
      </c>
      <c r="D14" s="89">
        <v>2505.7916666667002</v>
      </c>
      <c r="E14" s="89">
        <v>3990.4583333332998</v>
      </c>
      <c r="F14" s="89">
        <f t="shared" si="0"/>
        <v>-2114.9166666667002</v>
      </c>
      <c r="G14" s="89">
        <f t="shared" si="1"/>
        <v>-3990.4583333332998</v>
      </c>
      <c r="H14" s="83" t="str">
        <f t="shared" si="2"/>
        <v/>
      </c>
      <c r="I14" s="90" t="s">
        <v>77</v>
      </c>
      <c r="J14" s="89">
        <v>597.07391304350006</v>
      </c>
      <c r="K14" s="89">
        <v>-2313.5041666666998</v>
      </c>
      <c r="L14" s="89">
        <v>610.65</v>
      </c>
      <c r="M14" s="89">
        <v>-1832.7583333333</v>
      </c>
      <c r="N14" s="89">
        <f t="shared" si="5"/>
        <v>-1716.4302536231999</v>
      </c>
      <c r="O14" s="89">
        <f t="shared" si="6"/>
        <v>-1222.1083333332999</v>
      </c>
    </row>
    <row r="15" spans="1:15">
      <c r="A15" s="88" t="s">
        <v>78</v>
      </c>
      <c r="B15" s="89">
        <v>2263.3333333332998</v>
      </c>
      <c r="C15" s="89">
        <v>2081.7916666667002</v>
      </c>
      <c r="D15" s="89">
        <v>2802.125</v>
      </c>
      <c r="E15" s="89">
        <v>3655.5416666667002</v>
      </c>
      <c r="F15" s="89">
        <f t="shared" si="0"/>
        <v>-2081.7916666667002</v>
      </c>
      <c r="G15" s="89">
        <f t="shared" si="1"/>
        <v>-3655.5416666667002</v>
      </c>
      <c r="H15" s="83" t="str">
        <f t="shared" si="2"/>
        <v/>
      </c>
      <c r="I15" s="90" t="s">
        <v>78</v>
      </c>
      <c r="J15" s="89">
        <v>805.3</v>
      </c>
      <c r="K15" s="89">
        <v>-2125.7249999999999</v>
      </c>
      <c r="L15" s="89">
        <v>598.84166666670001</v>
      </c>
      <c r="M15" s="89">
        <v>-1433.6458333333001</v>
      </c>
      <c r="N15" s="89">
        <f t="shared" si="5"/>
        <v>-1320.425</v>
      </c>
      <c r="O15" s="89">
        <f t="shared" si="6"/>
        <v>-834.80416666660005</v>
      </c>
    </row>
    <row r="16" spans="1:15">
      <c r="A16" s="88" t="s">
        <v>79</v>
      </c>
      <c r="B16" s="89">
        <v>2325.5833333332998</v>
      </c>
      <c r="C16" s="89">
        <v>2682.4583333332998</v>
      </c>
      <c r="D16" s="89">
        <v>2553.4583333332998</v>
      </c>
      <c r="E16" s="89">
        <v>3872.2916666667002</v>
      </c>
      <c r="F16" s="89">
        <f t="shared" si="0"/>
        <v>-2682.4583333332998</v>
      </c>
      <c r="G16" s="89">
        <f t="shared" si="1"/>
        <v>-3872.2916666667002</v>
      </c>
      <c r="H16" s="83" t="str">
        <f t="shared" si="2"/>
        <v/>
      </c>
      <c r="I16" s="90" t="s">
        <v>79</v>
      </c>
      <c r="J16" s="89">
        <v>1465.125</v>
      </c>
      <c r="K16" s="89">
        <v>-778.73478260870002</v>
      </c>
      <c r="L16" s="89">
        <v>648.17916666669998</v>
      </c>
      <c r="M16" s="89">
        <v>-1390.6083333332999</v>
      </c>
      <c r="N16" s="89">
        <f t="shared" si="5"/>
        <v>686.39021739129998</v>
      </c>
      <c r="O16" s="89">
        <f t="shared" si="6"/>
        <v>-742.42916666659994</v>
      </c>
    </row>
    <row r="17" spans="1:15">
      <c r="A17" s="88" t="s">
        <v>80</v>
      </c>
      <c r="B17" s="89">
        <v>2095.2083333332998</v>
      </c>
      <c r="C17" s="89">
        <v>2845.4583333332998</v>
      </c>
      <c r="D17" s="89">
        <v>3276.2083333332998</v>
      </c>
      <c r="E17" s="89">
        <v>3763.125</v>
      </c>
      <c r="F17" s="89">
        <f t="shared" si="0"/>
        <v>-2845.4583333332998</v>
      </c>
      <c r="G17" s="89">
        <f t="shared" si="1"/>
        <v>-3763.125</v>
      </c>
      <c r="H17" s="83" t="str">
        <f t="shared" si="2"/>
        <v/>
      </c>
      <c r="I17" s="90" t="s">
        <v>80</v>
      </c>
      <c r="J17" s="89">
        <v>1594.75</v>
      </c>
      <c r="K17" s="89">
        <v>-1327.7249999999999</v>
      </c>
      <c r="L17" s="89">
        <v>728.04347826089997</v>
      </c>
      <c r="M17" s="89">
        <v>-1283.4791666666999</v>
      </c>
      <c r="N17" s="89">
        <f t="shared" si="5"/>
        <v>267.02500000000009</v>
      </c>
      <c r="O17" s="89">
        <f t="shared" si="6"/>
        <v>-555.43568840579997</v>
      </c>
    </row>
    <row r="18" spans="1:15">
      <c r="A18" s="88" t="s">
        <v>81</v>
      </c>
      <c r="B18" s="89">
        <v>2448.25</v>
      </c>
      <c r="C18" s="89">
        <v>1450</v>
      </c>
      <c r="D18" s="89">
        <v>3128</v>
      </c>
      <c r="E18" s="89">
        <v>4368.7916666666997</v>
      </c>
      <c r="F18" s="89">
        <f t="shared" si="0"/>
        <v>-1450</v>
      </c>
      <c r="G18" s="89">
        <f t="shared" si="1"/>
        <v>-4368.7916666666997</v>
      </c>
      <c r="H18" s="83" t="str">
        <f t="shared" si="2"/>
        <v/>
      </c>
      <c r="I18" s="90" t="s">
        <v>81</v>
      </c>
      <c r="J18" s="89">
        <v>549.60434782610002</v>
      </c>
      <c r="K18" s="89">
        <v>-1644.3583333332999</v>
      </c>
      <c r="L18" s="89">
        <v>812.66666666670005</v>
      </c>
      <c r="M18" s="89">
        <v>-865.77499999999998</v>
      </c>
      <c r="N18" s="89">
        <f t="shared" si="5"/>
        <v>-1094.7539855072</v>
      </c>
      <c r="O18" s="89">
        <f t="shared" si="6"/>
        <v>-53.108333333299925</v>
      </c>
    </row>
    <row r="19" spans="1:15">
      <c r="A19" s="88" t="s">
        <v>82</v>
      </c>
      <c r="B19" s="89">
        <v>2461.75</v>
      </c>
      <c r="C19" s="89">
        <v>1775</v>
      </c>
      <c r="D19" s="89">
        <v>2746.875</v>
      </c>
      <c r="E19" s="89">
        <v>3174.5833333332998</v>
      </c>
      <c r="F19" s="89">
        <f t="shared" si="0"/>
        <v>-1775</v>
      </c>
      <c r="G19" s="89">
        <f t="shared" si="1"/>
        <v>-3174.5833333332998</v>
      </c>
      <c r="H19" s="83" t="str">
        <f>IF(TEXT(I19,"d")+0=15,UPPER(LEFT(TEXT(I19,"mmm"),1)),"")</f>
        <v>A</v>
      </c>
      <c r="I19" s="90" t="s">
        <v>82</v>
      </c>
      <c r="J19" s="89">
        <v>415.81739130429997</v>
      </c>
      <c r="K19" s="89">
        <v>-1718.4541666667001</v>
      </c>
      <c r="L19" s="89">
        <v>787.27083333329995</v>
      </c>
      <c r="M19" s="89">
        <v>-819.52083333329995</v>
      </c>
      <c r="N19" s="89">
        <f t="shared" si="5"/>
        <v>-1302.6367753624002</v>
      </c>
      <c r="O19" s="89">
        <f t="shared" si="6"/>
        <v>-32.25</v>
      </c>
    </row>
    <row r="20" spans="1:15">
      <c r="A20" s="88" t="s">
        <v>83</v>
      </c>
      <c r="B20" s="89">
        <v>2100</v>
      </c>
      <c r="C20" s="89">
        <v>1783.3333333333001</v>
      </c>
      <c r="D20" s="89">
        <v>2475.625</v>
      </c>
      <c r="E20" s="89">
        <v>3546.4583333332998</v>
      </c>
      <c r="F20" s="89">
        <f t="shared" si="0"/>
        <v>-1783.3333333333001</v>
      </c>
      <c r="G20" s="89">
        <f t="shared" si="1"/>
        <v>-3546.4583333332998</v>
      </c>
      <c r="H20" s="83" t="str">
        <f t="shared" si="2"/>
        <v/>
      </c>
      <c r="I20" s="90" t="s">
        <v>83</v>
      </c>
      <c r="J20" s="89">
        <v>808.61666666669998</v>
      </c>
      <c r="K20" s="89">
        <v>-2591.2916666667002</v>
      </c>
      <c r="L20" s="89">
        <v>572.29583333330004</v>
      </c>
      <c r="M20" s="89">
        <v>-1589.9458333333</v>
      </c>
      <c r="N20" s="89">
        <f t="shared" si="5"/>
        <v>-1782.6750000000002</v>
      </c>
      <c r="O20" s="89">
        <f t="shared" si="6"/>
        <v>-1017.65</v>
      </c>
    </row>
    <row r="21" spans="1:15">
      <c r="A21" s="88" t="s">
        <v>84</v>
      </c>
      <c r="B21" s="89">
        <v>2302.0833333332998</v>
      </c>
      <c r="C21" s="89">
        <v>1964.5833333333001</v>
      </c>
      <c r="D21" s="89">
        <v>2918.3333333332998</v>
      </c>
      <c r="E21" s="89">
        <v>3939.5</v>
      </c>
      <c r="F21" s="89">
        <f t="shared" si="0"/>
        <v>-1964.5833333333001</v>
      </c>
      <c r="G21" s="89">
        <f t="shared" si="1"/>
        <v>-3939.5</v>
      </c>
      <c r="H21" s="83" t="str">
        <f t="shared" si="2"/>
        <v/>
      </c>
      <c r="I21" s="90" t="s">
        <v>84</v>
      </c>
      <c r="J21" s="89">
        <v>65.724999999999994</v>
      </c>
      <c r="K21" s="89">
        <v>-1940.7958333332999</v>
      </c>
      <c r="L21" s="89">
        <v>703.83181818180003</v>
      </c>
      <c r="M21" s="89">
        <v>-1954.2750000000001</v>
      </c>
      <c r="N21" s="89">
        <f t="shared" si="5"/>
        <v>-1875.0708333333</v>
      </c>
      <c r="O21" s="89">
        <f t="shared" si="6"/>
        <v>-1250.4431818182002</v>
      </c>
    </row>
    <row r="22" spans="1:15">
      <c r="A22" s="88" t="s">
        <v>85</v>
      </c>
      <c r="B22" s="89">
        <v>3331.7083333332998</v>
      </c>
      <c r="C22" s="89">
        <v>2118.0833333332998</v>
      </c>
      <c r="D22" s="89">
        <v>3368.5</v>
      </c>
      <c r="E22" s="89">
        <v>2158.9583333332998</v>
      </c>
      <c r="F22" s="89">
        <f t="shared" si="0"/>
        <v>-2118.0833333332998</v>
      </c>
      <c r="G22" s="89">
        <f t="shared" si="1"/>
        <v>-2158.9583333332998</v>
      </c>
      <c r="H22" s="83" t="str">
        <f t="shared" si="2"/>
        <v/>
      </c>
      <c r="I22" s="90" t="s">
        <v>85</v>
      </c>
      <c r="J22" s="89">
        <v>489.9956521739</v>
      </c>
      <c r="K22" s="89">
        <v>-2551.8416666666999</v>
      </c>
      <c r="L22" s="89">
        <v>1744.6583333333001</v>
      </c>
      <c r="M22" s="89">
        <v>-968.83749999999998</v>
      </c>
      <c r="N22" s="89">
        <f t="shared" si="5"/>
        <v>-2061.8460144927999</v>
      </c>
      <c r="O22" s="89">
        <f t="shared" si="6"/>
        <v>775.82083333330013</v>
      </c>
    </row>
    <row r="23" spans="1:15">
      <c r="A23" s="88" t="s">
        <v>86</v>
      </c>
      <c r="B23" s="89">
        <v>2921.9583333332998</v>
      </c>
      <c r="C23" s="89">
        <v>2219.4583333332998</v>
      </c>
      <c r="D23" s="89">
        <v>4044.375</v>
      </c>
      <c r="E23" s="89">
        <v>2373.3333333332998</v>
      </c>
      <c r="F23" s="89">
        <f t="shared" si="0"/>
        <v>-2219.4583333332998</v>
      </c>
      <c r="G23" s="89">
        <f t="shared" si="1"/>
        <v>-2373.3333333332998</v>
      </c>
      <c r="H23" s="83" t="str">
        <f t="shared" si="2"/>
        <v/>
      </c>
      <c r="I23" s="90" t="s">
        <v>86</v>
      </c>
      <c r="J23" s="89">
        <v>788.71249999999998</v>
      </c>
      <c r="K23" s="89">
        <v>-3001.4541666667001</v>
      </c>
      <c r="L23" s="89">
        <v>1474.0208333333001</v>
      </c>
      <c r="M23" s="89">
        <v>-700.25</v>
      </c>
      <c r="N23" s="89">
        <f t="shared" si="5"/>
        <v>-2212.7416666667</v>
      </c>
      <c r="O23" s="89">
        <f t="shared" si="6"/>
        <v>773.77083333330006</v>
      </c>
    </row>
    <row r="24" spans="1:15">
      <c r="A24" s="88" t="s">
        <v>87</v>
      </c>
      <c r="B24" s="89">
        <v>2874.375</v>
      </c>
      <c r="C24" s="89">
        <v>2334.75</v>
      </c>
      <c r="D24" s="89">
        <v>3247.5</v>
      </c>
      <c r="E24" s="89">
        <v>2875.625</v>
      </c>
      <c r="F24" s="89">
        <f t="shared" si="0"/>
        <v>-2334.75</v>
      </c>
      <c r="G24" s="89">
        <f t="shared" si="1"/>
        <v>-2875.625</v>
      </c>
      <c r="H24" s="83" t="str">
        <f t="shared" si="2"/>
        <v/>
      </c>
      <c r="I24" s="90" t="s">
        <v>87</v>
      </c>
      <c r="J24" s="89">
        <v>926.78636363639998</v>
      </c>
      <c r="K24" s="89">
        <v>-2709.3708333333002</v>
      </c>
      <c r="L24" s="89">
        <v>2002.8666666667</v>
      </c>
      <c r="M24" s="89">
        <v>-768.85</v>
      </c>
      <c r="N24" s="89">
        <f t="shared" si="5"/>
        <v>-1782.5844696969002</v>
      </c>
      <c r="O24" s="89">
        <f t="shared" si="6"/>
        <v>1234.0166666667001</v>
      </c>
    </row>
    <row r="25" spans="1:15">
      <c r="A25" s="88" t="s">
        <v>88</v>
      </c>
      <c r="B25" s="89">
        <v>3393.375</v>
      </c>
      <c r="C25" s="89">
        <v>2646.0416666667002</v>
      </c>
      <c r="D25" s="89">
        <v>2606.2083333332998</v>
      </c>
      <c r="E25" s="89">
        <v>3748.75</v>
      </c>
      <c r="F25" s="89">
        <f t="shared" si="0"/>
        <v>-2646.0416666667002</v>
      </c>
      <c r="G25" s="89">
        <f t="shared" si="1"/>
        <v>-3748.75</v>
      </c>
      <c r="H25" s="83" t="str">
        <f t="shared" si="2"/>
        <v/>
      </c>
      <c r="I25" s="90" t="s">
        <v>88</v>
      </c>
      <c r="J25" s="89">
        <v>888</v>
      </c>
      <c r="K25" s="89">
        <v>-2464.8874999999998</v>
      </c>
      <c r="L25" s="89">
        <v>1710.7333333332999</v>
      </c>
      <c r="M25" s="89">
        <v>-1123.6875</v>
      </c>
      <c r="N25" s="89">
        <f t="shared" si="5"/>
        <v>-1576.8874999999998</v>
      </c>
      <c r="O25" s="89">
        <f t="shared" si="6"/>
        <v>587.04583333329992</v>
      </c>
    </row>
    <row r="26" spans="1:15">
      <c r="A26" s="88" t="s">
        <v>89</v>
      </c>
      <c r="B26" s="89">
        <v>2829.9583333332998</v>
      </c>
      <c r="C26" s="89">
        <v>2430.5833333332998</v>
      </c>
      <c r="D26" s="89">
        <v>2792.2916666667002</v>
      </c>
      <c r="E26" s="89">
        <v>3849.375</v>
      </c>
      <c r="F26" s="89">
        <f t="shared" si="0"/>
        <v>-2430.5833333332998</v>
      </c>
      <c r="G26" s="89">
        <f t="shared" si="1"/>
        <v>-3849.375</v>
      </c>
      <c r="H26" s="83" t="str">
        <f t="shared" si="2"/>
        <v/>
      </c>
      <c r="I26" s="90" t="s">
        <v>89</v>
      </c>
      <c r="J26" s="89">
        <v>565.94166666670003</v>
      </c>
      <c r="K26" s="89">
        <v>-2442.6291666666998</v>
      </c>
      <c r="L26" s="89">
        <v>1575.1624999999999</v>
      </c>
      <c r="M26" s="89">
        <v>-877.55</v>
      </c>
      <c r="N26" s="89">
        <f t="shared" si="5"/>
        <v>-1876.6874999999998</v>
      </c>
      <c r="O26" s="89">
        <f t="shared" si="6"/>
        <v>697.61249999999995</v>
      </c>
    </row>
    <row r="27" spans="1:15">
      <c r="A27" s="88" t="s">
        <v>90</v>
      </c>
      <c r="B27" s="89">
        <v>2563.7916666667002</v>
      </c>
      <c r="C27" s="89">
        <v>2691.625</v>
      </c>
      <c r="D27" s="89">
        <v>2321.4583333332998</v>
      </c>
      <c r="E27" s="89">
        <v>4139.375</v>
      </c>
      <c r="F27" s="89">
        <f t="shared" si="0"/>
        <v>-2691.625</v>
      </c>
      <c r="G27" s="89">
        <f t="shared" si="1"/>
        <v>-4139.375</v>
      </c>
      <c r="H27" s="83" t="str">
        <f t="shared" si="2"/>
        <v/>
      </c>
      <c r="I27" s="90" t="s">
        <v>90</v>
      </c>
      <c r="J27" s="89">
        <v>504.79583333329998</v>
      </c>
      <c r="K27" s="89">
        <v>-2690.4791666667002</v>
      </c>
      <c r="L27" s="89">
        <v>1157.6666666666999</v>
      </c>
      <c r="M27" s="89">
        <v>-2065.6624999999999</v>
      </c>
      <c r="N27" s="89">
        <f t="shared" si="5"/>
        <v>-2185.6833333334002</v>
      </c>
      <c r="O27" s="89">
        <f t="shared" si="6"/>
        <v>-907.99583333329997</v>
      </c>
    </row>
    <row r="28" spans="1:15">
      <c r="A28" s="88" t="s">
        <v>91</v>
      </c>
      <c r="B28" s="89">
        <v>2566.5833333332998</v>
      </c>
      <c r="C28" s="89">
        <v>1995.8333333333001</v>
      </c>
      <c r="D28" s="89">
        <v>2297.0833333332998</v>
      </c>
      <c r="E28" s="89">
        <v>3991.875</v>
      </c>
      <c r="F28" s="89">
        <f t="shared" si="0"/>
        <v>-1995.8333333333001</v>
      </c>
      <c r="G28" s="89">
        <f t="shared" si="1"/>
        <v>-3991.875</v>
      </c>
      <c r="H28" s="83" t="str">
        <f t="shared" si="2"/>
        <v/>
      </c>
      <c r="I28" s="90" t="s">
        <v>91</v>
      </c>
      <c r="J28" s="89">
        <v>713.61249999999995</v>
      </c>
      <c r="K28" s="89">
        <v>-2007.9291666667</v>
      </c>
      <c r="L28" s="89">
        <v>985.36249999999995</v>
      </c>
      <c r="M28" s="89">
        <v>-1935.4749999999999</v>
      </c>
      <c r="N28" s="89">
        <f t="shared" si="5"/>
        <v>-1294.3166666667</v>
      </c>
      <c r="O28" s="89">
        <f t="shared" si="6"/>
        <v>-950.11249999999995</v>
      </c>
    </row>
    <row r="29" spans="1:15">
      <c r="A29" s="88" t="s">
        <v>92</v>
      </c>
      <c r="B29" s="89">
        <v>2939.5833333332998</v>
      </c>
      <c r="C29" s="89">
        <v>1591.6666666666999</v>
      </c>
      <c r="D29" s="89">
        <v>3049.4166666667002</v>
      </c>
      <c r="E29" s="89">
        <v>3441.6666666667002</v>
      </c>
      <c r="F29" s="89">
        <f t="shared" si="0"/>
        <v>-1591.6666666666999</v>
      </c>
      <c r="G29" s="89">
        <f t="shared" si="1"/>
        <v>-3441.6666666667002</v>
      </c>
      <c r="H29" s="83" t="str">
        <f t="shared" si="2"/>
        <v/>
      </c>
      <c r="I29" s="90" t="s">
        <v>92</v>
      </c>
      <c r="J29" s="89">
        <v>694.91818181819997</v>
      </c>
      <c r="K29" s="89">
        <v>-1856.2750000000001</v>
      </c>
      <c r="L29" s="89">
        <v>1808.5666666667</v>
      </c>
      <c r="M29" s="89">
        <v>-1141.8791666667</v>
      </c>
      <c r="N29" s="89">
        <f t="shared" si="5"/>
        <v>-1161.3568181818</v>
      </c>
      <c r="O29" s="89">
        <f t="shared" si="6"/>
        <v>666.6875</v>
      </c>
    </row>
    <row r="30" spans="1:15">
      <c r="A30" s="88" t="s">
        <v>93</v>
      </c>
      <c r="B30" s="89">
        <v>2300.5416666667002</v>
      </c>
      <c r="C30" s="89">
        <v>2607.5</v>
      </c>
      <c r="D30" s="89">
        <v>2962.5</v>
      </c>
      <c r="E30" s="89">
        <v>3280.8333333332998</v>
      </c>
      <c r="F30" s="89">
        <f t="shared" si="0"/>
        <v>-2607.5</v>
      </c>
      <c r="G30" s="89">
        <f t="shared" si="1"/>
        <v>-3280.8333333332998</v>
      </c>
      <c r="H30" s="83" t="str">
        <f t="shared" si="2"/>
        <v/>
      </c>
      <c r="I30" s="90" t="s">
        <v>93</v>
      </c>
      <c r="J30" s="89">
        <v>588.65416666670001</v>
      </c>
      <c r="K30" s="89">
        <v>-3182.05</v>
      </c>
      <c r="L30" s="89">
        <v>1223.2625</v>
      </c>
      <c r="M30" s="89">
        <v>-1470.3333333333001</v>
      </c>
      <c r="N30" s="89">
        <f t="shared" si="5"/>
        <v>-2593.3958333333003</v>
      </c>
      <c r="O30" s="89">
        <f t="shared" si="6"/>
        <v>-247.07083333330002</v>
      </c>
    </row>
    <row r="31" spans="1:15">
      <c r="A31" s="88" t="s">
        <v>94</v>
      </c>
      <c r="B31" s="89">
        <v>2168.25</v>
      </c>
      <c r="C31" s="89">
        <v>2750</v>
      </c>
      <c r="D31" s="89">
        <v>2947.625</v>
      </c>
      <c r="E31" s="89">
        <v>3275.4166666667002</v>
      </c>
      <c r="F31" s="89">
        <f t="shared" si="0"/>
        <v>-2750</v>
      </c>
      <c r="G31" s="89">
        <f t="shared" si="1"/>
        <v>-3275.4166666667002</v>
      </c>
      <c r="H31" s="83" t="str">
        <f t="shared" si="2"/>
        <v/>
      </c>
      <c r="I31" s="90" t="s">
        <v>94</v>
      </c>
      <c r="J31" s="89">
        <v>1065.6937499999999</v>
      </c>
      <c r="K31" s="89">
        <v>-2664.5041666666998</v>
      </c>
      <c r="L31" s="89">
        <v>1368.9958333333</v>
      </c>
      <c r="M31" s="89">
        <v>-1559.0041666667</v>
      </c>
      <c r="N31" s="89">
        <f t="shared" si="5"/>
        <v>-1598.8104166666999</v>
      </c>
      <c r="O31" s="89">
        <f t="shared" si="6"/>
        <v>-190.00833333340006</v>
      </c>
    </row>
    <row r="32" spans="1:15">
      <c r="A32" s="88" t="s">
        <v>95</v>
      </c>
      <c r="B32" s="89">
        <v>2608.4583333332998</v>
      </c>
      <c r="C32" s="89">
        <v>1426.6666666666999</v>
      </c>
      <c r="D32" s="89">
        <v>2139.375</v>
      </c>
      <c r="E32" s="89">
        <v>2578.75</v>
      </c>
      <c r="F32" s="89">
        <f t="shared" si="0"/>
        <v>-1426.6666666666999</v>
      </c>
      <c r="G32" s="89">
        <f t="shared" si="1"/>
        <v>-2578.75</v>
      </c>
      <c r="H32" s="83" t="str">
        <f t="shared" si="2"/>
        <v/>
      </c>
      <c r="I32" s="90" t="s">
        <v>95</v>
      </c>
      <c r="J32" s="89">
        <v>2257.98</v>
      </c>
      <c r="K32" s="89">
        <v>-2472.1750000000002</v>
      </c>
      <c r="L32" s="89">
        <v>2139.9416666666998</v>
      </c>
      <c r="M32" s="89">
        <v>-1726.0291666666999</v>
      </c>
      <c r="N32" s="89">
        <f t="shared" si="5"/>
        <v>-214.19500000000016</v>
      </c>
      <c r="O32" s="89">
        <f t="shared" si="6"/>
        <v>413.91249999999991</v>
      </c>
    </row>
    <row r="33" spans="1:15">
      <c r="A33" s="88" t="s">
        <v>96</v>
      </c>
      <c r="B33" s="89">
        <v>1800</v>
      </c>
      <c r="C33" s="89">
        <v>0</v>
      </c>
      <c r="D33" s="89">
        <v>0</v>
      </c>
      <c r="E33" s="89">
        <v>0</v>
      </c>
      <c r="F33" s="89">
        <f t="shared" si="0"/>
        <v>0</v>
      </c>
      <c r="G33" s="89">
        <f t="shared" si="1"/>
        <v>0</v>
      </c>
      <c r="H33" s="83" t="str">
        <f t="shared" si="2"/>
        <v/>
      </c>
      <c r="I33" s="90" t="s">
        <v>96</v>
      </c>
      <c r="J33" s="89">
        <v>2147.8375000000001</v>
      </c>
      <c r="K33" s="89">
        <v>-2083.3636363636001</v>
      </c>
      <c r="L33" s="89">
        <v>1418.5875000000001</v>
      </c>
      <c r="M33" s="89">
        <v>-1418.5875000000001</v>
      </c>
      <c r="N33" s="89">
        <f t="shared" si="5"/>
        <v>64.473863636399983</v>
      </c>
      <c r="O33" s="89">
        <f t="shared" si="6"/>
        <v>0</v>
      </c>
    </row>
    <row r="34" spans="1:15">
      <c r="A34" s="88" t="s">
        <v>66</v>
      </c>
      <c r="B34" s="89">
        <v>1500</v>
      </c>
      <c r="C34" s="89">
        <v>770.83333333329995</v>
      </c>
      <c r="D34" s="89">
        <v>0</v>
      </c>
      <c r="E34" s="89">
        <v>0</v>
      </c>
      <c r="F34" s="89">
        <f t="shared" si="0"/>
        <v>-770.83333333329995</v>
      </c>
      <c r="G34" s="89">
        <f t="shared" si="1"/>
        <v>0</v>
      </c>
      <c r="H34" s="83" t="str">
        <f t="shared" si="2"/>
        <v/>
      </c>
      <c r="I34" s="90" t="s">
        <v>66</v>
      </c>
      <c r="J34" s="89">
        <v>692.23888888889996</v>
      </c>
      <c r="K34" s="89">
        <v>-687.8</v>
      </c>
      <c r="L34" s="122" t="s">
        <v>61</v>
      </c>
      <c r="M34" s="122" t="s">
        <v>61</v>
      </c>
      <c r="N34" s="89">
        <f t="shared" si="5"/>
        <v>4.43888888890001</v>
      </c>
      <c r="O34" s="89">
        <f t="shared" si="6"/>
        <v>0</v>
      </c>
    </row>
    <row r="35" spans="1:15">
      <c r="A35" s="88" t="s">
        <v>99</v>
      </c>
      <c r="B35" s="89">
        <v>2911.0416666667002</v>
      </c>
      <c r="C35" s="89">
        <v>2516.125</v>
      </c>
      <c r="D35" s="89">
        <v>2050</v>
      </c>
      <c r="E35" s="89">
        <v>0</v>
      </c>
      <c r="F35" s="89">
        <f t="shared" si="0"/>
        <v>-2516.125</v>
      </c>
      <c r="G35" s="89">
        <f t="shared" si="1"/>
        <v>0</v>
      </c>
      <c r="H35" s="83" t="str">
        <f t="shared" si="2"/>
        <v/>
      </c>
      <c r="I35" s="90" t="s">
        <v>99</v>
      </c>
      <c r="J35" s="89">
        <v>960.08333333329995</v>
      </c>
      <c r="K35" s="89">
        <v>-1934.0791666667001</v>
      </c>
      <c r="L35" s="89">
        <v>842.6</v>
      </c>
      <c r="M35" s="89">
        <v>-319.62</v>
      </c>
      <c r="N35" s="89">
        <f t="shared" si="5"/>
        <v>-973.99583333340013</v>
      </c>
      <c r="O35" s="89">
        <f t="shared" si="6"/>
        <v>522.98</v>
      </c>
    </row>
    <row r="36" spans="1:15">
      <c r="A36" s="88" t="s">
        <v>100</v>
      </c>
      <c r="B36" s="89">
        <v>2943.125</v>
      </c>
      <c r="C36" s="89">
        <v>1999.5</v>
      </c>
      <c r="D36" s="89">
        <v>2200</v>
      </c>
      <c r="E36" s="89">
        <v>0</v>
      </c>
      <c r="F36" s="89">
        <f t="shared" si="0"/>
        <v>-1999.5</v>
      </c>
      <c r="G36" s="89">
        <f t="shared" si="1"/>
        <v>0</v>
      </c>
      <c r="H36" s="83" t="str">
        <f>IF(TEXT(I36,"d")+0=15,UPPER(LEFT(TEXT(I36,"mmm"),1)),"")</f>
        <v/>
      </c>
      <c r="I36" s="90" t="s">
        <v>100</v>
      </c>
      <c r="J36" s="89">
        <v>438.32916666670002</v>
      </c>
      <c r="K36" s="89">
        <v>-1947.8208333333</v>
      </c>
      <c r="L36" s="89">
        <v>1041.5791666667001</v>
      </c>
      <c r="M36" s="89">
        <v>-298.75333333330002</v>
      </c>
      <c r="N36" s="89">
        <f t="shared" si="5"/>
        <v>-1509.4916666665999</v>
      </c>
      <c r="O36" s="89">
        <f t="shared" si="6"/>
        <v>742.82583333340006</v>
      </c>
    </row>
    <row r="37" spans="1:15">
      <c r="A37" s="88" t="s">
        <v>101</v>
      </c>
      <c r="B37" s="89">
        <v>3000</v>
      </c>
      <c r="C37" s="89">
        <v>1998</v>
      </c>
      <c r="D37" s="89">
        <v>2200</v>
      </c>
      <c r="E37" s="89">
        <v>0</v>
      </c>
      <c r="F37" s="89">
        <f t="shared" si="0"/>
        <v>-1998</v>
      </c>
      <c r="G37" s="89">
        <f t="shared" si="1"/>
        <v>0</v>
      </c>
      <c r="H37" s="83" t="str">
        <f t="shared" si="2"/>
        <v/>
      </c>
      <c r="I37" s="90" t="s">
        <v>101</v>
      </c>
      <c r="J37" s="89">
        <v>589.0625</v>
      </c>
      <c r="K37" s="89">
        <v>-898.78333333329999</v>
      </c>
      <c r="L37" s="89">
        <v>1220.325</v>
      </c>
      <c r="M37" s="89">
        <v>-120.41500000000001</v>
      </c>
      <c r="N37" s="89">
        <f t="shared" si="5"/>
        <v>-309.72083333329999</v>
      </c>
      <c r="O37" s="89">
        <f t="shared" si="6"/>
        <v>1099.9100000000001</v>
      </c>
    </row>
    <row r="38" spans="1:15">
      <c r="A38" s="88" t="s">
        <v>102</v>
      </c>
      <c r="B38" s="89">
        <v>2914.8333333332998</v>
      </c>
      <c r="C38" s="89">
        <v>1914.9166666666999</v>
      </c>
      <c r="D38" s="89">
        <v>2200</v>
      </c>
      <c r="E38" s="89">
        <v>0</v>
      </c>
      <c r="F38" s="89">
        <f t="shared" si="0"/>
        <v>-1914.9166666666999</v>
      </c>
      <c r="G38" s="89">
        <f t="shared" si="1"/>
        <v>0</v>
      </c>
      <c r="H38" s="83" t="str">
        <f t="shared" si="2"/>
        <v/>
      </c>
      <c r="I38" s="90" t="s">
        <v>102</v>
      </c>
      <c r="J38" s="89">
        <v>1179.4916666667</v>
      </c>
      <c r="K38" s="89">
        <v>-957.34583333329999</v>
      </c>
      <c r="L38" s="89">
        <v>715.59285714290002</v>
      </c>
      <c r="M38" s="89">
        <v>-312.05714285710002</v>
      </c>
      <c r="N38" s="89">
        <f t="shared" si="5"/>
        <v>222.14583333339999</v>
      </c>
      <c r="O38" s="89">
        <f t="shared" si="6"/>
        <v>403.5357142858</v>
      </c>
    </row>
    <row r="39" spans="1:15">
      <c r="A39" s="88" t="s">
        <v>103</v>
      </c>
      <c r="B39" s="89">
        <v>2969.5</v>
      </c>
      <c r="C39" s="89">
        <v>1865.7916666666999</v>
      </c>
      <c r="D39" s="89">
        <v>2200</v>
      </c>
      <c r="E39" s="89">
        <v>0</v>
      </c>
      <c r="F39" s="89">
        <f t="shared" si="0"/>
        <v>-1865.7916666666999</v>
      </c>
      <c r="G39" s="89">
        <f t="shared" si="1"/>
        <v>0</v>
      </c>
      <c r="H39" s="83" t="str">
        <f t="shared" si="2"/>
        <v/>
      </c>
      <c r="I39" s="90" t="s">
        <v>103</v>
      </c>
      <c r="J39" s="89">
        <v>453.7916666667</v>
      </c>
      <c r="K39" s="89">
        <v>-1151.6208333333</v>
      </c>
      <c r="L39" s="89">
        <v>206.71666666670001</v>
      </c>
      <c r="M39" s="89">
        <v>-35.700000000000003</v>
      </c>
      <c r="N39" s="89">
        <f t="shared" si="5"/>
        <v>-697.82916666660003</v>
      </c>
      <c r="O39" s="89">
        <f t="shared" si="6"/>
        <v>171.01666666670002</v>
      </c>
    </row>
    <row r="40" spans="1:15">
      <c r="A40" s="88" t="s">
        <v>104</v>
      </c>
      <c r="B40" s="89">
        <v>2993.3333333332998</v>
      </c>
      <c r="C40" s="89">
        <v>1832.4583333333001</v>
      </c>
      <c r="D40" s="89">
        <v>2083.3333333332998</v>
      </c>
      <c r="E40" s="89">
        <v>0</v>
      </c>
      <c r="F40" s="89">
        <f t="shared" si="0"/>
        <v>-1832.4583333333001</v>
      </c>
      <c r="G40" s="89">
        <f t="shared" si="1"/>
        <v>0</v>
      </c>
      <c r="H40" s="83" t="str">
        <f t="shared" si="2"/>
        <v/>
      </c>
      <c r="I40" s="90" t="s">
        <v>104</v>
      </c>
      <c r="J40" s="89">
        <v>651.00416666670003</v>
      </c>
      <c r="K40" s="89">
        <v>-1588.5291666666999</v>
      </c>
      <c r="L40" s="89">
        <v>269.27499999999998</v>
      </c>
      <c r="M40" s="89">
        <v>-117.6125</v>
      </c>
      <c r="N40" s="89">
        <f t="shared" si="5"/>
        <v>-937.52499999999986</v>
      </c>
      <c r="O40" s="89">
        <f t="shared" si="6"/>
        <v>151.66249999999997</v>
      </c>
    </row>
    <row r="41" spans="1:15">
      <c r="A41" s="88" t="s">
        <v>105</v>
      </c>
      <c r="B41" s="89">
        <v>2961.2083333332998</v>
      </c>
      <c r="C41" s="89">
        <v>1676.9583333333001</v>
      </c>
      <c r="D41" s="89">
        <v>1866.6666666666999</v>
      </c>
      <c r="E41" s="89">
        <v>0</v>
      </c>
      <c r="F41" s="89">
        <f t="shared" si="0"/>
        <v>-1676.9583333333001</v>
      </c>
      <c r="G41" s="89">
        <f t="shared" si="1"/>
        <v>0</v>
      </c>
      <c r="H41" s="83" t="str">
        <f t="shared" si="2"/>
        <v/>
      </c>
      <c r="I41" s="90" t="s">
        <v>105</v>
      </c>
      <c r="J41" s="89">
        <v>676.96249999999998</v>
      </c>
      <c r="K41" s="89">
        <v>-1541.0458333332999</v>
      </c>
      <c r="L41" s="89">
        <v>458.72500000000002</v>
      </c>
      <c r="M41" s="89">
        <v>-146.4090909091</v>
      </c>
      <c r="N41" s="89">
        <f t="shared" si="5"/>
        <v>-864.08333333329995</v>
      </c>
      <c r="O41" s="89">
        <f t="shared" si="6"/>
        <v>312.31590909090005</v>
      </c>
    </row>
    <row r="42" spans="1:15">
      <c r="A42" s="88" t="s">
        <v>106</v>
      </c>
      <c r="B42" s="89">
        <v>3000</v>
      </c>
      <c r="C42" s="89">
        <v>2613.125</v>
      </c>
      <c r="D42" s="89">
        <v>2112.5</v>
      </c>
      <c r="E42" s="89">
        <v>1000</v>
      </c>
      <c r="F42" s="89">
        <f t="shared" si="0"/>
        <v>-2613.125</v>
      </c>
      <c r="G42" s="89">
        <f t="shared" si="1"/>
        <v>-1000</v>
      </c>
      <c r="H42" s="83" t="str">
        <f t="shared" si="2"/>
        <v/>
      </c>
      <c r="I42" s="90" t="s">
        <v>106</v>
      </c>
      <c r="J42" s="89">
        <v>2431.3000000000002</v>
      </c>
      <c r="K42" s="89">
        <v>-340.7</v>
      </c>
      <c r="L42" s="89">
        <v>490.4260869565</v>
      </c>
      <c r="M42" s="89">
        <v>-1031.0416666666999</v>
      </c>
      <c r="N42" s="89">
        <f t="shared" si="5"/>
        <v>2090.6000000000004</v>
      </c>
      <c r="O42" s="89">
        <f t="shared" si="6"/>
        <v>-540.61557971019988</v>
      </c>
    </row>
    <row r="43" spans="1:15">
      <c r="A43" s="88" t="s">
        <v>107</v>
      </c>
      <c r="B43" s="89">
        <v>2925</v>
      </c>
      <c r="C43" s="89">
        <v>2771.3333333332998</v>
      </c>
      <c r="D43" s="89">
        <v>2158.3333333332998</v>
      </c>
      <c r="E43" s="89">
        <v>1000</v>
      </c>
      <c r="F43" s="89">
        <f t="shared" si="0"/>
        <v>-2771.3333333332998</v>
      </c>
      <c r="G43" s="89">
        <f t="shared" si="1"/>
        <v>-1000</v>
      </c>
      <c r="H43" s="83" t="str">
        <f t="shared" si="2"/>
        <v/>
      </c>
      <c r="I43" s="90" t="s">
        <v>107</v>
      </c>
      <c r="J43" s="89">
        <v>1975.0125</v>
      </c>
      <c r="K43" s="89">
        <v>-675.18260869569997</v>
      </c>
      <c r="L43" s="89">
        <v>336.93888888890001</v>
      </c>
      <c r="M43" s="89">
        <v>-935.78333333329999</v>
      </c>
      <c r="N43" s="89">
        <f t="shared" si="5"/>
        <v>1299.8298913043</v>
      </c>
      <c r="O43" s="89">
        <f t="shared" si="6"/>
        <v>-598.84444444439998</v>
      </c>
    </row>
    <row r="44" spans="1:15">
      <c r="A44" s="88" t="s">
        <v>108</v>
      </c>
      <c r="B44" s="89">
        <v>2857.6666666667002</v>
      </c>
      <c r="C44" s="89">
        <v>2706.1666666667002</v>
      </c>
      <c r="D44" s="89">
        <v>2200</v>
      </c>
      <c r="E44" s="89">
        <v>1000</v>
      </c>
      <c r="F44" s="89">
        <f t="shared" si="0"/>
        <v>-2706.1666666667002</v>
      </c>
      <c r="G44" s="89">
        <f t="shared" si="1"/>
        <v>-1000</v>
      </c>
      <c r="H44" s="83" t="str">
        <f t="shared" si="2"/>
        <v/>
      </c>
      <c r="I44" s="90" t="s">
        <v>108</v>
      </c>
      <c r="J44" s="89">
        <v>1484.4541666667001</v>
      </c>
      <c r="K44" s="89">
        <v>-872.72500000000002</v>
      </c>
      <c r="L44" s="89">
        <v>316.60000000000002</v>
      </c>
      <c r="M44" s="89">
        <v>-893.86249999999995</v>
      </c>
      <c r="N44" s="89">
        <f t="shared" si="5"/>
        <v>611.72916666670005</v>
      </c>
      <c r="O44" s="89">
        <f t="shared" si="6"/>
        <v>-577.26249999999993</v>
      </c>
    </row>
    <row r="45" spans="1:15">
      <c r="A45" s="88" t="s">
        <v>109</v>
      </c>
      <c r="B45" s="89">
        <v>2975.1666666667002</v>
      </c>
      <c r="C45" s="89">
        <v>2444.9583333332998</v>
      </c>
      <c r="D45" s="89">
        <v>3106.0416666667002</v>
      </c>
      <c r="E45" s="89">
        <v>1000</v>
      </c>
      <c r="F45" s="89">
        <f t="shared" si="0"/>
        <v>-2444.9583333332998</v>
      </c>
      <c r="G45" s="89">
        <f t="shared" si="1"/>
        <v>-1000</v>
      </c>
      <c r="H45" s="83" t="str">
        <f t="shared" si="2"/>
        <v/>
      </c>
      <c r="I45" s="90" t="s">
        <v>109</v>
      </c>
      <c r="J45" s="89">
        <v>1287.9523809524001</v>
      </c>
      <c r="K45" s="89">
        <v>-1909.9791666666999</v>
      </c>
      <c r="L45" s="89">
        <v>513.01</v>
      </c>
      <c r="M45" s="89">
        <v>-840.91666666670005</v>
      </c>
      <c r="N45" s="89">
        <f t="shared" si="5"/>
        <v>-622.02678571429988</v>
      </c>
      <c r="O45" s="89">
        <f t="shared" si="6"/>
        <v>-327.90666666670006</v>
      </c>
    </row>
    <row r="46" spans="1:15">
      <c r="A46" s="88" t="s">
        <v>110</v>
      </c>
      <c r="B46" s="89">
        <v>3142.875</v>
      </c>
      <c r="C46" s="89">
        <v>1948.1666666666999</v>
      </c>
      <c r="D46" s="89">
        <v>2431.6666666667002</v>
      </c>
      <c r="E46" s="89">
        <v>1700</v>
      </c>
      <c r="F46" s="89">
        <f t="shared" si="0"/>
        <v>-1948.1666666666999</v>
      </c>
      <c r="G46" s="89">
        <f t="shared" si="1"/>
        <v>-1700</v>
      </c>
      <c r="H46" s="83" t="str">
        <f t="shared" si="2"/>
        <v/>
      </c>
      <c r="I46" s="90" t="s">
        <v>110</v>
      </c>
      <c r="J46" s="89">
        <v>393.5652173913</v>
      </c>
      <c r="K46" s="89">
        <v>-1759.3166666667</v>
      </c>
      <c r="L46" s="89">
        <v>738.25652173909998</v>
      </c>
      <c r="M46" s="89">
        <v>-999.89166666669996</v>
      </c>
      <c r="N46" s="89">
        <f t="shared" si="5"/>
        <v>-1365.7514492754001</v>
      </c>
      <c r="O46" s="89">
        <f t="shared" si="6"/>
        <v>-261.63514492759998</v>
      </c>
    </row>
    <row r="47" spans="1:15">
      <c r="A47" s="88" t="s">
        <v>111</v>
      </c>
      <c r="B47" s="89">
        <v>3272.75</v>
      </c>
      <c r="C47" s="89">
        <v>1993.75</v>
      </c>
      <c r="D47" s="89">
        <v>2383.75</v>
      </c>
      <c r="E47" s="89">
        <v>1700</v>
      </c>
      <c r="F47" s="89">
        <f t="shared" si="0"/>
        <v>-1993.75</v>
      </c>
      <c r="G47" s="89">
        <f t="shared" si="1"/>
        <v>-1700</v>
      </c>
      <c r="H47" s="83" t="str">
        <f t="shared" si="2"/>
        <v/>
      </c>
      <c r="I47" s="90" t="s">
        <v>111</v>
      </c>
      <c r="J47" s="89">
        <v>917.72916666670005</v>
      </c>
      <c r="K47" s="89">
        <v>-1019.8125</v>
      </c>
      <c r="L47" s="89">
        <v>1197.8619047619</v>
      </c>
      <c r="M47" s="89">
        <v>-755.79583333330004</v>
      </c>
      <c r="N47" s="89">
        <f t="shared" si="5"/>
        <v>-102.08333333329995</v>
      </c>
      <c r="O47" s="89">
        <f t="shared" si="6"/>
        <v>442.06607142859991</v>
      </c>
    </row>
    <row r="48" spans="1:15">
      <c r="A48" s="88" t="s">
        <v>112</v>
      </c>
      <c r="B48" s="89">
        <v>3125</v>
      </c>
      <c r="C48" s="89">
        <v>2068.9166666667002</v>
      </c>
      <c r="D48" s="89">
        <v>2727.2916666667002</v>
      </c>
      <c r="E48" s="89">
        <v>1664.5833333333001</v>
      </c>
      <c r="F48" s="89">
        <f t="shared" si="0"/>
        <v>-2068.9166666667002</v>
      </c>
      <c r="G48" s="89">
        <f t="shared" si="1"/>
        <v>-1664.5833333333001</v>
      </c>
      <c r="H48" s="83" t="str">
        <f t="shared" si="2"/>
        <v/>
      </c>
      <c r="I48" s="90" t="s">
        <v>112</v>
      </c>
      <c r="J48" s="89">
        <v>1080.9749999999999</v>
      </c>
      <c r="K48" s="89">
        <v>-796.13333333330002</v>
      </c>
      <c r="L48" s="89">
        <v>994.3125</v>
      </c>
      <c r="M48" s="89">
        <v>-719.30416666669998</v>
      </c>
      <c r="N48" s="89">
        <f t="shared" si="5"/>
        <v>284.84166666669989</v>
      </c>
      <c r="O48" s="89">
        <f t="shared" si="6"/>
        <v>275.00833333330002</v>
      </c>
    </row>
    <row r="49" spans="1:15">
      <c r="A49" s="88" t="s">
        <v>113</v>
      </c>
      <c r="B49" s="89">
        <v>3333.7916666667002</v>
      </c>
      <c r="C49" s="89">
        <v>1983</v>
      </c>
      <c r="D49" s="89">
        <v>3171.3333333332998</v>
      </c>
      <c r="E49" s="89">
        <v>1700</v>
      </c>
      <c r="F49" s="89">
        <f t="shared" si="0"/>
        <v>-1983</v>
      </c>
      <c r="G49" s="89">
        <f t="shared" si="1"/>
        <v>-1700</v>
      </c>
      <c r="H49" s="83" t="str">
        <f t="shared" si="2"/>
        <v>M</v>
      </c>
      <c r="I49" s="90" t="s">
        <v>113</v>
      </c>
      <c r="J49" s="89">
        <v>655.82500000000005</v>
      </c>
      <c r="K49" s="89">
        <v>-1349.7750000000001</v>
      </c>
      <c r="L49" s="89">
        <v>768.39166666669996</v>
      </c>
      <c r="M49" s="89">
        <v>-823.51666666669996</v>
      </c>
      <c r="N49" s="89">
        <f t="shared" si="5"/>
        <v>-693.95</v>
      </c>
      <c r="O49" s="89">
        <f t="shared" si="6"/>
        <v>-55.125</v>
      </c>
    </row>
    <row r="50" spans="1:15">
      <c r="A50" s="88" t="s">
        <v>114</v>
      </c>
      <c r="B50" s="89">
        <v>2878.5833333332998</v>
      </c>
      <c r="C50" s="89">
        <v>2225</v>
      </c>
      <c r="D50" s="89">
        <v>2156.25</v>
      </c>
      <c r="E50" s="89">
        <v>1700</v>
      </c>
      <c r="F50" s="89">
        <f t="shared" si="0"/>
        <v>-2225</v>
      </c>
      <c r="G50" s="89">
        <f t="shared" si="1"/>
        <v>-1700</v>
      </c>
      <c r="H50" s="83" t="str">
        <f t="shared" si="2"/>
        <v/>
      </c>
      <c r="I50" s="90" t="s">
        <v>114</v>
      </c>
      <c r="J50" s="89">
        <v>532.03750000000002</v>
      </c>
      <c r="K50" s="89">
        <v>-2080.7125000000001</v>
      </c>
      <c r="L50" s="89">
        <v>419.32083333330002</v>
      </c>
      <c r="M50" s="89">
        <v>-1050.8041666667</v>
      </c>
      <c r="N50" s="89">
        <f t="shared" si="5"/>
        <v>-1548.6750000000002</v>
      </c>
      <c r="O50" s="89">
        <f t="shared" si="6"/>
        <v>-631.48333333339997</v>
      </c>
    </row>
    <row r="51" spans="1:15">
      <c r="A51" s="88" t="s">
        <v>115</v>
      </c>
      <c r="B51" s="89">
        <v>2993.3333333332998</v>
      </c>
      <c r="C51" s="89">
        <v>2841.7083333332998</v>
      </c>
      <c r="D51" s="89">
        <v>2051.4583333332998</v>
      </c>
      <c r="E51" s="89">
        <v>1700</v>
      </c>
      <c r="F51" s="89">
        <f t="shared" si="0"/>
        <v>-2841.7083333332998</v>
      </c>
      <c r="G51" s="89">
        <f t="shared" si="1"/>
        <v>-1700</v>
      </c>
      <c r="H51" s="83" t="str">
        <f t="shared" si="2"/>
        <v/>
      </c>
      <c r="I51" s="90" t="s">
        <v>115</v>
      </c>
      <c r="J51" s="89">
        <v>528.0625</v>
      </c>
      <c r="K51" s="89">
        <v>-1840.0791666667001</v>
      </c>
      <c r="L51" s="89">
        <v>632.86249999999995</v>
      </c>
      <c r="M51" s="89">
        <v>-942.08333333329995</v>
      </c>
      <c r="N51" s="89">
        <f t="shared" si="5"/>
        <v>-1312.0166666667001</v>
      </c>
      <c r="O51" s="89">
        <f t="shared" si="6"/>
        <v>-309.22083333329999</v>
      </c>
    </row>
    <row r="52" spans="1:15">
      <c r="A52" s="88" t="s">
        <v>116</v>
      </c>
      <c r="B52" s="89">
        <v>3000</v>
      </c>
      <c r="C52" s="89">
        <v>2736.1666666667002</v>
      </c>
      <c r="D52" s="89">
        <v>2200</v>
      </c>
      <c r="E52" s="89">
        <v>1700</v>
      </c>
      <c r="F52" s="89">
        <f t="shared" si="0"/>
        <v>-2736.1666666667002</v>
      </c>
      <c r="G52" s="89">
        <f t="shared" si="1"/>
        <v>-1700</v>
      </c>
      <c r="H52" s="83" t="str">
        <f t="shared" si="2"/>
        <v/>
      </c>
      <c r="I52" s="90" t="s">
        <v>116</v>
      </c>
      <c r="J52" s="89">
        <v>298.5208333333</v>
      </c>
      <c r="K52" s="89">
        <v>-2962.4124999999999</v>
      </c>
      <c r="L52" s="89">
        <v>719.62272727269999</v>
      </c>
      <c r="M52" s="89">
        <v>-815.76250000000005</v>
      </c>
      <c r="N52" s="89">
        <f t="shared" si="5"/>
        <v>-2663.8916666667001</v>
      </c>
      <c r="O52" s="89">
        <f t="shared" si="6"/>
        <v>-96.139772727300056</v>
      </c>
    </row>
    <row r="53" spans="1:15">
      <c r="A53" s="88" t="s">
        <v>117</v>
      </c>
      <c r="B53" s="89">
        <v>2993.3333333332998</v>
      </c>
      <c r="C53" s="89">
        <v>2575</v>
      </c>
      <c r="D53" s="89">
        <v>2182.2916666667002</v>
      </c>
      <c r="E53" s="89">
        <v>2424.375</v>
      </c>
      <c r="F53" s="89">
        <f t="shared" si="0"/>
        <v>-2575</v>
      </c>
      <c r="G53" s="89">
        <f t="shared" si="1"/>
        <v>-2424.375</v>
      </c>
      <c r="H53" s="83" t="str">
        <f t="shared" si="2"/>
        <v/>
      </c>
      <c r="I53" s="90" t="s">
        <v>117</v>
      </c>
      <c r="J53" s="89">
        <v>435.20416666670002</v>
      </c>
      <c r="K53" s="89">
        <v>-2595.6666666667002</v>
      </c>
      <c r="L53" s="89">
        <v>646.98500000000001</v>
      </c>
      <c r="M53" s="89">
        <v>-977.2</v>
      </c>
      <c r="N53" s="89">
        <f t="shared" si="5"/>
        <v>-2160.4625000000001</v>
      </c>
      <c r="O53" s="89">
        <f t="shared" si="6"/>
        <v>-330.21500000000003</v>
      </c>
    </row>
    <row r="54" spans="1:15">
      <c r="A54" s="88" t="s">
        <v>118</v>
      </c>
      <c r="B54" s="89">
        <v>2764.1666666667002</v>
      </c>
      <c r="C54" s="89">
        <v>2966.6666666667002</v>
      </c>
      <c r="D54" s="89">
        <v>2182.2916666667002</v>
      </c>
      <c r="E54" s="89">
        <v>2870</v>
      </c>
      <c r="F54" s="89">
        <f t="shared" si="0"/>
        <v>-2966.6666666667002</v>
      </c>
      <c r="G54" s="89">
        <f t="shared" si="1"/>
        <v>-2870</v>
      </c>
      <c r="H54" s="83" t="str">
        <f t="shared" si="2"/>
        <v/>
      </c>
      <c r="I54" s="90" t="s">
        <v>118</v>
      </c>
      <c r="J54" s="89">
        <v>838.65416666670001</v>
      </c>
      <c r="K54" s="89">
        <v>-2472.7458333333002</v>
      </c>
      <c r="L54" s="89">
        <v>638.05499999999995</v>
      </c>
      <c r="M54" s="89">
        <v>-1147.3083333333</v>
      </c>
      <c r="N54" s="89">
        <f t="shared" si="5"/>
        <v>-1634.0916666666003</v>
      </c>
      <c r="O54" s="89">
        <f t="shared" si="6"/>
        <v>-509.25333333330002</v>
      </c>
    </row>
    <row r="55" spans="1:15">
      <c r="A55" s="88" t="s">
        <v>119</v>
      </c>
      <c r="B55" s="89">
        <v>2762.3333333332998</v>
      </c>
      <c r="C55" s="89">
        <v>1927.3333333333001</v>
      </c>
      <c r="D55" s="89">
        <v>2163.5416666667002</v>
      </c>
      <c r="E55" s="89">
        <v>2263.75</v>
      </c>
      <c r="F55" s="89">
        <f t="shared" si="0"/>
        <v>-1927.3333333333001</v>
      </c>
      <c r="G55" s="89">
        <f t="shared" si="1"/>
        <v>-2263.75</v>
      </c>
      <c r="H55" s="83" t="str">
        <f t="shared" si="2"/>
        <v/>
      </c>
      <c r="I55" s="90" t="s">
        <v>119</v>
      </c>
      <c r="J55" s="89">
        <v>799.86249999999995</v>
      </c>
      <c r="K55" s="89">
        <v>-2183.2166666666999</v>
      </c>
      <c r="L55" s="89">
        <v>712.83749999999998</v>
      </c>
      <c r="M55" s="89">
        <v>-1036.1958333333</v>
      </c>
      <c r="N55" s="89">
        <f t="shared" si="5"/>
        <v>-1383.3541666666999</v>
      </c>
      <c r="O55" s="89">
        <f t="shared" si="6"/>
        <v>-323.35833333330004</v>
      </c>
    </row>
    <row r="56" spans="1:15">
      <c r="A56" s="88" t="s">
        <v>120</v>
      </c>
      <c r="B56" s="89">
        <v>2698.375</v>
      </c>
      <c r="C56" s="89">
        <v>2382.6666666667002</v>
      </c>
      <c r="D56" s="89">
        <v>2733.75</v>
      </c>
      <c r="E56" s="89">
        <v>2520.625</v>
      </c>
      <c r="F56" s="89">
        <f t="shared" si="0"/>
        <v>-2382.6666666667002</v>
      </c>
      <c r="G56" s="89">
        <f t="shared" si="1"/>
        <v>-2520.625</v>
      </c>
      <c r="H56" s="83" t="str">
        <f t="shared" si="2"/>
        <v/>
      </c>
      <c r="I56" s="90" t="s">
        <v>120</v>
      </c>
      <c r="J56" s="89">
        <v>445.3541666667</v>
      </c>
      <c r="K56" s="89">
        <v>-2537.8208333333</v>
      </c>
      <c r="L56" s="89">
        <v>442.80416666669998</v>
      </c>
      <c r="M56" s="89">
        <v>-1127.0458333332999</v>
      </c>
      <c r="N56" s="89">
        <f t="shared" si="5"/>
        <v>-2092.4666666665998</v>
      </c>
      <c r="O56" s="89">
        <f t="shared" si="6"/>
        <v>-684.24166666659994</v>
      </c>
    </row>
    <row r="57" spans="1:15">
      <c r="A57" s="88" t="s">
        <v>121</v>
      </c>
      <c r="B57" s="89">
        <v>2920.8333333332998</v>
      </c>
      <c r="C57" s="89">
        <v>2112.25</v>
      </c>
      <c r="D57" s="89">
        <v>3363.4166666667002</v>
      </c>
      <c r="E57" s="89">
        <v>2584.5833333332998</v>
      </c>
      <c r="F57" s="89">
        <f t="shared" si="0"/>
        <v>-2112.25</v>
      </c>
      <c r="G57" s="89">
        <f t="shared" si="1"/>
        <v>-2584.5833333332998</v>
      </c>
      <c r="H57" s="83" t="str">
        <f t="shared" si="2"/>
        <v/>
      </c>
      <c r="I57" s="90" t="s">
        <v>121</v>
      </c>
      <c r="J57" s="89">
        <v>704.65416666670001</v>
      </c>
      <c r="K57" s="89">
        <v>-2413.2416666667</v>
      </c>
      <c r="L57" s="89">
        <v>314.43333333330003</v>
      </c>
      <c r="M57" s="89">
        <v>-1145.8541666666999</v>
      </c>
      <c r="N57" s="89">
        <f t="shared" si="5"/>
        <v>-1708.5875000000001</v>
      </c>
      <c r="O57" s="89">
        <f t="shared" si="6"/>
        <v>-831.42083333339997</v>
      </c>
    </row>
    <row r="58" spans="1:15">
      <c r="A58" s="88" t="s">
        <v>122</v>
      </c>
      <c r="B58" s="89">
        <v>2775.375</v>
      </c>
      <c r="C58" s="89">
        <v>2317.9166666667002</v>
      </c>
      <c r="D58" s="89">
        <v>2806.875</v>
      </c>
      <c r="E58" s="89">
        <v>2814.7916666667002</v>
      </c>
      <c r="F58" s="89">
        <f t="shared" si="0"/>
        <v>-2317.9166666667002</v>
      </c>
      <c r="G58" s="89">
        <f t="shared" si="1"/>
        <v>-2814.7916666667002</v>
      </c>
      <c r="H58" s="83" t="str">
        <f t="shared" si="2"/>
        <v/>
      </c>
      <c r="I58" s="90" t="s">
        <v>122</v>
      </c>
      <c r="J58" s="89">
        <v>749.59583333329999</v>
      </c>
      <c r="K58" s="89">
        <v>-2097.9250000000002</v>
      </c>
      <c r="L58" s="89">
        <v>505.3529411765</v>
      </c>
      <c r="M58" s="89">
        <v>-1134.8458333333001</v>
      </c>
      <c r="N58" s="89">
        <f t="shared" si="5"/>
        <v>-1348.3291666667001</v>
      </c>
      <c r="O58" s="89">
        <f t="shared" si="6"/>
        <v>-629.49289215680005</v>
      </c>
    </row>
    <row r="59" spans="1:15">
      <c r="A59" s="88" t="s">
        <v>123</v>
      </c>
      <c r="B59" s="89">
        <v>2956.8333333332998</v>
      </c>
      <c r="C59" s="89">
        <v>2554.1666666667002</v>
      </c>
      <c r="D59" s="89">
        <v>2735.625</v>
      </c>
      <c r="E59" s="89">
        <v>2923.5416666667002</v>
      </c>
      <c r="F59" s="89">
        <f t="shared" si="0"/>
        <v>-2554.1666666667002</v>
      </c>
      <c r="G59" s="89">
        <f t="shared" si="1"/>
        <v>-2923.5416666667002</v>
      </c>
      <c r="H59" s="83" t="str">
        <f t="shared" si="2"/>
        <v/>
      </c>
      <c r="I59" s="90" t="s">
        <v>123</v>
      </c>
      <c r="J59" s="89">
        <v>1566.7625</v>
      </c>
      <c r="K59" s="89">
        <v>-1432.7782608696</v>
      </c>
      <c r="L59" s="89">
        <v>410.68636363640002</v>
      </c>
      <c r="M59" s="89">
        <v>-1330.1541666666999</v>
      </c>
      <c r="N59" s="89">
        <f t="shared" si="5"/>
        <v>133.98423913040006</v>
      </c>
      <c r="O59" s="89">
        <f t="shared" si="6"/>
        <v>-919.46780303029982</v>
      </c>
    </row>
    <row r="60" spans="1:15">
      <c r="A60" s="88" t="s">
        <v>124</v>
      </c>
      <c r="B60" s="89">
        <v>2981.9166666667002</v>
      </c>
      <c r="C60" s="89">
        <v>2410.25</v>
      </c>
      <c r="D60" s="89">
        <v>2338.9583333332998</v>
      </c>
      <c r="E60" s="89">
        <v>3234.1666666667002</v>
      </c>
      <c r="F60" s="89">
        <f t="shared" si="0"/>
        <v>-2410.25</v>
      </c>
      <c r="G60" s="89">
        <f t="shared" si="1"/>
        <v>-3234.1666666667002</v>
      </c>
      <c r="H60" s="83" t="str">
        <f t="shared" si="2"/>
        <v/>
      </c>
      <c r="I60" s="90" t="s">
        <v>124</v>
      </c>
      <c r="J60" s="89">
        <v>619.95416666669996</v>
      </c>
      <c r="K60" s="89">
        <v>-1605.8708333333</v>
      </c>
      <c r="L60" s="89">
        <v>638.98260869570004</v>
      </c>
      <c r="M60" s="89">
        <v>-1459.4916666667</v>
      </c>
      <c r="N60" s="89">
        <f t="shared" si="5"/>
        <v>-985.91666666660001</v>
      </c>
      <c r="O60" s="89">
        <f t="shared" si="6"/>
        <v>-820.50905797099995</v>
      </c>
    </row>
    <row r="61" spans="1:15">
      <c r="A61" s="88" t="s">
        <v>125</v>
      </c>
      <c r="B61" s="89">
        <v>2701.3333333332998</v>
      </c>
      <c r="C61" s="89">
        <v>2521.0833333332998</v>
      </c>
      <c r="D61" s="89">
        <v>2465.4166666667002</v>
      </c>
      <c r="E61" s="89">
        <v>3331.6666666667002</v>
      </c>
      <c r="F61" s="89">
        <f t="shared" si="0"/>
        <v>-2521.0833333332998</v>
      </c>
      <c r="G61" s="89">
        <f t="shared" si="1"/>
        <v>-3331.6666666667002</v>
      </c>
      <c r="H61" s="83" t="str">
        <f t="shared" si="2"/>
        <v/>
      </c>
      <c r="I61" s="90" t="s">
        <v>125</v>
      </c>
      <c r="J61" s="89">
        <v>1679.0291666666999</v>
      </c>
      <c r="K61" s="89">
        <v>-1439.3541666666999</v>
      </c>
      <c r="L61" s="89">
        <v>576.20000000000005</v>
      </c>
      <c r="M61" s="89">
        <v>-1517.3583333332999</v>
      </c>
      <c r="N61" s="89">
        <f t="shared" si="5"/>
        <v>239.67499999999995</v>
      </c>
      <c r="O61" s="89">
        <f t="shared" si="6"/>
        <v>-941.15833333329988</v>
      </c>
    </row>
    <row r="62" spans="1:15">
      <c r="A62" s="88" t="s">
        <v>126</v>
      </c>
      <c r="B62" s="89">
        <v>2719.75</v>
      </c>
      <c r="C62" s="89">
        <v>2716.7083333332998</v>
      </c>
      <c r="D62" s="89">
        <v>2376.25</v>
      </c>
      <c r="E62" s="89">
        <v>3416.0416666667002</v>
      </c>
      <c r="F62" s="89">
        <f t="shared" si="0"/>
        <v>-2716.7083333332998</v>
      </c>
      <c r="G62" s="89">
        <f t="shared" si="1"/>
        <v>-3416.0416666667002</v>
      </c>
      <c r="H62" s="83" t="str">
        <f t="shared" si="2"/>
        <v/>
      </c>
      <c r="I62" s="90" t="s">
        <v>126</v>
      </c>
      <c r="J62" s="89">
        <v>1878.1</v>
      </c>
      <c r="K62" s="89">
        <v>-1289.6125</v>
      </c>
      <c r="L62" s="89">
        <v>622.55499999999995</v>
      </c>
      <c r="M62" s="89">
        <v>-1434.0875000000001</v>
      </c>
      <c r="N62" s="89">
        <f t="shared" si="5"/>
        <v>588.48749999999995</v>
      </c>
      <c r="O62" s="89">
        <f t="shared" si="6"/>
        <v>-811.53250000000014</v>
      </c>
    </row>
    <row r="63" spans="1:15">
      <c r="A63" s="88" t="s">
        <v>127</v>
      </c>
      <c r="B63" s="89">
        <v>3000</v>
      </c>
      <c r="C63" s="89">
        <v>2866.75</v>
      </c>
      <c r="D63" s="89">
        <v>2017.7083333333001</v>
      </c>
      <c r="E63" s="89">
        <v>3466.6666666667002</v>
      </c>
      <c r="F63" s="89">
        <f t="shared" si="0"/>
        <v>-2866.75</v>
      </c>
      <c r="G63" s="89">
        <f t="shared" si="1"/>
        <v>-3466.6666666667002</v>
      </c>
      <c r="H63" s="83" t="str">
        <f t="shared" si="2"/>
        <v/>
      </c>
      <c r="I63" s="90" t="s">
        <v>127</v>
      </c>
      <c r="J63" s="89">
        <v>2182.6875</v>
      </c>
      <c r="K63" s="89">
        <v>-962.95</v>
      </c>
      <c r="L63" s="89">
        <v>460.4304347826</v>
      </c>
      <c r="M63" s="89">
        <v>-1577.8833333333</v>
      </c>
      <c r="N63" s="89">
        <f t="shared" si="5"/>
        <v>1219.7375</v>
      </c>
      <c r="O63" s="89">
        <f t="shared" si="6"/>
        <v>-1117.4528985507</v>
      </c>
    </row>
    <row r="64" spans="1:15">
      <c r="A64" s="88" t="s">
        <v>128</v>
      </c>
      <c r="B64" s="89">
        <v>2950</v>
      </c>
      <c r="C64" s="89">
        <v>2955.0833333332998</v>
      </c>
      <c r="D64" s="89">
        <v>2230.8333333332998</v>
      </c>
      <c r="E64" s="89">
        <v>3449.7916666667002</v>
      </c>
      <c r="F64" s="89">
        <f t="shared" si="0"/>
        <v>-2955.0833333332998</v>
      </c>
      <c r="G64" s="89">
        <f t="shared" si="1"/>
        <v>-3449.7916666667002</v>
      </c>
      <c r="H64" s="83" t="str">
        <f t="shared" si="2"/>
        <v/>
      </c>
      <c r="I64" s="90" t="s">
        <v>128</v>
      </c>
      <c r="J64" s="89">
        <v>2444.8416666666999</v>
      </c>
      <c r="K64" s="89">
        <v>-902.62941176469997</v>
      </c>
      <c r="L64" s="89">
        <v>518.74545454550002</v>
      </c>
      <c r="M64" s="89">
        <v>-1809.6291666667</v>
      </c>
      <c r="N64" s="89">
        <f t="shared" si="5"/>
        <v>1542.212254902</v>
      </c>
      <c r="O64" s="89">
        <f t="shared" si="6"/>
        <v>-1290.8837121212</v>
      </c>
    </row>
    <row r="65" spans="1:15">
      <c r="A65" s="88" t="s">
        <v>97</v>
      </c>
      <c r="B65" s="89">
        <v>2931.1666666667002</v>
      </c>
      <c r="C65" s="89">
        <v>2975</v>
      </c>
      <c r="D65" s="89">
        <v>2773.125</v>
      </c>
      <c r="E65" s="89">
        <v>3515.4166666667002</v>
      </c>
      <c r="F65" s="89">
        <f t="shared" si="0"/>
        <v>-2975</v>
      </c>
      <c r="G65" s="89">
        <f t="shared" si="1"/>
        <v>-3515.4166666667002</v>
      </c>
      <c r="H65" s="83" t="str">
        <f t="shared" si="2"/>
        <v/>
      </c>
      <c r="I65" s="90" t="s">
        <v>97</v>
      </c>
      <c r="J65" s="89">
        <v>2284.7333333332999</v>
      </c>
      <c r="K65" s="89">
        <v>-938.9</v>
      </c>
      <c r="L65" s="89">
        <v>293.2</v>
      </c>
      <c r="M65" s="89">
        <v>-1803.0541666667</v>
      </c>
      <c r="N65" s="89">
        <f t="shared" si="5"/>
        <v>1345.8333333332998</v>
      </c>
      <c r="O65" s="89">
        <f t="shared" si="6"/>
        <v>-1509.8541666666999</v>
      </c>
    </row>
    <row r="66" spans="1:15">
      <c r="A66" s="88" t="s">
        <v>131</v>
      </c>
      <c r="B66" s="89">
        <v>2914.5833333332998</v>
      </c>
      <c r="C66" s="89">
        <v>2930.6666666667002</v>
      </c>
      <c r="D66" s="89">
        <v>2995.1666666667002</v>
      </c>
      <c r="E66" s="89">
        <v>2873.75</v>
      </c>
      <c r="F66" s="89">
        <f t="shared" si="0"/>
        <v>-2930.6666666667002</v>
      </c>
      <c r="G66" s="89">
        <f t="shared" si="1"/>
        <v>-2873.75</v>
      </c>
      <c r="H66" s="83" t="str">
        <f t="shared" si="2"/>
        <v/>
      </c>
      <c r="I66" s="90" t="s">
        <v>131</v>
      </c>
      <c r="J66" s="89">
        <v>2161.4</v>
      </c>
      <c r="K66" s="89">
        <v>-739.11666666669998</v>
      </c>
      <c r="L66" s="89">
        <v>210.94736842110001</v>
      </c>
      <c r="M66" s="89">
        <v>-2322.0958333333001</v>
      </c>
      <c r="N66" s="89">
        <f t="shared" si="5"/>
        <v>1422.2833333333001</v>
      </c>
      <c r="O66" s="89">
        <f t="shared" si="6"/>
        <v>-2111.1484649122003</v>
      </c>
    </row>
    <row r="67" spans="1:15">
      <c r="A67" s="88" t="s">
        <v>132</v>
      </c>
      <c r="B67" s="89">
        <v>2071</v>
      </c>
      <c r="C67" s="89">
        <v>1801.4166666666999</v>
      </c>
      <c r="D67" s="89">
        <v>2927.9583333332998</v>
      </c>
      <c r="E67" s="89">
        <v>2886.875</v>
      </c>
      <c r="F67" s="89">
        <f t="shared" si="0"/>
        <v>-1801.4166666666999</v>
      </c>
      <c r="G67" s="89">
        <f t="shared" si="1"/>
        <v>-2886.875</v>
      </c>
      <c r="H67" s="83" t="str">
        <f t="shared" si="2"/>
        <v/>
      </c>
      <c r="I67" s="90" t="s">
        <v>132</v>
      </c>
      <c r="J67" s="89">
        <v>1002.6913043478</v>
      </c>
      <c r="K67" s="89">
        <v>-836.38333333330002</v>
      </c>
      <c r="L67" s="89">
        <v>681.78750000000002</v>
      </c>
      <c r="M67" s="89">
        <v>-1742.7583333333</v>
      </c>
      <c r="N67" s="89">
        <f t="shared" si="5"/>
        <v>166.30797101450003</v>
      </c>
      <c r="O67" s="89">
        <f t="shared" si="6"/>
        <v>-1060.9708333333001</v>
      </c>
    </row>
    <row r="68" spans="1:15">
      <c r="A68" s="88" t="s">
        <v>133</v>
      </c>
      <c r="B68" s="89">
        <v>1420.8333333333001</v>
      </c>
      <c r="C68" s="89">
        <v>1604.1666666666999</v>
      </c>
      <c r="D68" s="89">
        <v>2658.75</v>
      </c>
      <c r="E68" s="89">
        <v>2907.7083333332998</v>
      </c>
      <c r="F68" s="89">
        <f t="shared" si="0"/>
        <v>-1604.1666666666999</v>
      </c>
      <c r="G68" s="89">
        <f t="shared" si="1"/>
        <v>-2907.7083333332998</v>
      </c>
      <c r="H68" s="83" t="str">
        <f t="shared" si="2"/>
        <v/>
      </c>
      <c r="I68" s="90" t="s">
        <v>133</v>
      </c>
      <c r="J68" s="89">
        <v>1691.7791666666999</v>
      </c>
      <c r="K68" s="89">
        <v>-326.21249999999998</v>
      </c>
      <c r="L68" s="89">
        <v>906.41250000000002</v>
      </c>
      <c r="M68" s="89">
        <v>-1360.9458333333</v>
      </c>
      <c r="N68" s="89">
        <f t="shared" si="5"/>
        <v>1365.5666666666998</v>
      </c>
      <c r="O68" s="89">
        <f t="shared" si="6"/>
        <v>-454.53333333329999</v>
      </c>
    </row>
    <row r="69" spans="1:15">
      <c r="A69" s="88" t="s">
        <v>134</v>
      </c>
      <c r="B69" s="89">
        <v>1572.9166666666999</v>
      </c>
      <c r="C69" s="89">
        <v>1477.0833333333001</v>
      </c>
      <c r="D69" s="89">
        <v>2234.7916666667002</v>
      </c>
      <c r="E69" s="89">
        <v>3429.5833333332998</v>
      </c>
      <c r="F69" s="89">
        <f t="shared" si="0"/>
        <v>-1477.0833333333001</v>
      </c>
      <c r="G69" s="89">
        <f t="shared" si="1"/>
        <v>-3429.5833333332998</v>
      </c>
      <c r="H69" s="83" t="str">
        <f t="shared" si="2"/>
        <v/>
      </c>
      <c r="I69" s="90" t="s">
        <v>134</v>
      </c>
      <c r="J69" s="89">
        <v>1367.2</v>
      </c>
      <c r="K69" s="89">
        <v>-482.22500000000002</v>
      </c>
      <c r="L69" s="89">
        <v>561.66666666670005</v>
      </c>
      <c r="M69" s="89">
        <v>-1635.7958333332999</v>
      </c>
      <c r="N69" s="89">
        <f t="shared" si="5"/>
        <v>884.97500000000002</v>
      </c>
      <c r="O69" s="89">
        <f t="shared" si="6"/>
        <v>-1074.1291666665998</v>
      </c>
    </row>
    <row r="70" spans="1:15">
      <c r="A70" s="88" t="s">
        <v>135</v>
      </c>
      <c r="B70" s="89">
        <v>1420.8333333333001</v>
      </c>
      <c r="C70" s="89">
        <v>1491.6666666666999</v>
      </c>
      <c r="D70" s="89">
        <v>2327.9166666667002</v>
      </c>
      <c r="E70" s="89">
        <v>3363.9583333332998</v>
      </c>
      <c r="F70" s="89">
        <f t="shared" ref="F70:F133" si="7">-C70</f>
        <v>-1491.6666666666999</v>
      </c>
      <c r="G70" s="89">
        <f t="shared" ref="G70:G133" si="8">-E70</f>
        <v>-3363.9583333332998</v>
      </c>
      <c r="H70" s="83" t="str">
        <f t="shared" ref="H70:H133" si="9">IF(TEXT(I70,"d")+0=15,UPPER(LEFT(TEXT(I70,"mmm"),1)),"")</f>
        <v/>
      </c>
      <c r="I70" s="90" t="s">
        <v>135</v>
      </c>
      <c r="J70" s="89">
        <v>1577.9708333333001</v>
      </c>
      <c r="K70" s="89">
        <v>-697.01739130429996</v>
      </c>
      <c r="L70" s="89">
        <v>411.75416666669997</v>
      </c>
      <c r="M70" s="89">
        <v>-1650.8</v>
      </c>
      <c r="N70" s="89">
        <f t="shared" si="5"/>
        <v>880.95344202900014</v>
      </c>
      <c r="O70" s="89">
        <f t="shared" si="6"/>
        <v>-1239.0458333332999</v>
      </c>
    </row>
    <row r="71" spans="1:15">
      <c r="A71" s="88" t="s">
        <v>136</v>
      </c>
      <c r="B71" s="89">
        <v>1350</v>
      </c>
      <c r="C71" s="89">
        <v>1262.5</v>
      </c>
      <c r="D71" s="89">
        <v>2766.6666666667002</v>
      </c>
      <c r="E71" s="89">
        <v>3354.5833333332998</v>
      </c>
      <c r="F71" s="89">
        <f t="shared" si="7"/>
        <v>-1262.5</v>
      </c>
      <c r="G71" s="89">
        <f t="shared" si="8"/>
        <v>-3354.5833333332998</v>
      </c>
      <c r="H71" s="83" t="str">
        <f t="shared" si="9"/>
        <v/>
      </c>
      <c r="I71" s="90" t="s">
        <v>136</v>
      </c>
      <c r="J71" s="89">
        <v>1453.3583333332999</v>
      </c>
      <c r="K71" s="89">
        <v>-421.67083333329998</v>
      </c>
      <c r="L71" s="89">
        <v>352.80869565220002</v>
      </c>
      <c r="M71" s="89">
        <v>-1897.0458333332999</v>
      </c>
      <c r="N71" s="89">
        <f t="shared" si="5"/>
        <v>1031.6875</v>
      </c>
      <c r="O71" s="89">
        <f t="shared" si="6"/>
        <v>-1544.2371376811</v>
      </c>
    </row>
    <row r="72" spans="1:15">
      <c r="A72" s="88" t="s">
        <v>137</v>
      </c>
      <c r="B72" s="89">
        <v>1400</v>
      </c>
      <c r="C72" s="89">
        <v>1600</v>
      </c>
      <c r="D72" s="89">
        <v>2523.75</v>
      </c>
      <c r="E72" s="89">
        <v>3495.2083333332998</v>
      </c>
      <c r="F72" s="89">
        <f t="shared" si="7"/>
        <v>-1600</v>
      </c>
      <c r="G72" s="89">
        <f t="shared" si="8"/>
        <v>-3495.2083333332998</v>
      </c>
      <c r="H72" s="83" t="str">
        <f t="shared" si="9"/>
        <v/>
      </c>
      <c r="I72" s="90" t="s">
        <v>137</v>
      </c>
      <c r="J72" s="89">
        <v>1124.7541666667</v>
      </c>
      <c r="K72" s="89">
        <v>-791.5625</v>
      </c>
      <c r="L72" s="89">
        <v>528.11304347830003</v>
      </c>
      <c r="M72" s="89">
        <v>-1951.575</v>
      </c>
      <c r="N72" s="89">
        <f t="shared" si="5"/>
        <v>333.19166666670003</v>
      </c>
      <c r="O72" s="89">
        <f t="shared" si="6"/>
        <v>-1423.4619565216999</v>
      </c>
    </row>
    <row r="73" spans="1:15">
      <c r="A73" s="88" t="s">
        <v>138</v>
      </c>
      <c r="B73" s="89">
        <v>1400</v>
      </c>
      <c r="C73" s="89">
        <v>1552.0833333333001</v>
      </c>
      <c r="D73" s="89">
        <v>3018.75</v>
      </c>
      <c r="E73" s="89">
        <v>3470.8333333332998</v>
      </c>
      <c r="F73" s="89">
        <f t="shared" si="7"/>
        <v>-1552.0833333333001</v>
      </c>
      <c r="G73" s="89">
        <f t="shared" si="8"/>
        <v>-3470.8333333332998</v>
      </c>
      <c r="H73" s="83" t="str">
        <f t="shared" si="9"/>
        <v/>
      </c>
      <c r="I73" s="90" t="s">
        <v>138</v>
      </c>
      <c r="J73" s="89">
        <v>1479.5250000000001</v>
      </c>
      <c r="K73" s="89">
        <v>-365.11250000000001</v>
      </c>
      <c r="L73" s="89">
        <v>285.05416666669998</v>
      </c>
      <c r="M73" s="89">
        <v>-2432.9124999999999</v>
      </c>
      <c r="N73" s="89">
        <f t="shared" ref="N73:N136" si="10">IFERROR(J73+0,0)+IFERROR(K73+0,0)</f>
        <v>1114.4125000000001</v>
      </c>
      <c r="O73" s="89">
        <f t="shared" ref="O73:O136" si="11">IFERROR(L73+0,0)+IFERROR(M73+0,0)</f>
        <v>-2147.8583333332999</v>
      </c>
    </row>
    <row r="74" spans="1:15">
      <c r="A74" s="88" t="s">
        <v>139</v>
      </c>
      <c r="B74" s="89">
        <v>1362.5</v>
      </c>
      <c r="C74" s="89">
        <v>1456.25</v>
      </c>
      <c r="D74" s="89">
        <v>1848.125</v>
      </c>
      <c r="E74" s="89">
        <v>3487.7083333332998</v>
      </c>
      <c r="F74" s="89">
        <f t="shared" si="7"/>
        <v>-1456.25</v>
      </c>
      <c r="G74" s="89">
        <f t="shared" si="8"/>
        <v>-3487.7083333332998</v>
      </c>
      <c r="H74" s="83" t="str">
        <f t="shared" si="9"/>
        <v/>
      </c>
      <c r="I74" s="90" t="s">
        <v>139</v>
      </c>
      <c r="J74" s="89">
        <v>1515.3166666667</v>
      </c>
      <c r="K74" s="89">
        <v>-148.02500000000001</v>
      </c>
      <c r="L74" s="89">
        <v>311.7708333333</v>
      </c>
      <c r="M74" s="89">
        <v>-1826.05</v>
      </c>
      <c r="N74" s="89">
        <f t="shared" si="10"/>
        <v>1367.2916666666999</v>
      </c>
      <c r="O74" s="89">
        <f t="shared" si="11"/>
        <v>-1514.2791666666999</v>
      </c>
    </row>
    <row r="75" spans="1:15">
      <c r="A75" s="88" t="s">
        <v>140</v>
      </c>
      <c r="B75" s="89">
        <v>1212.5</v>
      </c>
      <c r="C75" s="89">
        <v>1287.6666666666999</v>
      </c>
      <c r="D75" s="89">
        <v>2338.75</v>
      </c>
      <c r="E75" s="89">
        <v>3615.2083333332998</v>
      </c>
      <c r="F75" s="89">
        <f t="shared" si="7"/>
        <v>-1287.6666666666999</v>
      </c>
      <c r="G75" s="89">
        <f t="shared" si="8"/>
        <v>-3615.2083333332998</v>
      </c>
      <c r="H75" s="83" t="str">
        <f t="shared" si="9"/>
        <v/>
      </c>
      <c r="I75" s="90" t="s">
        <v>140</v>
      </c>
      <c r="J75" s="89">
        <v>1400.4166666666999</v>
      </c>
      <c r="K75" s="89">
        <v>-216.20952380950001</v>
      </c>
      <c r="L75" s="89">
        <v>699.14285714289997</v>
      </c>
      <c r="M75" s="89">
        <v>-856.52916666670001</v>
      </c>
      <c r="N75" s="89">
        <f t="shared" si="10"/>
        <v>1184.2071428571999</v>
      </c>
      <c r="O75" s="89">
        <f t="shared" si="11"/>
        <v>-157.38630952380004</v>
      </c>
    </row>
    <row r="76" spans="1:15">
      <c r="A76" s="88" t="s">
        <v>141</v>
      </c>
      <c r="B76" s="89">
        <v>1254.1666666666999</v>
      </c>
      <c r="C76" s="89">
        <v>1222.9166666666999</v>
      </c>
      <c r="D76" s="89">
        <v>2492.5</v>
      </c>
      <c r="E76" s="89">
        <v>3000.8333333332998</v>
      </c>
      <c r="F76" s="89">
        <f t="shared" si="7"/>
        <v>-1222.9166666666999</v>
      </c>
      <c r="G76" s="89">
        <f t="shared" si="8"/>
        <v>-3000.8333333332998</v>
      </c>
      <c r="H76" s="83" t="str">
        <f t="shared" si="9"/>
        <v/>
      </c>
      <c r="I76" s="90" t="s">
        <v>141</v>
      </c>
      <c r="J76" s="89">
        <v>1333.8652173912999</v>
      </c>
      <c r="K76" s="89">
        <v>-418.74583333330003</v>
      </c>
      <c r="L76" s="89">
        <v>265.30909090910001</v>
      </c>
      <c r="M76" s="89">
        <v>-1371.5416666666999</v>
      </c>
      <c r="N76" s="89">
        <f t="shared" si="10"/>
        <v>915.11938405799992</v>
      </c>
      <c r="O76" s="89">
        <f t="shared" si="11"/>
        <v>-1106.2325757576</v>
      </c>
    </row>
    <row r="77" spans="1:15">
      <c r="A77" s="88" t="s">
        <v>142</v>
      </c>
      <c r="B77" s="89">
        <v>1300</v>
      </c>
      <c r="C77" s="89">
        <v>1138.8333333333001</v>
      </c>
      <c r="D77" s="89">
        <v>2122.7083333332998</v>
      </c>
      <c r="E77" s="89">
        <v>3330.2083333332998</v>
      </c>
      <c r="F77" s="89">
        <f t="shared" si="7"/>
        <v>-1138.8333333333001</v>
      </c>
      <c r="G77" s="89">
        <f t="shared" si="8"/>
        <v>-3330.2083333332998</v>
      </c>
      <c r="H77" s="83" t="str">
        <f t="shared" si="9"/>
        <v/>
      </c>
      <c r="I77" s="90" t="s">
        <v>142</v>
      </c>
      <c r="J77" s="89">
        <v>1430.8458333333001</v>
      </c>
      <c r="K77" s="89">
        <v>-569.41250000000002</v>
      </c>
      <c r="L77" s="89">
        <v>391.06666666669997</v>
      </c>
      <c r="M77" s="89">
        <v>-1898.9749999999999</v>
      </c>
      <c r="N77" s="89">
        <f t="shared" si="10"/>
        <v>861.43333333330008</v>
      </c>
      <c r="O77" s="89">
        <f t="shared" si="11"/>
        <v>-1507.9083333332999</v>
      </c>
    </row>
    <row r="78" spans="1:15">
      <c r="A78" s="88" t="s">
        <v>143</v>
      </c>
      <c r="B78" s="89">
        <v>1287.5</v>
      </c>
      <c r="C78" s="89">
        <v>1733.3333333333001</v>
      </c>
      <c r="D78" s="89">
        <v>2122.5</v>
      </c>
      <c r="E78" s="89">
        <v>3620.8333333332998</v>
      </c>
      <c r="F78" s="89">
        <f t="shared" si="7"/>
        <v>-1733.3333333333001</v>
      </c>
      <c r="G78" s="89">
        <f t="shared" si="8"/>
        <v>-3620.8333333332998</v>
      </c>
      <c r="H78" s="83" t="str">
        <f t="shared" si="9"/>
        <v/>
      </c>
      <c r="I78" s="90" t="s">
        <v>143</v>
      </c>
      <c r="J78" s="89">
        <v>1192.9791666666999</v>
      </c>
      <c r="K78" s="89">
        <v>-866.33529411760003</v>
      </c>
      <c r="L78" s="89">
        <v>232.82916666669999</v>
      </c>
      <c r="M78" s="89">
        <v>-2253.8958333332998</v>
      </c>
      <c r="N78" s="89">
        <f t="shared" si="10"/>
        <v>326.64387254909991</v>
      </c>
      <c r="O78" s="89">
        <f t="shared" si="11"/>
        <v>-2021.0666666665998</v>
      </c>
    </row>
    <row r="79" spans="1:15">
      <c r="A79" s="88" t="s">
        <v>144</v>
      </c>
      <c r="B79" s="89">
        <v>1300</v>
      </c>
      <c r="C79" s="89">
        <v>1918.75</v>
      </c>
      <c r="D79" s="89">
        <v>3251.25</v>
      </c>
      <c r="E79" s="89">
        <v>3347.0833333332998</v>
      </c>
      <c r="F79" s="89">
        <f t="shared" si="7"/>
        <v>-1918.75</v>
      </c>
      <c r="G79" s="89">
        <f t="shared" si="8"/>
        <v>-3347.0833333332998</v>
      </c>
      <c r="H79" s="83" t="str">
        <f t="shared" si="9"/>
        <v/>
      </c>
      <c r="I79" s="90" t="s">
        <v>144</v>
      </c>
      <c r="J79" s="89">
        <v>1219.9375</v>
      </c>
      <c r="K79" s="89">
        <v>-820.28</v>
      </c>
      <c r="L79" s="89">
        <v>300.375</v>
      </c>
      <c r="M79" s="89">
        <v>-2112.9333333333002</v>
      </c>
      <c r="N79" s="89">
        <f t="shared" si="10"/>
        <v>399.65750000000003</v>
      </c>
      <c r="O79" s="89">
        <f t="shared" si="11"/>
        <v>-1812.5583333333002</v>
      </c>
    </row>
    <row r="80" spans="1:15">
      <c r="A80" s="88" t="s">
        <v>145</v>
      </c>
      <c r="B80" s="89">
        <v>1545.8333333333001</v>
      </c>
      <c r="C80" s="89">
        <v>1854.1666666666999</v>
      </c>
      <c r="D80" s="89">
        <v>3285</v>
      </c>
      <c r="E80" s="89">
        <v>3330.2083333332998</v>
      </c>
      <c r="F80" s="89">
        <f t="shared" si="7"/>
        <v>-1854.1666666666999</v>
      </c>
      <c r="G80" s="89">
        <f t="shared" si="8"/>
        <v>-3330.2083333332998</v>
      </c>
      <c r="H80" s="83" t="str">
        <f t="shared" si="9"/>
        <v>J</v>
      </c>
      <c r="I80" s="90" t="s">
        <v>145</v>
      </c>
      <c r="J80" s="89">
        <v>1094.8541666666999</v>
      </c>
      <c r="K80" s="89">
        <v>-1263.575</v>
      </c>
      <c r="L80" s="89">
        <v>453.06666666669997</v>
      </c>
      <c r="M80" s="89">
        <v>-2743.7874999999999</v>
      </c>
      <c r="N80" s="89">
        <f t="shared" si="10"/>
        <v>-168.72083333330011</v>
      </c>
      <c r="O80" s="89">
        <f t="shared" si="11"/>
        <v>-2290.7208333333001</v>
      </c>
    </row>
    <row r="81" spans="1:15">
      <c r="A81" s="88" t="s">
        <v>146</v>
      </c>
      <c r="B81" s="89">
        <v>1300</v>
      </c>
      <c r="C81" s="89">
        <v>1197.9166666666999</v>
      </c>
      <c r="D81" s="89">
        <v>1859.5833333333001</v>
      </c>
      <c r="E81" s="89">
        <v>3540.2083333332998</v>
      </c>
      <c r="F81" s="89">
        <f t="shared" si="7"/>
        <v>-1197.9166666666999</v>
      </c>
      <c r="G81" s="89">
        <f t="shared" si="8"/>
        <v>-3540.2083333332998</v>
      </c>
      <c r="H81" s="83" t="str">
        <f t="shared" si="9"/>
        <v/>
      </c>
      <c r="I81" s="90" t="s">
        <v>146</v>
      </c>
      <c r="J81" s="89">
        <v>1285.1208333333</v>
      </c>
      <c r="K81" s="89">
        <v>-288.352173913</v>
      </c>
      <c r="L81" s="89">
        <v>257.78750000000002</v>
      </c>
      <c r="M81" s="89">
        <v>-1986.3541666666999</v>
      </c>
      <c r="N81" s="89">
        <f t="shared" si="10"/>
        <v>996.76865942029997</v>
      </c>
      <c r="O81" s="89">
        <f t="shared" si="11"/>
        <v>-1728.5666666666998</v>
      </c>
    </row>
    <row r="82" spans="1:15">
      <c r="A82" s="88" t="s">
        <v>147</v>
      </c>
      <c r="B82" s="89">
        <v>1283.3333333333001</v>
      </c>
      <c r="C82" s="89">
        <v>1183.3333333333001</v>
      </c>
      <c r="D82" s="89">
        <v>1794.1666666666999</v>
      </c>
      <c r="E82" s="89">
        <v>3626.4583333332998</v>
      </c>
      <c r="F82" s="89">
        <f t="shared" si="7"/>
        <v>-1183.3333333333001</v>
      </c>
      <c r="G82" s="89">
        <f t="shared" si="8"/>
        <v>-3626.4583333332998</v>
      </c>
      <c r="H82" s="83" t="str">
        <f t="shared" si="9"/>
        <v/>
      </c>
      <c r="I82" s="90" t="s">
        <v>147</v>
      </c>
      <c r="J82" s="89">
        <v>1275.2291666666999</v>
      </c>
      <c r="K82" s="89">
        <v>-347.1</v>
      </c>
      <c r="L82" s="89">
        <v>672.60416666670005</v>
      </c>
      <c r="M82" s="89">
        <v>-2151.8249999999998</v>
      </c>
      <c r="N82" s="89">
        <f t="shared" si="10"/>
        <v>928.12916666669992</v>
      </c>
      <c r="O82" s="89">
        <f t="shared" si="11"/>
        <v>-1479.2208333332997</v>
      </c>
    </row>
    <row r="83" spans="1:15">
      <c r="A83" s="88" t="s">
        <v>148</v>
      </c>
      <c r="B83" s="89">
        <v>1266.6666666666999</v>
      </c>
      <c r="C83" s="89">
        <v>1039.5833333333001</v>
      </c>
      <c r="D83" s="89">
        <v>2037.9166666666999</v>
      </c>
      <c r="E83" s="89">
        <v>2931.875</v>
      </c>
      <c r="F83" s="89">
        <f t="shared" si="7"/>
        <v>-1039.5833333333001</v>
      </c>
      <c r="G83" s="89">
        <f t="shared" si="8"/>
        <v>-2931.875</v>
      </c>
      <c r="H83" s="83" t="str">
        <f t="shared" si="9"/>
        <v/>
      </c>
      <c r="I83" s="90" t="s">
        <v>148</v>
      </c>
      <c r="J83" s="89">
        <v>1308.6958333333</v>
      </c>
      <c r="K83" s="89">
        <v>-114.7357142857</v>
      </c>
      <c r="L83" s="89">
        <v>421.92500000000001</v>
      </c>
      <c r="M83" s="89">
        <v>-1865.9375</v>
      </c>
      <c r="N83" s="89">
        <f t="shared" si="10"/>
        <v>1193.9601190476001</v>
      </c>
      <c r="O83" s="89">
        <f t="shared" si="11"/>
        <v>-1444.0125</v>
      </c>
    </row>
    <row r="84" spans="1:15">
      <c r="A84" s="88" t="s">
        <v>149</v>
      </c>
      <c r="B84" s="89">
        <v>1262.5</v>
      </c>
      <c r="C84" s="89">
        <v>1250</v>
      </c>
      <c r="D84" s="89">
        <v>2397.125</v>
      </c>
      <c r="E84" s="89">
        <v>3120</v>
      </c>
      <c r="F84" s="89">
        <f t="shared" si="7"/>
        <v>-1250</v>
      </c>
      <c r="G84" s="89">
        <f t="shared" si="8"/>
        <v>-3120</v>
      </c>
      <c r="H84" s="83" t="str">
        <f t="shared" si="9"/>
        <v/>
      </c>
      <c r="I84" s="90" t="s">
        <v>149</v>
      </c>
      <c r="J84" s="89">
        <v>1309.3333333333001</v>
      </c>
      <c r="K84" s="89">
        <v>-430.4153846154</v>
      </c>
      <c r="L84" s="89">
        <v>258.36956521740001</v>
      </c>
      <c r="M84" s="89">
        <v>-1089.2958333332999</v>
      </c>
      <c r="N84" s="89">
        <f t="shared" si="10"/>
        <v>878.91794871790012</v>
      </c>
      <c r="O84" s="89">
        <f t="shared" si="11"/>
        <v>-830.92626811589992</v>
      </c>
    </row>
    <row r="85" spans="1:15">
      <c r="A85" s="88" t="s">
        <v>150</v>
      </c>
      <c r="B85" s="89">
        <v>1212.5</v>
      </c>
      <c r="C85" s="89">
        <v>1458.7083333333001</v>
      </c>
      <c r="D85" s="89">
        <v>2151.25</v>
      </c>
      <c r="E85" s="89">
        <v>3585.4166666667002</v>
      </c>
      <c r="F85" s="89">
        <f t="shared" si="7"/>
        <v>-1458.7083333333001</v>
      </c>
      <c r="G85" s="89">
        <f t="shared" si="8"/>
        <v>-3585.4166666667002</v>
      </c>
      <c r="H85" s="83" t="str">
        <f t="shared" si="9"/>
        <v/>
      </c>
      <c r="I85" s="90" t="s">
        <v>150</v>
      </c>
      <c r="J85" s="89">
        <v>1172.1541666666999</v>
      </c>
      <c r="K85" s="89">
        <v>-602.78888888890003</v>
      </c>
      <c r="L85" s="89">
        <v>517.69166666670003</v>
      </c>
      <c r="M85" s="89">
        <v>-1425.2291666666999</v>
      </c>
      <c r="N85" s="89">
        <f t="shared" si="10"/>
        <v>569.36527777779986</v>
      </c>
      <c r="O85" s="89">
        <f t="shared" si="11"/>
        <v>-907.53749999999991</v>
      </c>
    </row>
    <row r="86" spans="1:15">
      <c r="A86" s="88" t="s">
        <v>151</v>
      </c>
      <c r="B86" s="89">
        <v>1237.5</v>
      </c>
      <c r="C86" s="89">
        <v>1558.3333333333001</v>
      </c>
      <c r="D86" s="89">
        <v>2667.8333333332998</v>
      </c>
      <c r="E86" s="89">
        <v>3742.0833333332998</v>
      </c>
      <c r="F86" s="89">
        <f t="shared" si="7"/>
        <v>-1558.3333333333001</v>
      </c>
      <c r="G86" s="89">
        <f t="shared" si="8"/>
        <v>-3742.0833333332998</v>
      </c>
      <c r="H86" s="83" t="str">
        <f t="shared" si="9"/>
        <v/>
      </c>
      <c r="I86" s="90" t="s">
        <v>151</v>
      </c>
      <c r="J86" s="89">
        <v>1118.3583333332999</v>
      </c>
      <c r="K86" s="89">
        <v>-594.67391304349997</v>
      </c>
      <c r="L86" s="89">
        <v>416.82916666670002</v>
      </c>
      <c r="M86" s="89">
        <v>-1928.5291666666999</v>
      </c>
      <c r="N86" s="89">
        <f t="shared" si="10"/>
        <v>523.68442028979996</v>
      </c>
      <c r="O86" s="89">
        <f t="shared" si="11"/>
        <v>-1511.6999999999998</v>
      </c>
    </row>
    <row r="87" spans="1:15">
      <c r="A87" s="88" t="s">
        <v>152</v>
      </c>
      <c r="B87" s="89">
        <v>1225</v>
      </c>
      <c r="C87" s="89">
        <v>1635.4166666666999</v>
      </c>
      <c r="D87" s="89">
        <v>2790.625</v>
      </c>
      <c r="E87" s="89">
        <v>3873.125</v>
      </c>
      <c r="F87" s="89">
        <f t="shared" si="7"/>
        <v>-1635.4166666666999</v>
      </c>
      <c r="G87" s="89">
        <f t="shared" si="8"/>
        <v>-3873.125</v>
      </c>
      <c r="H87" s="83" t="str">
        <f t="shared" si="9"/>
        <v/>
      </c>
      <c r="I87" s="90" t="s">
        <v>152</v>
      </c>
      <c r="J87" s="89">
        <v>1272</v>
      </c>
      <c r="K87" s="89">
        <v>-420.16111111110001</v>
      </c>
      <c r="L87" s="89">
        <v>305.65833333329999</v>
      </c>
      <c r="M87" s="89">
        <v>-2264.3333333332998</v>
      </c>
      <c r="N87" s="89">
        <f t="shared" si="10"/>
        <v>851.83888888889999</v>
      </c>
      <c r="O87" s="89">
        <f t="shared" si="11"/>
        <v>-1958.6749999999997</v>
      </c>
    </row>
    <row r="88" spans="1:15">
      <c r="A88" s="88" t="s">
        <v>153</v>
      </c>
      <c r="B88" s="89">
        <v>1162.5</v>
      </c>
      <c r="C88" s="89">
        <v>1507.7916666666999</v>
      </c>
      <c r="D88" s="89">
        <v>2193.3333333332998</v>
      </c>
      <c r="E88" s="89">
        <v>3951</v>
      </c>
      <c r="F88" s="89">
        <f t="shared" si="7"/>
        <v>-1507.7916666666999</v>
      </c>
      <c r="G88" s="89">
        <f t="shared" si="8"/>
        <v>-3951</v>
      </c>
      <c r="H88" s="83" t="str">
        <f t="shared" si="9"/>
        <v/>
      </c>
      <c r="I88" s="90" t="s">
        <v>153</v>
      </c>
      <c r="J88" s="89">
        <v>1303.7708333333001</v>
      </c>
      <c r="K88" s="89">
        <v>-170.47368421050001</v>
      </c>
      <c r="L88" s="89">
        <v>313.52916666670001</v>
      </c>
      <c r="M88" s="89">
        <v>-1943.0791666667001</v>
      </c>
      <c r="N88" s="89">
        <f t="shared" si="10"/>
        <v>1133.2971491228</v>
      </c>
      <c r="O88" s="89">
        <f t="shared" si="11"/>
        <v>-1629.5500000000002</v>
      </c>
    </row>
    <row r="89" spans="1:15">
      <c r="A89" s="88" t="s">
        <v>154</v>
      </c>
      <c r="B89" s="89">
        <v>1183.3333333333001</v>
      </c>
      <c r="C89" s="89">
        <v>1685.4166666666999</v>
      </c>
      <c r="D89" s="89">
        <v>2880.625</v>
      </c>
      <c r="E89" s="89">
        <v>4198.9583333333003</v>
      </c>
      <c r="F89" s="89">
        <f t="shared" si="7"/>
        <v>-1685.4166666666999</v>
      </c>
      <c r="G89" s="89">
        <f t="shared" si="8"/>
        <v>-4198.9583333333003</v>
      </c>
      <c r="H89" s="83" t="str">
        <f t="shared" si="9"/>
        <v/>
      </c>
      <c r="I89" s="90" t="s">
        <v>154</v>
      </c>
      <c r="J89" s="89">
        <v>1271.5291666666999</v>
      </c>
      <c r="K89" s="89">
        <v>-383.0904761905</v>
      </c>
      <c r="L89" s="89">
        <v>337.75833333330002</v>
      </c>
      <c r="M89" s="89">
        <v>-2074.4708333333001</v>
      </c>
      <c r="N89" s="89">
        <f t="shared" si="10"/>
        <v>888.43869047619989</v>
      </c>
      <c r="O89" s="89">
        <f t="shared" si="11"/>
        <v>-1736.7125000000001</v>
      </c>
    </row>
    <row r="90" spans="1:15">
      <c r="A90" s="88" t="s">
        <v>155</v>
      </c>
      <c r="B90" s="89">
        <v>1250</v>
      </c>
      <c r="C90" s="89">
        <v>1581.25</v>
      </c>
      <c r="D90" s="89">
        <v>2231.875</v>
      </c>
      <c r="E90" s="89">
        <v>4736.25</v>
      </c>
      <c r="F90" s="89">
        <f t="shared" si="7"/>
        <v>-1581.25</v>
      </c>
      <c r="G90" s="89">
        <f t="shared" si="8"/>
        <v>-4736.25</v>
      </c>
      <c r="H90" s="83" t="str">
        <f t="shared" si="9"/>
        <v/>
      </c>
      <c r="I90" s="90" t="s">
        <v>155</v>
      </c>
      <c r="J90" s="89">
        <v>837.58695652170002</v>
      </c>
      <c r="K90" s="89">
        <v>-885.08749999999998</v>
      </c>
      <c r="L90" s="89">
        <v>249.03333333329999</v>
      </c>
      <c r="M90" s="89">
        <v>-2674.7458333333002</v>
      </c>
      <c r="N90" s="89">
        <f t="shared" si="10"/>
        <v>-47.50054347829996</v>
      </c>
      <c r="O90" s="89">
        <f t="shared" si="11"/>
        <v>-2425.7125000000001</v>
      </c>
    </row>
    <row r="91" spans="1:15">
      <c r="A91" s="88" t="s">
        <v>156</v>
      </c>
      <c r="B91" s="89">
        <v>1212.5</v>
      </c>
      <c r="C91" s="89">
        <v>1143.8333333333001</v>
      </c>
      <c r="D91" s="89">
        <v>2662.5</v>
      </c>
      <c r="E91" s="89">
        <v>4378.125</v>
      </c>
      <c r="F91" s="89">
        <f t="shared" si="7"/>
        <v>-1143.8333333333001</v>
      </c>
      <c r="G91" s="89">
        <f t="shared" si="8"/>
        <v>-4378.125</v>
      </c>
      <c r="H91" s="83" t="str">
        <f t="shared" si="9"/>
        <v/>
      </c>
      <c r="I91" s="90" t="s">
        <v>156</v>
      </c>
      <c r="J91" s="89">
        <v>979.15217391299996</v>
      </c>
      <c r="K91" s="89">
        <v>-454.3</v>
      </c>
      <c r="L91" s="89">
        <v>476.53333333329999</v>
      </c>
      <c r="M91" s="89">
        <v>-2766.0749999999998</v>
      </c>
      <c r="N91" s="89">
        <f t="shared" si="10"/>
        <v>524.85217391299989</v>
      </c>
      <c r="O91" s="89">
        <f t="shared" si="11"/>
        <v>-2289.5416666666997</v>
      </c>
    </row>
    <row r="92" spans="1:15">
      <c r="A92" s="88" t="s">
        <v>157</v>
      </c>
      <c r="B92" s="89">
        <v>1208.3333333333001</v>
      </c>
      <c r="C92" s="89">
        <v>1250</v>
      </c>
      <c r="D92" s="89">
        <v>1744.1666666666999</v>
      </c>
      <c r="E92" s="89">
        <v>3899.5833333332998</v>
      </c>
      <c r="F92" s="89">
        <f t="shared" si="7"/>
        <v>-1250</v>
      </c>
      <c r="G92" s="89">
        <f t="shared" si="8"/>
        <v>-3899.5833333332998</v>
      </c>
      <c r="H92" s="83" t="str">
        <f t="shared" si="9"/>
        <v/>
      </c>
      <c r="I92" s="90" t="s">
        <v>157</v>
      </c>
      <c r="J92" s="89">
        <v>1546.5166666667001</v>
      </c>
      <c r="K92" s="89">
        <v>-1085.1624999999999</v>
      </c>
      <c r="L92" s="89">
        <v>271.52499999999998</v>
      </c>
      <c r="M92" s="89">
        <v>-2619.9541666667001</v>
      </c>
      <c r="N92" s="89">
        <f t="shared" si="10"/>
        <v>461.35416666670017</v>
      </c>
      <c r="O92" s="89">
        <f t="shared" si="11"/>
        <v>-2348.4291666667</v>
      </c>
    </row>
    <row r="93" spans="1:15">
      <c r="A93" s="88" t="s">
        <v>158</v>
      </c>
      <c r="B93" s="89">
        <v>1175</v>
      </c>
      <c r="C93" s="89">
        <v>1722.9166666666999</v>
      </c>
      <c r="D93" s="89">
        <v>2709.375</v>
      </c>
      <c r="E93" s="89">
        <v>4582.7083333333003</v>
      </c>
      <c r="F93" s="89">
        <f t="shared" si="7"/>
        <v>-1722.9166666666999</v>
      </c>
      <c r="G93" s="89">
        <f t="shared" si="8"/>
        <v>-4582.7083333333003</v>
      </c>
      <c r="H93" s="83" t="str">
        <f t="shared" si="9"/>
        <v/>
      </c>
      <c r="I93" s="90" t="s">
        <v>158</v>
      </c>
      <c r="J93" s="89">
        <v>1297.0625</v>
      </c>
      <c r="K93" s="89">
        <v>-312.55714285710002</v>
      </c>
      <c r="L93" s="89">
        <v>463.20909090909998</v>
      </c>
      <c r="M93" s="89">
        <v>-3165.5333333333001</v>
      </c>
      <c r="N93" s="89">
        <f t="shared" si="10"/>
        <v>984.50535714290004</v>
      </c>
      <c r="O93" s="89">
        <f t="shared" si="11"/>
        <v>-2702.3242424242003</v>
      </c>
    </row>
    <row r="94" spans="1:15">
      <c r="A94" s="88" t="s">
        <v>159</v>
      </c>
      <c r="B94" s="89">
        <v>1289.5833333333001</v>
      </c>
      <c r="C94" s="89">
        <v>1231.25</v>
      </c>
      <c r="D94" s="89">
        <v>2623.5416666667002</v>
      </c>
      <c r="E94" s="89">
        <v>4438.5416666666997</v>
      </c>
      <c r="F94" s="89">
        <f t="shared" si="7"/>
        <v>-1231.25</v>
      </c>
      <c r="G94" s="89">
        <f t="shared" si="8"/>
        <v>-4438.5416666666997</v>
      </c>
      <c r="H94" s="83" t="str">
        <f t="shared" si="9"/>
        <v/>
      </c>
      <c r="I94" s="90" t="s">
        <v>159</v>
      </c>
      <c r="J94" s="89">
        <v>1333.85</v>
      </c>
      <c r="K94" s="89">
        <v>-561.33749999999998</v>
      </c>
      <c r="L94" s="89">
        <v>443.85238095239998</v>
      </c>
      <c r="M94" s="89">
        <v>-3001.2958333332999</v>
      </c>
      <c r="N94" s="89">
        <f t="shared" si="10"/>
        <v>772.51249999999993</v>
      </c>
      <c r="O94" s="89">
        <f t="shared" si="11"/>
        <v>-2557.4434523809</v>
      </c>
    </row>
    <row r="95" spans="1:15">
      <c r="A95" s="88" t="s">
        <v>129</v>
      </c>
      <c r="B95" s="89">
        <v>1266.6666666666999</v>
      </c>
      <c r="C95" s="89">
        <v>1100</v>
      </c>
      <c r="D95" s="89">
        <v>2111.6666666667002</v>
      </c>
      <c r="E95" s="89">
        <v>3905.5</v>
      </c>
      <c r="F95" s="89">
        <f t="shared" si="7"/>
        <v>-1100</v>
      </c>
      <c r="G95" s="89">
        <f t="shared" si="8"/>
        <v>-3905.5</v>
      </c>
      <c r="H95" s="83" t="str">
        <f t="shared" si="9"/>
        <v/>
      </c>
      <c r="I95" s="90" t="s">
        <v>129</v>
      </c>
      <c r="J95" s="89">
        <v>1215.0954545454999</v>
      </c>
      <c r="K95" s="89">
        <v>-498.99166666669998</v>
      </c>
      <c r="L95" s="89">
        <v>344</v>
      </c>
      <c r="M95" s="89">
        <v>-2302.1458333332998</v>
      </c>
      <c r="N95" s="89">
        <f t="shared" si="10"/>
        <v>716.10378787879995</v>
      </c>
      <c r="O95" s="89">
        <f t="shared" si="11"/>
        <v>-1958.1458333332998</v>
      </c>
    </row>
    <row r="96" spans="1:15">
      <c r="A96" s="88" t="s">
        <v>162</v>
      </c>
      <c r="B96" s="89">
        <v>1050</v>
      </c>
      <c r="C96" s="89">
        <v>783.33333333329995</v>
      </c>
      <c r="D96" s="89">
        <v>1945.625</v>
      </c>
      <c r="E96" s="89">
        <v>4404.375</v>
      </c>
      <c r="F96" s="89">
        <f t="shared" si="7"/>
        <v>-783.33333333329995</v>
      </c>
      <c r="G96" s="89">
        <f t="shared" si="8"/>
        <v>-4404.375</v>
      </c>
      <c r="H96" s="83" t="str">
        <f t="shared" si="9"/>
        <v/>
      </c>
      <c r="I96" s="90" t="s">
        <v>162</v>
      </c>
      <c r="J96" s="89">
        <v>1255.0333333333001</v>
      </c>
      <c r="K96" s="89">
        <v>-893.7590909091</v>
      </c>
      <c r="L96" s="89">
        <v>238.5347826087</v>
      </c>
      <c r="M96" s="89">
        <v>-2318.0250000000001</v>
      </c>
      <c r="N96" s="89">
        <f t="shared" si="10"/>
        <v>361.27424242420011</v>
      </c>
      <c r="O96" s="89">
        <f t="shared" si="11"/>
        <v>-2079.4902173913001</v>
      </c>
    </row>
    <row r="97" spans="1:15">
      <c r="A97" s="88" t="s">
        <v>163</v>
      </c>
      <c r="B97" s="89">
        <v>1222.9166666666999</v>
      </c>
      <c r="C97" s="89">
        <v>650</v>
      </c>
      <c r="D97" s="89">
        <v>2551.875</v>
      </c>
      <c r="E97" s="89">
        <v>3747.0833333332998</v>
      </c>
      <c r="F97" s="89">
        <f t="shared" si="7"/>
        <v>-650</v>
      </c>
      <c r="G97" s="89">
        <f t="shared" si="8"/>
        <v>-3747.0833333332998</v>
      </c>
      <c r="H97" s="83" t="str">
        <f t="shared" si="9"/>
        <v/>
      </c>
      <c r="I97" s="90" t="s">
        <v>163</v>
      </c>
      <c r="J97" s="89">
        <v>1115.2041666667001</v>
      </c>
      <c r="K97" s="89">
        <v>-577.79999999999995</v>
      </c>
      <c r="L97" s="89">
        <v>386.47083333329999</v>
      </c>
      <c r="M97" s="89">
        <v>-2874.4458333333</v>
      </c>
      <c r="N97" s="89">
        <f t="shared" si="10"/>
        <v>537.40416666670012</v>
      </c>
      <c r="O97" s="89">
        <f t="shared" si="11"/>
        <v>-2487.9749999999999</v>
      </c>
    </row>
    <row r="98" spans="1:15">
      <c r="A98" s="88" t="s">
        <v>164</v>
      </c>
      <c r="B98" s="89">
        <v>1254.1666666666999</v>
      </c>
      <c r="C98" s="89">
        <v>1052.0833333333001</v>
      </c>
      <c r="D98" s="89">
        <v>2174.5833333332998</v>
      </c>
      <c r="E98" s="89">
        <v>3262.2916666667002</v>
      </c>
      <c r="F98" s="89">
        <f t="shared" si="7"/>
        <v>-1052.0833333333001</v>
      </c>
      <c r="G98" s="89">
        <f t="shared" si="8"/>
        <v>-3262.2916666667002</v>
      </c>
      <c r="H98" s="83" t="str">
        <f t="shared" si="9"/>
        <v/>
      </c>
      <c r="I98" s="90" t="s">
        <v>164</v>
      </c>
      <c r="J98" s="89">
        <v>1033.7041666667001</v>
      </c>
      <c r="K98" s="89">
        <v>-602.91250000000002</v>
      </c>
      <c r="L98" s="89">
        <v>220.75</v>
      </c>
      <c r="M98" s="89">
        <v>-2482.8958333332998</v>
      </c>
      <c r="N98" s="89">
        <f t="shared" si="10"/>
        <v>430.79166666670005</v>
      </c>
      <c r="O98" s="89">
        <f t="shared" si="11"/>
        <v>-2262.1458333332998</v>
      </c>
    </row>
    <row r="99" spans="1:15">
      <c r="A99" s="88" t="s">
        <v>165</v>
      </c>
      <c r="B99" s="89">
        <v>1079.1666666666999</v>
      </c>
      <c r="C99" s="89">
        <v>1100</v>
      </c>
      <c r="D99" s="89">
        <v>1885</v>
      </c>
      <c r="E99" s="89">
        <v>3674.5833333332998</v>
      </c>
      <c r="F99" s="89">
        <f t="shared" si="7"/>
        <v>-1100</v>
      </c>
      <c r="G99" s="89">
        <f t="shared" si="8"/>
        <v>-3674.5833333332998</v>
      </c>
      <c r="H99" s="83" t="str">
        <f t="shared" si="9"/>
        <v/>
      </c>
      <c r="I99" s="90" t="s">
        <v>165</v>
      </c>
      <c r="J99" s="89">
        <v>1294.1125</v>
      </c>
      <c r="K99" s="89">
        <v>-579.27499999999998</v>
      </c>
      <c r="L99" s="89">
        <v>303.50416666669997</v>
      </c>
      <c r="M99" s="89">
        <v>-2383.9958333333002</v>
      </c>
      <c r="N99" s="89">
        <f t="shared" si="10"/>
        <v>714.83749999999998</v>
      </c>
      <c r="O99" s="89">
        <f t="shared" si="11"/>
        <v>-2080.4916666666004</v>
      </c>
    </row>
    <row r="100" spans="1:15">
      <c r="A100" s="88" t="s">
        <v>166</v>
      </c>
      <c r="B100" s="89">
        <v>841.66666666670005</v>
      </c>
      <c r="C100" s="89">
        <v>1070.8333333333001</v>
      </c>
      <c r="D100" s="89">
        <v>3411.3333333332998</v>
      </c>
      <c r="E100" s="89">
        <v>3660.625</v>
      </c>
      <c r="F100" s="89">
        <f t="shared" si="7"/>
        <v>-1070.8333333333001</v>
      </c>
      <c r="G100" s="89">
        <f t="shared" si="8"/>
        <v>-3660.625</v>
      </c>
      <c r="H100" s="83" t="str">
        <f t="shared" si="9"/>
        <v/>
      </c>
      <c r="I100" s="90" t="s">
        <v>166</v>
      </c>
      <c r="J100" s="89">
        <v>1306.1708333332999</v>
      </c>
      <c r="K100" s="89">
        <v>-631.9</v>
      </c>
      <c r="L100" s="89">
        <v>255.12608695649999</v>
      </c>
      <c r="M100" s="89">
        <v>-2639.7041666667001</v>
      </c>
      <c r="N100" s="89">
        <f t="shared" si="10"/>
        <v>674.27083333329995</v>
      </c>
      <c r="O100" s="89">
        <f t="shared" si="11"/>
        <v>-2384.5780797102002</v>
      </c>
    </row>
    <row r="101" spans="1:15">
      <c r="A101" s="88" t="s">
        <v>167</v>
      </c>
      <c r="B101" s="89">
        <v>520.83333333329995</v>
      </c>
      <c r="C101" s="89">
        <v>775</v>
      </c>
      <c r="D101" s="89">
        <v>3185.7916666667002</v>
      </c>
      <c r="E101" s="89">
        <v>2972.9583333332998</v>
      </c>
      <c r="F101" s="89">
        <f t="shared" si="7"/>
        <v>-775</v>
      </c>
      <c r="G101" s="89">
        <f t="shared" si="8"/>
        <v>-2972.9583333332998</v>
      </c>
      <c r="H101" s="83" t="str">
        <f t="shared" si="9"/>
        <v/>
      </c>
      <c r="I101" s="90" t="s">
        <v>167</v>
      </c>
      <c r="J101" s="89">
        <v>923.99583333329997</v>
      </c>
      <c r="K101" s="89">
        <v>-940.49166666669998</v>
      </c>
      <c r="L101" s="89">
        <v>437.72727272729998</v>
      </c>
      <c r="M101" s="89">
        <v>-2077.5875000000001</v>
      </c>
      <c r="N101" s="89">
        <f t="shared" si="10"/>
        <v>-16.495833333400014</v>
      </c>
      <c r="O101" s="89">
        <f t="shared" si="11"/>
        <v>-1639.8602272727001</v>
      </c>
    </row>
    <row r="102" spans="1:15">
      <c r="A102" s="88" t="s">
        <v>168</v>
      </c>
      <c r="B102" s="89">
        <v>1200</v>
      </c>
      <c r="C102" s="89">
        <v>933.33333333329995</v>
      </c>
      <c r="D102" s="89">
        <v>2784.375</v>
      </c>
      <c r="E102" s="89">
        <v>3629.1666666667002</v>
      </c>
      <c r="F102" s="89">
        <f t="shared" si="7"/>
        <v>-933.33333333329995</v>
      </c>
      <c r="G102" s="89">
        <f t="shared" si="8"/>
        <v>-3629.1666666667002</v>
      </c>
      <c r="H102" s="83" t="str">
        <f t="shared" si="9"/>
        <v/>
      </c>
      <c r="I102" s="90" t="s">
        <v>168</v>
      </c>
      <c r="J102" s="89">
        <v>946.38333333330002</v>
      </c>
      <c r="K102" s="89">
        <v>-493.00416666669997</v>
      </c>
      <c r="L102" s="89">
        <v>293.8</v>
      </c>
      <c r="M102" s="89">
        <v>-2833.2624999999998</v>
      </c>
      <c r="N102" s="89">
        <f t="shared" si="10"/>
        <v>453.37916666660004</v>
      </c>
      <c r="O102" s="89">
        <f t="shared" si="11"/>
        <v>-2539.4624999999996</v>
      </c>
    </row>
    <row r="103" spans="1:15">
      <c r="A103" s="88" t="s">
        <v>169</v>
      </c>
      <c r="B103" s="89">
        <v>1175</v>
      </c>
      <c r="C103" s="89">
        <v>1300</v>
      </c>
      <c r="D103" s="89">
        <v>2729.4166666667002</v>
      </c>
      <c r="E103" s="89">
        <v>3573.0833333332998</v>
      </c>
      <c r="F103" s="89">
        <f t="shared" si="7"/>
        <v>-1300</v>
      </c>
      <c r="G103" s="89">
        <f t="shared" si="8"/>
        <v>-3573.0833333332998</v>
      </c>
      <c r="H103" s="83" t="str">
        <f t="shared" si="9"/>
        <v/>
      </c>
      <c r="I103" s="90" t="s">
        <v>169</v>
      </c>
      <c r="J103" s="89">
        <v>1155.0166666667001</v>
      </c>
      <c r="K103" s="89">
        <v>-268.32222222220003</v>
      </c>
      <c r="L103" s="89">
        <v>426.36666666669998</v>
      </c>
      <c r="M103" s="89">
        <v>-3029.2624999999998</v>
      </c>
      <c r="N103" s="89">
        <f t="shared" si="10"/>
        <v>886.69444444450005</v>
      </c>
      <c r="O103" s="89">
        <f t="shared" si="11"/>
        <v>-2602.8958333332998</v>
      </c>
    </row>
    <row r="104" spans="1:15">
      <c r="A104" s="88" t="s">
        <v>170</v>
      </c>
      <c r="B104" s="89">
        <v>1250</v>
      </c>
      <c r="C104" s="89">
        <v>1606.25</v>
      </c>
      <c r="D104" s="89">
        <v>1975.8333333333001</v>
      </c>
      <c r="E104" s="89">
        <v>3896.25</v>
      </c>
      <c r="F104" s="89">
        <f t="shared" si="7"/>
        <v>-1606.25</v>
      </c>
      <c r="G104" s="89">
        <f t="shared" si="8"/>
        <v>-3896.25</v>
      </c>
      <c r="H104" s="83" t="str">
        <f t="shared" si="9"/>
        <v/>
      </c>
      <c r="I104" s="90" t="s">
        <v>170</v>
      </c>
      <c r="J104" s="89">
        <v>1428.925</v>
      </c>
      <c r="K104" s="89">
        <v>-233.74736842109999</v>
      </c>
      <c r="L104" s="89">
        <v>708.97500000000002</v>
      </c>
      <c r="M104" s="89">
        <v>-2239.5625</v>
      </c>
      <c r="N104" s="89">
        <f t="shared" si="10"/>
        <v>1195.1776315789</v>
      </c>
      <c r="O104" s="89">
        <f t="shared" si="11"/>
        <v>-1530.5875000000001</v>
      </c>
    </row>
    <row r="105" spans="1:15">
      <c r="A105" s="88" t="s">
        <v>171</v>
      </c>
      <c r="B105" s="89">
        <v>1275</v>
      </c>
      <c r="C105" s="89">
        <v>1466.6666666666999</v>
      </c>
      <c r="D105" s="89">
        <v>2265.625</v>
      </c>
      <c r="E105" s="89">
        <v>4234.375</v>
      </c>
      <c r="F105" s="89">
        <f t="shared" si="7"/>
        <v>-1466.6666666666999</v>
      </c>
      <c r="G105" s="89">
        <f t="shared" si="8"/>
        <v>-4234.375</v>
      </c>
      <c r="H105" s="83" t="str">
        <f t="shared" si="9"/>
        <v/>
      </c>
      <c r="I105" s="90" t="s">
        <v>171</v>
      </c>
      <c r="J105" s="89">
        <v>1308.0458333332999</v>
      </c>
      <c r="K105" s="89">
        <v>-241.33750000000001</v>
      </c>
      <c r="L105" s="89">
        <v>345.64166666670002</v>
      </c>
      <c r="M105" s="89">
        <v>-2385.6913043477998</v>
      </c>
      <c r="N105" s="89">
        <f t="shared" si="10"/>
        <v>1066.7083333332998</v>
      </c>
      <c r="O105" s="89">
        <f t="shared" si="11"/>
        <v>-2040.0496376810997</v>
      </c>
    </row>
    <row r="106" spans="1:15">
      <c r="A106" s="88" t="s">
        <v>172</v>
      </c>
      <c r="B106" s="89">
        <v>1489.5833333333001</v>
      </c>
      <c r="C106" s="89">
        <v>1485.4166666666999</v>
      </c>
      <c r="D106" s="89">
        <v>2157.2916666667002</v>
      </c>
      <c r="E106" s="89">
        <v>4221.4583333333003</v>
      </c>
      <c r="F106" s="89">
        <f t="shared" si="7"/>
        <v>-1485.4166666666999</v>
      </c>
      <c r="G106" s="89">
        <f t="shared" si="8"/>
        <v>-4221.4583333333003</v>
      </c>
      <c r="H106" s="83" t="str">
        <f t="shared" si="9"/>
        <v/>
      </c>
      <c r="I106" s="90" t="s">
        <v>172</v>
      </c>
      <c r="J106" s="89">
        <v>1395.15</v>
      </c>
      <c r="K106" s="89">
        <v>-123.6857142857</v>
      </c>
      <c r="L106" s="89">
        <v>220.90869565220001</v>
      </c>
      <c r="M106" s="89">
        <v>-2689.5374999999999</v>
      </c>
      <c r="N106" s="89">
        <f t="shared" si="10"/>
        <v>1271.4642857143001</v>
      </c>
      <c r="O106" s="89">
        <f t="shared" si="11"/>
        <v>-2468.6288043477998</v>
      </c>
    </row>
    <row r="107" spans="1:15">
      <c r="A107" s="88" t="s">
        <v>173</v>
      </c>
      <c r="B107" s="89">
        <v>2043.3333333333001</v>
      </c>
      <c r="C107" s="89">
        <v>3310.0416666667002</v>
      </c>
      <c r="D107" s="89">
        <v>2518.9583333332998</v>
      </c>
      <c r="E107" s="89">
        <v>3988.125</v>
      </c>
      <c r="F107" s="89">
        <f t="shared" si="7"/>
        <v>-3310.0416666667002</v>
      </c>
      <c r="G107" s="89">
        <f t="shared" si="8"/>
        <v>-3988.125</v>
      </c>
      <c r="H107" s="83" t="str">
        <f t="shared" si="9"/>
        <v/>
      </c>
      <c r="I107" s="90" t="s">
        <v>173</v>
      </c>
      <c r="J107" s="89">
        <v>2563.9833333332999</v>
      </c>
      <c r="K107" s="89">
        <v>-994.69583333330002</v>
      </c>
      <c r="L107" s="89">
        <v>303.2083333333</v>
      </c>
      <c r="M107" s="89">
        <v>-2779.3208333333</v>
      </c>
      <c r="N107" s="89">
        <f t="shared" si="10"/>
        <v>1569.2874999999999</v>
      </c>
      <c r="O107" s="89">
        <f t="shared" si="11"/>
        <v>-2476.1125000000002</v>
      </c>
    </row>
    <row r="108" spans="1:15">
      <c r="A108" s="88" t="s">
        <v>174</v>
      </c>
      <c r="B108" s="89">
        <v>2521.5</v>
      </c>
      <c r="C108" s="89">
        <v>3372.0833333332998</v>
      </c>
      <c r="D108" s="89">
        <v>2844.7916666667002</v>
      </c>
      <c r="E108" s="89">
        <v>3632.5</v>
      </c>
      <c r="F108" s="89">
        <f t="shared" si="7"/>
        <v>-3372.0833333332998</v>
      </c>
      <c r="G108" s="89">
        <f t="shared" si="8"/>
        <v>-3632.5</v>
      </c>
      <c r="H108" s="83" t="str">
        <f t="shared" si="9"/>
        <v/>
      </c>
      <c r="I108" s="90" t="s">
        <v>174</v>
      </c>
      <c r="J108" s="89">
        <v>1767.5166666667001</v>
      </c>
      <c r="K108" s="89">
        <v>-1345.175</v>
      </c>
      <c r="L108" s="89">
        <v>470.84210526319998</v>
      </c>
      <c r="M108" s="89">
        <v>-2407.7083333332998</v>
      </c>
      <c r="N108" s="89">
        <f t="shared" si="10"/>
        <v>422.34166666670012</v>
      </c>
      <c r="O108" s="89">
        <f t="shared" si="11"/>
        <v>-1936.8662280700999</v>
      </c>
    </row>
    <row r="109" spans="1:15">
      <c r="A109" s="88" t="s">
        <v>175</v>
      </c>
      <c r="B109" s="89">
        <v>2743.6666666667002</v>
      </c>
      <c r="C109" s="89">
        <v>3399.375</v>
      </c>
      <c r="D109" s="89">
        <v>1812.2916666666999</v>
      </c>
      <c r="E109" s="89">
        <v>3312.0833333332998</v>
      </c>
      <c r="F109" s="89">
        <f t="shared" si="7"/>
        <v>-3399.375</v>
      </c>
      <c r="G109" s="89">
        <f t="shared" si="8"/>
        <v>-3312.0833333332998</v>
      </c>
      <c r="H109" s="83" t="str">
        <f t="shared" si="9"/>
        <v/>
      </c>
      <c r="I109" s="90" t="s">
        <v>175</v>
      </c>
      <c r="J109" s="89">
        <v>2900.1</v>
      </c>
      <c r="K109" s="89">
        <v>-675.41250000000002</v>
      </c>
      <c r="L109" s="89">
        <v>377.9</v>
      </c>
      <c r="M109" s="89">
        <v>-2283.0791666667001</v>
      </c>
      <c r="N109" s="89">
        <f t="shared" si="10"/>
        <v>2224.6875</v>
      </c>
      <c r="O109" s="89">
        <f t="shared" si="11"/>
        <v>-1905.1791666667</v>
      </c>
    </row>
    <row r="110" spans="1:15">
      <c r="A110" s="88" t="s">
        <v>176</v>
      </c>
      <c r="B110" s="89">
        <v>2251.0416666667002</v>
      </c>
      <c r="C110" s="89">
        <v>2756.5833333332998</v>
      </c>
      <c r="D110" s="89">
        <v>2266.0416666667002</v>
      </c>
      <c r="E110" s="89">
        <v>3765.8333333332998</v>
      </c>
      <c r="F110" s="89">
        <f t="shared" si="7"/>
        <v>-2756.5833333332998</v>
      </c>
      <c r="G110" s="89">
        <f t="shared" si="8"/>
        <v>-3765.8333333332998</v>
      </c>
      <c r="H110" s="83" t="str">
        <f t="shared" si="9"/>
        <v>J</v>
      </c>
      <c r="I110" s="90" t="s">
        <v>176</v>
      </c>
      <c r="J110" s="89">
        <v>2478.6208333333002</v>
      </c>
      <c r="K110" s="89">
        <v>-313.66956521740002</v>
      </c>
      <c r="L110" s="89">
        <v>178.40416666670001</v>
      </c>
      <c r="M110" s="89">
        <v>-2518.0041666666998</v>
      </c>
      <c r="N110" s="89">
        <f t="shared" si="10"/>
        <v>2164.9512681159003</v>
      </c>
      <c r="O110" s="89">
        <f t="shared" si="11"/>
        <v>-2339.6</v>
      </c>
    </row>
    <row r="111" spans="1:15">
      <c r="A111" s="88" t="s">
        <v>177</v>
      </c>
      <c r="B111" s="89">
        <v>1852.0833333333001</v>
      </c>
      <c r="C111" s="89">
        <v>2511.9166666667002</v>
      </c>
      <c r="D111" s="89">
        <v>2303.75</v>
      </c>
      <c r="E111" s="89">
        <v>3817.0833333332998</v>
      </c>
      <c r="F111" s="89">
        <f t="shared" si="7"/>
        <v>-2511.9166666667002</v>
      </c>
      <c r="G111" s="89">
        <f t="shared" si="8"/>
        <v>-3817.0833333332998</v>
      </c>
      <c r="H111" s="83" t="str">
        <f t="shared" si="9"/>
        <v/>
      </c>
      <c r="I111" s="90" t="s">
        <v>177</v>
      </c>
      <c r="J111" s="89">
        <v>2308.5083333333</v>
      </c>
      <c r="K111" s="89">
        <v>-616.74166666669998</v>
      </c>
      <c r="L111" s="89">
        <v>201.9739130435</v>
      </c>
      <c r="M111" s="89">
        <v>-2144.7083333332998</v>
      </c>
      <c r="N111" s="89">
        <f t="shared" si="10"/>
        <v>1691.7666666666</v>
      </c>
      <c r="O111" s="89">
        <f t="shared" si="11"/>
        <v>-1942.7344202897998</v>
      </c>
    </row>
    <row r="112" spans="1:15">
      <c r="A112" s="88" t="s">
        <v>178</v>
      </c>
      <c r="B112" s="89">
        <v>1904.1666666666999</v>
      </c>
      <c r="C112" s="89">
        <v>2445.4166666667002</v>
      </c>
      <c r="D112" s="89">
        <v>2584.4166666667002</v>
      </c>
      <c r="E112" s="89">
        <v>3497.2916666667002</v>
      </c>
      <c r="F112" s="89">
        <f t="shared" si="7"/>
        <v>-2445.4166666667002</v>
      </c>
      <c r="G112" s="89">
        <f t="shared" si="8"/>
        <v>-3497.2916666667002</v>
      </c>
      <c r="H112" s="83" t="str">
        <f t="shared" si="9"/>
        <v/>
      </c>
      <c r="I112" s="90" t="s">
        <v>178</v>
      </c>
      <c r="J112" s="89">
        <v>2037.8041666667</v>
      </c>
      <c r="K112" s="89">
        <v>-778.9375</v>
      </c>
      <c r="L112" s="89">
        <v>355.5090909091</v>
      </c>
      <c r="M112" s="89">
        <v>-1595.9541666667001</v>
      </c>
      <c r="N112" s="89">
        <f t="shared" si="10"/>
        <v>1258.8666666667</v>
      </c>
      <c r="O112" s="89">
        <f t="shared" si="11"/>
        <v>-1240.4450757576001</v>
      </c>
    </row>
    <row r="113" spans="1:15">
      <c r="A113" s="88" t="s">
        <v>179</v>
      </c>
      <c r="B113" s="89">
        <v>1567.9166666666999</v>
      </c>
      <c r="C113" s="89">
        <v>2382.625</v>
      </c>
      <c r="D113" s="89">
        <v>2753.5416666667002</v>
      </c>
      <c r="E113" s="89">
        <v>2939.7916666667002</v>
      </c>
      <c r="F113" s="89">
        <f t="shared" si="7"/>
        <v>-2382.625</v>
      </c>
      <c r="G113" s="89">
        <f t="shared" si="8"/>
        <v>-2939.7916666667002</v>
      </c>
      <c r="H113" s="83" t="str">
        <f t="shared" si="9"/>
        <v/>
      </c>
      <c r="I113" s="90" t="s">
        <v>179</v>
      </c>
      <c r="J113" s="89">
        <v>1465.2833333333001</v>
      </c>
      <c r="K113" s="89">
        <v>-1340.7791666666999</v>
      </c>
      <c r="L113" s="89">
        <v>564.92499999999995</v>
      </c>
      <c r="M113" s="89">
        <v>-1262.2</v>
      </c>
      <c r="N113" s="89">
        <f t="shared" si="10"/>
        <v>124.50416666660021</v>
      </c>
      <c r="O113" s="89">
        <f t="shared" si="11"/>
        <v>-697.27500000000009</v>
      </c>
    </row>
    <row r="114" spans="1:15">
      <c r="A114" s="88" t="s">
        <v>180</v>
      </c>
      <c r="B114" s="89">
        <v>2460.0833333332998</v>
      </c>
      <c r="C114" s="89">
        <v>2661.375</v>
      </c>
      <c r="D114" s="89">
        <v>2841.375</v>
      </c>
      <c r="E114" s="89">
        <v>2952.2916666667002</v>
      </c>
      <c r="F114" s="89">
        <f t="shared" si="7"/>
        <v>-2661.375</v>
      </c>
      <c r="G114" s="89">
        <f t="shared" si="8"/>
        <v>-2952.2916666667002</v>
      </c>
      <c r="H114" s="83" t="str">
        <f t="shared" si="9"/>
        <v/>
      </c>
      <c r="I114" s="90" t="s">
        <v>180</v>
      </c>
      <c r="J114" s="89">
        <v>2210.7874999999999</v>
      </c>
      <c r="K114" s="89">
        <v>-1401.5625</v>
      </c>
      <c r="L114" s="89">
        <v>477.7708333333</v>
      </c>
      <c r="M114" s="89">
        <v>-1779.8916666667001</v>
      </c>
      <c r="N114" s="89">
        <f t="shared" si="10"/>
        <v>809.22499999999991</v>
      </c>
      <c r="O114" s="89">
        <f t="shared" si="11"/>
        <v>-1302.1208333334</v>
      </c>
    </row>
    <row r="115" spans="1:15">
      <c r="A115" s="88" t="s">
        <v>181</v>
      </c>
      <c r="B115" s="89">
        <v>2588.0416666667002</v>
      </c>
      <c r="C115" s="89">
        <v>2809.9583333332998</v>
      </c>
      <c r="D115" s="89">
        <v>3094.5833333332998</v>
      </c>
      <c r="E115" s="89">
        <v>2733.5416666667002</v>
      </c>
      <c r="F115" s="89">
        <f t="shared" si="7"/>
        <v>-2809.9583333332998</v>
      </c>
      <c r="G115" s="89">
        <f t="shared" si="8"/>
        <v>-2733.5416666667002</v>
      </c>
      <c r="H115" s="83" t="str">
        <f t="shared" si="9"/>
        <v/>
      </c>
      <c r="I115" s="90" t="s">
        <v>181</v>
      </c>
      <c r="J115" s="89">
        <v>2046.1041666666999</v>
      </c>
      <c r="K115" s="89">
        <v>-1633.6458333333001</v>
      </c>
      <c r="L115" s="89">
        <v>225.20454545449999</v>
      </c>
      <c r="M115" s="89">
        <v>-1683.75</v>
      </c>
      <c r="N115" s="89">
        <f t="shared" si="10"/>
        <v>412.45833333339988</v>
      </c>
      <c r="O115" s="89">
        <f t="shared" si="11"/>
        <v>-1458.5454545455</v>
      </c>
    </row>
    <row r="116" spans="1:15">
      <c r="A116" s="88" t="s">
        <v>182</v>
      </c>
      <c r="B116" s="89">
        <v>1616.6666666666999</v>
      </c>
      <c r="C116" s="89">
        <v>1595.9166666666999</v>
      </c>
      <c r="D116" s="89">
        <v>2762.5</v>
      </c>
      <c r="E116" s="89">
        <v>3390</v>
      </c>
      <c r="F116" s="89">
        <f t="shared" si="7"/>
        <v>-1595.9166666666999</v>
      </c>
      <c r="G116" s="89">
        <f t="shared" si="8"/>
        <v>-3390</v>
      </c>
      <c r="H116" s="83" t="str">
        <f t="shared" si="9"/>
        <v/>
      </c>
      <c r="I116" s="90" t="s">
        <v>182</v>
      </c>
      <c r="J116" s="89">
        <v>1713.5583333333</v>
      </c>
      <c r="K116" s="89">
        <v>-433.5695652174</v>
      </c>
      <c r="L116" s="89">
        <v>383.64166666670002</v>
      </c>
      <c r="M116" s="89">
        <v>-1647.2125000000001</v>
      </c>
      <c r="N116" s="89">
        <f t="shared" si="10"/>
        <v>1279.9887681159</v>
      </c>
      <c r="O116" s="89">
        <f t="shared" si="11"/>
        <v>-1263.5708333333</v>
      </c>
    </row>
    <row r="117" spans="1:15">
      <c r="A117" s="88" t="s">
        <v>183</v>
      </c>
      <c r="B117" s="89">
        <v>1375</v>
      </c>
      <c r="C117" s="89">
        <v>1193.75</v>
      </c>
      <c r="D117" s="89">
        <v>2943.3333333332998</v>
      </c>
      <c r="E117" s="89">
        <v>3460</v>
      </c>
      <c r="F117" s="89">
        <f t="shared" si="7"/>
        <v>-1193.75</v>
      </c>
      <c r="G117" s="89">
        <f t="shared" si="8"/>
        <v>-3460</v>
      </c>
      <c r="H117" s="83" t="str">
        <f t="shared" si="9"/>
        <v/>
      </c>
      <c r="I117" s="90" t="s">
        <v>183</v>
      </c>
      <c r="J117" s="89">
        <v>1503.9124999999999</v>
      </c>
      <c r="K117" s="89">
        <v>-566.86249999999995</v>
      </c>
      <c r="L117" s="89">
        <v>596.44583333330002</v>
      </c>
      <c r="M117" s="89">
        <v>-1309.6791666667</v>
      </c>
      <c r="N117" s="89">
        <f t="shared" si="10"/>
        <v>937.05</v>
      </c>
      <c r="O117" s="89">
        <f t="shared" si="11"/>
        <v>-713.23333333339997</v>
      </c>
    </row>
    <row r="118" spans="1:15">
      <c r="A118" s="88" t="s">
        <v>184</v>
      </c>
      <c r="B118" s="89">
        <v>1379.1666666666999</v>
      </c>
      <c r="C118" s="89">
        <v>1368.75</v>
      </c>
      <c r="D118" s="89">
        <v>2765.625</v>
      </c>
      <c r="E118" s="89">
        <v>3066.25</v>
      </c>
      <c r="F118" s="89">
        <f t="shared" si="7"/>
        <v>-1368.75</v>
      </c>
      <c r="G118" s="89">
        <f t="shared" si="8"/>
        <v>-3066.25</v>
      </c>
      <c r="H118" s="83" t="str">
        <f t="shared" si="9"/>
        <v/>
      </c>
      <c r="I118" s="90" t="s">
        <v>184</v>
      </c>
      <c r="J118" s="89">
        <v>648.22608695650001</v>
      </c>
      <c r="K118" s="89">
        <v>-1046.605</v>
      </c>
      <c r="L118" s="89">
        <v>714.19583333330002</v>
      </c>
      <c r="M118" s="89">
        <v>-1114.0590909091</v>
      </c>
      <c r="N118" s="89">
        <f t="shared" si="10"/>
        <v>-398.37891304350001</v>
      </c>
      <c r="O118" s="89">
        <f t="shared" si="11"/>
        <v>-399.86325757579993</v>
      </c>
    </row>
    <row r="119" spans="1:15">
      <c r="A119" s="88" t="s">
        <v>185</v>
      </c>
      <c r="B119" s="89">
        <v>1450</v>
      </c>
      <c r="C119" s="89">
        <v>1320.8333333333001</v>
      </c>
      <c r="D119" s="89">
        <v>3049.9166666667002</v>
      </c>
      <c r="E119" s="89">
        <v>3029.5833333332998</v>
      </c>
      <c r="F119" s="89">
        <f t="shared" si="7"/>
        <v>-1320.8333333333001</v>
      </c>
      <c r="G119" s="89">
        <f t="shared" si="8"/>
        <v>-3029.5833333332998</v>
      </c>
      <c r="H119" s="83" t="str">
        <f t="shared" si="9"/>
        <v/>
      </c>
      <c r="I119" s="90" t="s">
        <v>185</v>
      </c>
      <c r="J119" s="89">
        <v>328.4227272727</v>
      </c>
      <c r="K119" s="89">
        <v>-1458.7249999999999</v>
      </c>
      <c r="L119" s="89">
        <v>793.14583333329995</v>
      </c>
      <c r="M119" s="89">
        <v>-1951.1818181818001</v>
      </c>
      <c r="N119" s="89">
        <f t="shared" si="10"/>
        <v>-1130.3022727272999</v>
      </c>
      <c r="O119" s="89">
        <f t="shared" si="11"/>
        <v>-1158.0359848485</v>
      </c>
    </row>
    <row r="120" spans="1:15">
      <c r="A120" s="88" t="s">
        <v>186</v>
      </c>
      <c r="B120" s="89">
        <v>1914.4166666666999</v>
      </c>
      <c r="C120" s="89">
        <v>1266.6666666666999</v>
      </c>
      <c r="D120" s="89">
        <v>2898.5833333332998</v>
      </c>
      <c r="E120" s="89">
        <v>3628.125</v>
      </c>
      <c r="F120" s="89">
        <f t="shared" si="7"/>
        <v>-1266.6666666666999</v>
      </c>
      <c r="G120" s="89">
        <f t="shared" si="8"/>
        <v>-3628.125</v>
      </c>
      <c r="H120" s="83" t="str">
        <f t="shared" si="9"/>
        <v/>
      </c>
      <c r="I120" s="90" t="s">
        <v>186</v>
      </c>
      <c r="J120" s="89">
        <v>712.24761904759998</v>
      </c>
      <c r="K120" s="89">
        <v>-1878.65</v>
      </c>
      <c r="L120" s="89">
        <v>750.39130434779997</v>
      </c>
      <c r="M120" s="89">
        <v>-2082.1181818181999</v>
      </c>
      <c r="N120" s="89">
        <f t="shared" si="10"/>
        <v>-1166.4023809524001</v>
      </c>
      <c r="O120" s="89">
        <f t="shared" si="11"/>
        <v>-1331.7268774703998</v>
      </c>
    </row>
    <row r="121" spans="1:15">
      <c r="A121" s="88" t="s">
        <v>187</v>
      </c>
      <c r="B121" s="89">
        <v>2751.5833333332998</v>
      </c>
      <c r="C121" s="89">
        <v>2258.3333333332998</v>
      </c>
      <c r="D121" s="89">
        <v>2925.375</v>
      </c>
      <c r="E121" s="89">
        <v>3704.1666666667002</v>
      </c>
      <c r="F121" s="89">
        <f t="shared" si="7"/>
        <v>-2258.3333333332998</v>
      </c>
      <c r="G121" s="89">
        <f t="shared" si="8"/>
        <v>-3704.1666666667002</v>
      </c>
      <c r="H121" s="83" t="str">
        <f t="shared" si="9"/>
        <v/>
      </c>
      <c r="I121" s="90" t="s">
        <v>187</v>
      </c>
      <c r="J121" s="89">
        <v>734.60416666670005</v>
      </c>
      <c r="K121" s="89">
        <v>-1592.1541666666999</v>
      </c>
      <c r="L121" s="89">
        <v>446.34166666670001</v>
      </c>
      <c r="M121" s="89">
        <v>-2499.6083333332999</v>
      </c>
      <c r="N121" s="89">
        <f t="shared" si="10"/>
        <v>-857.54999999999984</v>
      </c>
      <c r="O121" s="89">
        <f t="shared" si="11"/>
        <v>-2053.2666666666</v>
      </c>
    </row>
    <row r="122" spans="1:15">
      <c r="A122" s="88" t="s">
        <v>188</v>
      </c>
      <c r="B122" s="89">
        <v>2253.25</v>
      </c>
      <c r="C122" s="89">
        <v>2008.3333333333001</v>
      </c>
      <c r="D122" s="89">
        <v>3221.0833333332998</v>
      </c>
      <c r="E122" s="89">
        <v>3418.9583333332998</v>
      </c>
      <c r="F122" s="89">
        <f t="shared" si="7"/>
        <v>-2008.3333333333001</v>
      </c>
      <c r="G122" s="89">
        <f t="shared" si="8"/>
        <v>-3418.9583333332998</v>
      </c>
      <c r="H122" s="83" t="str">
        <f t="shared" si="9"/>
        <v/>
      </c>
      <c r="I122" s="90" t="s">
        <v>188</v>
      </c>
      <c r="J122" s="89">
        <v>468.71904761899998</v>
      </c>
      <c r="K122" s="89">
        <v>-957.71304347830005</v>
      </c>
      <c r="L122" s="89">
        <v>397.73636363639997</v>
      </c>
      <c r="M122" s="89">
        <v>-2259.3416666666999</v>
      </c>
      <c r="N122" s="89">
        <f t="shared" si="10"/>
        <v>-488.99399585930007</v>
      </c>
      <c r="O122" s="89">
        <f t="shared" si="11"/>
        <v>-1861.6053030302999</v>
      </c>
    </row>
    <row r="123" spans="1:15">
      <c r="A123" s="88" t="s">
        <v>189</v>
      </c>
      <c r="B123" s="89">
        <v>2406.7916666667002</v>
      </c>
      <c r="C123" s="89">
        <v>1950</v>
      </c>
      <c r="D123" s="89">
        <v>2632.75</v>
      </c>
      <c r="E123" s="89">
        <v>3469.5833333332998</v>
      </c>
      <c r="F123" s="89">
        <f t="shared" si="7"/>
        <v>-1950</v>
      </c>
      <c r="G123" s="89">
        <f t="shared" si="8"/>
        <v>-3469.5833333332998</v>
      </c>
      <c r="H123" s="83" t="str">
        <f t="shared" si="9"/>
        <v/>
      </c>
      <c r="I123" s="90" t="s">
        <v>189</v>
      </c>
      <c r="J123" s="89">
        <v>811.57916666669996</v>
      </c>
      <c r="K123" s="89">
        <v>-1532.8666666667</v>
      </c>
      <c r="L123" s="89">
        <v>436.63749999999999</v>
      </c>
      <c r="M123" s="89">
        <v>-2148.85</v>
      </c>
      <c r="N123" s="89">
        <f t="shared" si="10"/>
        <v>-721.28750000000002</v>
      </c>
      <c r="O123" s="89">
        <f t="shared" si="11"/>
        <v>-1712.2124999999999</v>
      </c>
    </row>
    <row r="124" spans="1:15">
      <c r="A124" s="88" t="s">
        <v>190</v>
      </c>
      <c r="B124" s="89">
        <v>2107.2916666667002</v>
      </c>
      <c r="C124" s="89">
        <v>1216.6666666666999</v>
      </c>
      <c r="D124" s="89">
        <v>2714.1666666667002</v>
      </c>
      <c r="E124" s="89">
        <v>3444.625</v>
      </c>
      <c r="F124" s="89">
        <f t="shared" si="7"/>
        <v>-1216.6666666666999</v>
      </c>
      <c r="G124" s="89">
        <f t="shared" si="8"/>
        <v>-3444.625</v>
      </c>
      <c r="H124" s="83" t="str">
        <f t="shared" si="9"/>
        <v/>
      </c>
      <c r="I124" s="90" t="s">
        <v>190</v>
      </c>
      <c r="J124" s="89">
        <v>528.11249999999995</v>
      </c>
      <c r="K124" s="89">
        <v>-1170.4333333333</v>
      </c>
      <c r="L124" s="89">
        <v>568.11249999999995</v>
      </c>
      <c r="M124" s="89">
        <v>-2046.4833333332999</v>
      </c>
      <c r="N124" s="89">
        <f t="shared" si="10"/>
        <v>-642.32083333330002</v>
      </c>
      <c r="O124" s="89">
        <f t="shared" si="11"/>
        <v>-1478.3708333333</v>
      </c>
    </row>
    <row r="125" spans="1:15">
      <c r="A125" s="88" t="s">
        <v>191</v>
      </c>
      <c r="B125" s="89">
        <v>2433.2083333332998</v>
      </c>
      <c r="C125" s="89">
        <v>2054.1666666667002</v>
      </c>
      <c r="D125" s="89">
        <v>2597.0833333332998</v>
      </c>
      <c r="E125" s="89">
        <v>3590.8333333332998</v>
      </c>
      <c r="F125" s="89">
        <f t="shared" si="7"/>
        <v>-2054.1666666667002</v>
      </c>
      <c r="G125" s="89">
        <f t="shared" si="8"/>
        <v>-3590.8333333332998</v>
      </c>
      <c r="H125" s="83" t="str">
        <f t="shared" si="9"/>
        <v/>
      </c>
      <c r="I125" s="90" t="s">
        <v>191</v>
      </c>
      <c r="J125" s="89">
        <v>611.6875</v>
      </c>
      <c r="K125" s="89">
        <v>-1359.0208333333001</v>
      </c>
      <c r="L125" s="89">
        <v>378.06666666669997</v>
      </c>
      <c r="M125" s="89">
        <v>-2278.6958333333</v>
      </c>
      <c r="N125" s="89">
        <f t="shared" si="10"/>
        <v>-747.33333333330006</v>
      </c>
      <c r="O125" s="89">
        <f t="shared" si="11"/>
        <v>-1900.6291666666</v>
      </c>
    </row>
    <row r="126" spans="1:15">
      <c r="A126" s="88" t="s">
        <v>160</v>
      </c>
      <c r="B126" s="89">
        <v>2921.125</v>
      </c>
      <c r="C126" s="89">
        <v>2300</v>
      </c>
      <c r="D126" s="89">
        <v>2342.0833333332998</v>
      </c>
      <c r="E126" s="89">
        <v>4086.6666666667002</v>
      </c>
      <c r="F126" s="89">
        <f t="shared" si="7"/>
        <v>-2300</v>
      </c>
      <c r="G126" s="89">
        <f t="shared" si="8"/>
        <v>-4086.6666666667002</v>
      </c>
      <c r="H126" s="83" t="str">
        <f t="shared" si="9"/>
        <v/>
      </c>
      <c r="I126" s="90" t="s">
        <v>160</v>
      </c>
      <c r="J126" s="89">
        <v>886.02499999999998</v>
      </c>
      <c r="K126" s="89">
        <v>-967.50416666670003</v>
      </c>
      <c r="L126" s="89">
        <v>194.61250000000001</v>
      </c>
      <c r="M126" s="89">
        <v>-2640.3708333333002</v>
      </c>
      <c r="N126" s="89">
        <f t="shared" si="10"/>
        <v>-81.479166666700053</v>
      </c>
      <c r="O126" s="89">
        <f t="shared" si="11"/>
        <v>-2445.7583333333</v>
      </c>
    </row>
    <row r="127" spans="1:15">
      <c r="A127" s="88" t="s">
        <v>194</v>
      </c>
      <c r="B127" s="89">
        <v>2964.6666666667002</v>
      </c>
      <c r="C127" s="89">
        <v>2070.8333333332998</v>
      </c>
      <c r="D127" s="89">
        <v>2480.875</v>
      </c>
      <c r="E127" s="89">
        <v>3918.125</v>
      </c>
      <c r="F127" s="89">
        <f t="shared" si="7"/>
        <v>-2070.8333333332998</v>
      </c>
      <c r="G127" s="89">
        <f t="shared" si="8"/>
        <v>-3918.125</v>
      </c>
      <c r="H127" s="83" t="str">
        <f t="shared" si="9"/>
        <v/>
      </c>
      <c r="I127" s="90" t="s">
        <v>194</v>
      </c>
      <c r="J127" s="89">
        <v>1352.5625</v>
      </c>
      <c r="K127" s="89">
        <v>-839.61363636359999</v>
      </c>
      <c r="L127" s="89">
        <v>174.49166666670001</v>
      </c>
      <c r="M127" s="89">
        <v>-2917.9958333333002</v>
      </c>
      <c r="N127" s="89">
        <f t="shared" si="10"/>
        <v>512.94886363640001</v>
      </c>
      <c r="O127" s="89">
        <f t="shared" si="11"/>
        <v>-2743.5041666666002</v>
      </c>
    </row>
    <row r="128" spans="1:15">
      <c r="A128" s="88" t="s">
        <v>195</v>
      </c>
      <c r="B128" s="89">
        <v>2691.5416666667002</v>
      </c>
      <c r="C128" s="89">
        <v>2120.8333333332998</v>
      </c>
      <c r="D128" s="89">
        <v>2767.3333333332998</v>
      </c>
      <c r="E128" s="89">
        <v>3627.0833333332998</v>
      </c>
      <c r="F128" s="89">
        <f t="shared" si="7"/>
        <v>-2120.8333333332998</v>
      </c>
      <c r="G128" s="89">
        <f t="shared" si="8"/>
        <v>-3627.0833333332998</v>
      </c>
      <c r="H128" s="83" t="str">
        <f t="shared" si="9"/>
        <v/>
      </c>
      <c r="I128" s="90" t="s">
        <v>195</v>
      </c>
      <c r="J128" s="89">
        <v>771.01666666669996</v>
      </c>
      <c r="K128" s="89">
        <v>-1297.7791666666999</v>
      </c>
      <c r="L128" s="89">
        <v>343.41250000000002</v>
      </c>
      <c r="M128" s="89">
        <v>-3078.5166666667001</v>
      </c>
      <c r="N128" s="89">
        <f t="shared" si="10"/>
        <v>-526.76249999999993</v>
      </c>
      <c r="O128" s="89">
        <f t="shared" si="11"/>
        <v>-2735.1041666667002</v>
      </c>
    </row>
    <row r="129" spans="1:15">
      <c r="A129" s="88" t="s">
        <v>196</v>
      </c>
      <c r="B129" s="89">
        <v>2677.5416666667002</v>
      </c>
      <c r="C129" s="89">
        <v>2333.9166666667002</v>
      </c>
      <c r="D129" s="89">
        <v>3084.375</v>
      </c>
      <c r="E129" s="89">
        <v>3523.9583333332998</v>
      </c>
      <c r="F129" s="89">
        <f t="shared" si="7"/>
        <v>-2333.9166666667002</v>
      </c>
      <c r="G129" s="89">
        <f t="shared" si="8"/>
        <v>-3523.9583333332998</v>
      </c>
      <c r="H129" s="83" t="str">
        <f t="shared" si="9"/>
        <v/>
      </c>
      <c r="I129" s="90" t="s">
        <v>196</v>
      </c>
      <c r="J129" s="89">
        <v>1364.85</v>
      </c>
      <c r="K129" s="89">
        <v>-882.06521739130005</v>
      </c>
      <c r="L129" s="89">
        <v>462.93333333330003</v>
      </c>
      <c r="M129" s="89">
        <v>-2911.3333333332998</v>
      </c>
      <c r="N129" s="89">
        <f t="shared" si="10"/>
        <v>482.78478260869986</v>
      </c>
      <c r="O129" s="89">
        <f t="shared" si="11"/>
        <v>-2448.3999999999996</v>
      </c>
    </row>
    <row r="130" spans="1:15">
      <c r="A130" s="88" t="s">
        <v>197</v>
      </c>
      <c r="B130" s="89">
        <v>2716.25</v>
      </c>
      <c r="C130" s="89">
        <v>2311.25</v>
      </c>
      <c r="D130" s="89">
        <v>2552.9166666667002</v>
      </c>
      <c r="E130" s="89">
        <v>4177.9166666666997</v>
      </c>
      <c r="F130" s="89">
        <f t="shared" si="7"/>
        <v>-2311.25</v>
      </c>
      <c r="G130" s="89">
        <f t="shared" si="8"/>
        <v>-4177.9166666666997</v>
      </c>
      <c r="H130" s="83" t="str">
        <f t="shared" si="9"/>
        <v/>
      </c>
      <c r="I130" s="90" t="s">
        <v>197</v>
      </c>
      <c r="J130" s="89">
        <v>3210.9958333333002</v>
      </c>
      <c r="K130" s="89">
        <v>-654.78750000000002</v>
      </c>
      <c r="L130" s="89">
        <v>312.07916666670002</v>
      </c>
      <c r="M130" s="89">
        <v>-2940.1</v>
      </c>
      <c r="N130" s="89">
        <f t="shared" si="10"/>
        <v>2556.2083333333003</v>
      </c>
      <c r="O130" s="89">
        <f t="shared" si="11"/>
        <v>-2628.0208333332998</v>
      </c>
    </row>
    <row r="131" spans="1:15">
      <c r="A131" s="88" t="s">
        <v>198</v>
      </c>
      <c r="B131" s="89">
        <v>1965.625</v>
      </c>
      <c r="C131" s="89">
        <v>2307.0833333332998</v>
      </c>
      <c r="D131" s="89">
        <v>2579.2916666667002</v>
      </c>
      <c r="E131" s="89">
        <v>3899.0833333332998</v>
      </c>
      <c r="F131" s="89">
        <f t="shared" si="7"/>
        <v>-2307.0833333332998</v>
      </c>
      <c r="G131" s="89">
        <f t="shared" si="8"/>
        <v>-3899.0833333332998</v>
      </c>
      <c r="H131" s="83" t="str">
        <f t="shared" si="9"/>
        <v/>
      </c>
      <c r="I131" s="90" t="s">
        <v>198</v>
      </c>
      <c r="J131" s="89">
        <v>2653.25</v>
      </c>
      <c r="K131" s="89">
        <v>-1355.5714285714</v>
      </c>
      <c r="L131" s="89">
        <v>315.44736842110001</v>
      </c>
      <c r="M131" s="89">
        <v>-3158.0708333333</v>
      </c>
      <c r="N131" s="89">
        <f t="shared" si="10"/>
        <v>1297.6785714286</v>
      </c>
      <c r="O131" s="89">
        <f t="shared" si="11"/>
        <v>-2842.6234649121998</v>
      </c>
    </row>
    <row r="132" spans="1:15">
      <c r="A132" s="88" t="s">
        <v>199</v>
      </c>
      <c r="B132" s="89">
        <v>383.3333333333</v>
      </c>
      <c r="C132" s="89">
        <v>433.3333333333</v>
      </c>
      <c r="D132" s="89">
        <v>2838.2083333332998</v>
      </c>
      <c r="E132" s="89">
        <v>4085.625</v>
      </c>
      <c r="F132" s="89">
        <f t="shared" si="7"/>
        <v>-433.3333333333</v>
      </c>
      <c r="G132" s="89">
        <f t="shared" si="8"/>
        <v>-4085.625</v>
      </c>
      <c r="H132" s="83" t="str">
        <f t="shared" si="9"/>
        <v/>
      </c>
      <c r="I132" s="90" t="s">
        <v>199</v>
      </c>
      <c r="J132" s="89">
        <v>2680.5166666667001</v>
      </c>
      <c r="K132" s="89">
        <v>-2388.1166666667</v>
      </c>
      <c r="L132" s="89">
        <v>338.4173913043</v>
      </c>
      <c r="M132" s="89">
        <v>-2691.3125</v>
      </c>
      <c r="N132" s="89">
        <f t="shared" si="10"/>
        <v>292.40000000000009</v>
      </c>
      <c r="O132" s="89">
        <f t="shared" si="11"/>
        <v>-2352.8951086956999</v>
      </c>
    </row>
    <row r="133" spans="1:15">
      <c r="A133" s="88" t="s">
        <v>200</v>
      </c>
      <c r="B133" s="89">
        <v>1977.5</v>
      </c>
      <c r="C133" s="89">
        <v>2311.25</v>
      </c>
      <c r="D133" s="89">
        <v>2006.8333333333001</v>
      </c>
      <c r="E133" s="89">
        <v>4067.0833333332998</v>
      </c>
      <c r="F133" s="89">
        <f t="shared" si="7"/>
        <v>-2311.25</v>
      </c>
      <c r="G133" s="89">
        <f t="shared" si="8"/>
        <v>-4067.0833333332998</v>
      </c>
      <c r="H133" s="83" t="str">
        <f t="shared" si="9"/>
        <v/>
      </c>
      <c r="I133" s="90" t="s">
        <v>200</v>
      </c>
      <c r="J133" s="89">
        <v>2604.5250000000001</v>
      </c>
      <c r="K133" s="89">
        <v>-956.24166666669998</v>
      </c>
      <c r="L133" s="89">
        <v>358.94583333330002</v>
      </c>
      <c r="M133" s="89">
        <v>-2530.0291666666999</v>
      </c>
      <c r="N133" s="89">
        <f t="shared" si="10"/>
        <v>1648.2833333333001</v>
      </c>
      <c r="O133" s="89">
        <f t="shared" si="11"/>
        <v>-2171.0833333333999</v>
      </c>
    </row>
    <row r="134" spans="1:15">
      <c r="A134" s="88" t="s">
        <v>201</v>
      </c>
      <c r="B134" s="89">
        <v>2542.7083333332998</v>
      </c>
      <c r="C134" s="89">
        <v>2323.5</v>
      </c>
      <c r="D134" s="89">
        <v>1916.25</v>
      </c>
      <c r="E134" s="89">
        <v>3309.375</v>
      </c>
      <c r="F134" s="89">
        <f t="shared" ref="F134:F197" si="12">-C134</f>
        <v>-2323.5</v>
      </c>
      <c r="G134" s="89">
        <f t="shared" ref="G134:G197" si="13">-E134</f>
        <v>-3309.375</v>
      </c>
      <c r="H134" s="83" t="str">
        <f t="shared" ref="H134:H197" si="14">IF(TEXT(I134,"d")+0=15,UPPER(LEFT(TEXT(I134,"mmm"),1)),"")</f>
        <v/>
      </c>
      <c r="I134" s="90" t="s">
        <v>201</v>
      </c>
      <c r="J134" s="89">
        <v>2478.1</v>
      </c>
      <c r="K134" s="89">
        <v>-468.48333333329998</v>
      </c>
      <c r="L134" s="89">
        <v>261.2291666667</v>
      </c>
      <c r="M134" s="89">
        <v>-2228.8416666666999</v>
      </c>
      <c r="N134" s="89">
        <f t="shared" si="10"/>
        <v>2009.6166666667</v>
      </c>
      <c r="O134" s="89">
        <f t="shared" si="11"/>
        <v>-1967.6125</v>
      </c>
    </row>
    <row r="135" spans="1:15">
      <c r="A135" s="88" t="s">
        <v>202</v>
      </c>
      <c r="B135" s="89">
        <v>2772.375</v>
      </c>
      <c r="C135" s="89">
        <v>2045.625</v>
      </c>
      <c r="D135" s="89">
        <v>2681.3333333332998</v>
      </c>
      <c r="E135" s="89">
        <v>3826.6666666667002</v>
      </c>
      <c r="F135" s="89">
        <f t="shared" si="12"/>
        <v>-2045.625</v>
      </c>
      <c r="G135" s="89">
        <f t="shared" si="13"/>
        <v>-3826.6666666667002</v>
      </c>
      <c r="H135" s="83" t="str">
        <f t="shared" si="14"/>
        <v/>
      </c>
      <c r="I135" s="90" t="s">
        <v>202</v>
      </c>
      <c r="J135" s="89">
        <v>2490.0958333333001</v>
      </c>
      <c r="K135" s="89">
        <v>-717.71904761899998</v>
      </c>
      <c r="L135" s="89">
        <v>451.25416666669997</v>
      </c>
      <c r="M135" s="89">
        <v>-3024.5833333332998</v>
      </c>
      <c r="N135" s="89">
        <f t="shared" si="10"/>
        <v>1772.3767857143002</v>
      </c>
      <c r="O135" s="89">
        <f t="shared" si="11"/>
        <v>-2573.3291666666</v>
      </c>
    </row>
    <row r="136" spans="1:15">
      <c r="A136" s="88" t="s">
        <v>203</v>
      </c>
      <c r="B136" s="89">
        <v>2819.7083333332998</v>
      </c>
      <c r="C136" s="89">
        <v>2395.125</v>
      </c>
      <c r="D136" s="89">
        <v>2317.8333333332998</v>
      </c>
      <c r="E136" s="89">
        <v>3677.5</v>
      </c>
      <c r="F136" s="89">
        <f t="shared" si="12"/>
        <v>-2395.125</v>
      </c>
      <c r="G136" s="89">
        <f t="shared" si="13"/>
        <v>-3677.5</v>
      </c>
      <c r="H136" s="83" t="str">
        <f t="shared" si="14"/>
        <v/>
      </c>
      <c r="I136" s="90" t="s">
        <v>203</v>
      </c>
      <c r="J136" s="89">
        <v>2697.3458333333001</v>
      </c>
      <c r="K136" s="89">
        <v>-698.62173913039999</v>
      </c>
      <c r="L136" s="89">
        <v>580.80833333329997</v>
      </c>
      <c r="M136" s="89">
        <v>-2835.4041666666999</v>
      </c>
      <c r="N136" s="89">
        <f t="shared" si="10"/>
        <v>1998.7240942029002</v>
      </c>
      <c r="O136" s="89">
        <f t="shared" si="11"/>
        <v>-2254.5958333334002</v>
      </c>
    </row>
    <row r="137" spans="1:15">
      <c r="A137" s="88" t="s">
        <v>204</v>
      </c>
      <c r="B137" s="89">
        <v>2782.5</v>
      </c>
      <c r="C137" s="89">
        <v>2045.625</v>
      </c>
      <c r="D137" s="89">
        <v>2351.3333333332998</v>
      </c>
      <c r="E137" s="89">
        <v>4270</v>
      </c>
      <c r="F137" s="89">
        <f t="shared" si="12"/>
        <v>-2045.625</v>
      </c>
      <c r="G137" s="89">
        <f t="shared" si="13"/>
        <v>-4270</v>
      </c>
      <c r="H137" s="83" t="str">
        <f t="shared" si="14"/>
        <v/>
      </c>
      <c r="I137" s="90" t="s">
        <v>204</v>
      </c>
      <c r="J137" s="89">
        <v>2647.6391304347999</v>
      </c>
      <c r="K137" s="89">
        <v>-563.08260869569995</v>
      </c>
      <c r="L137" s="89">
        <v>346.87826086960001</v>
      </c>
      <c r="M137" s="89">
        <v>-2511.3333333332998</v>
      </c>
      <c r="N137" s="89">
        <f t="shared" ref="N137:N200" si="15">IFERROR(J137+0,0)+IFERROR(K137+0,0)</f>
        <v>2084.5565217390999</v>
      </c>
      <c r="O137" s="89">
        <f t="shared" ref="O137:O200" si="16">IFERROR(L137+0,0)+IFERROR(M137+0,0)</f>
        <v>-2164.4550724636997</v>
      </c>
    </row>
    <row r="138" spans="1:15">
      <c r="A138" s="88" t="s">
        <v>205</v>
      </c>
      <c r="B138" s="89">
        <v>1906.375</v>
      </c>
      <c r="C138" s="89">
        <v>2074.75</v>
      </c>
      <c r="D138" s="89">
        <v>2094.1666666667002</v>
      </c>
      <c r="E138" s="89">
        <v>4100.8333333333003</v>
      </c>
      <c r="F138" s="89">
        <f t="shared" si="12"/>
        <v>-2074.75</v>
      </c>
      <c r="G138" s="89">
        <f t="shared" si="13"/>
        <v>-4100.8333333333003</v>
      </c>
      <c r="H138" s="83" t="str">
        <f t="shared" si="14"/>
        <v/>
      </c>
      <c r="I138" s="90" t="s">
        <v>205</v>
      </c>
      <c r="J138" s="89">
        <v>2393.6083333332999</v>
      </c>
      <c r="K138" s="89">
        <v>-1256.4173913044001</v>
      </c>
      <c r="L138" s="89">
        <v>381.1666666667</v>
      </c>
      <c r="M138" s="89">
        <v>-2249.75</v>
      </c>
      <c r="N138" s="89">
        <f t="shared" si="15"/>
        <v>1137.1909420288998</v>
      </c>
      <c r="O138" s="89">
        <f t="shared" si="16"/>
        <v>-1868.5833333333001</v>
      </c>
    </row>
    <row r="139" spans="1:15">
      <c r="A139" s="88" t="s">
        <v>206</v>
      </c>
      <c r="B139" s="89">
        <v>1809.75</v>
      </c>
      <c r="C139" s="89">
        <v>2045.625</v>
      </c>
      <c r="D139" s="89">
        <v>2384.4583333332998</v>
      </c>
      <c r="E139" s="89">
        <v>4059.1666666667002</v>
      </c>
      <c r="F139" s="89">
        <f t="shared" si="12"/>
        <v>-2045.625</v>
      </c>
      <c r="G139" s="89">
        <f t="shared" si="13"/>
        <v>-4059.1666666667002</v>
      </c>
      <c r="H139" s="83" t="str">
        <f t="shared" si="14"/>
        <v/>
      </c>
      <c r="I139" s="90" t="s">
        <v>206</v>
      </c>
      <c r="J139" s="89">
        <v>2137.1875</v>
      </c>
      <c r="K139" s="89">
        <v>-938.64761904759996</v>
      </c>
      <c r="L139" s="89">
        <v>494.62083333330003</v>
      </c>
      <c r="M139" s="89">
        <v>-1849.2666666667001</v>
      </c>
      <c r="N139" s="89">
        <f t="shared" si="15"/>
        <v>1198.5398809523999</v>
      </c>
      <c r="O139" s="89">
        <f t="shared" si="16"/>
        <v>-1354.6458333334001</v>
      </c>
    </row>
    <row r="140" spans="1:15">
      <c r="A140" s="88" t="s">
        <v>207</v>
      </c>
      <c r="B140" s="89">
        <v>2860.25</v>
      </c>
      <c r="C140" s="89">
        <v>2303.9166666667002</v>
      </c>
      <c r="D140" s="89">
        <v>1847.0833333333001</v>
      </c>
      <c r="E140" s="89">
        <v>3932.9166666667002</v>
      </c>
      <c r="F140" s="89">
        <f t="shared" si="12"/>
        <v>-2303.9166666667002</v>
      </c>
      <c r="G140" s="89">
        <f t="shared" si="13"/>
        <v>-3932.9166666667002</v>
      </c>
      <c r="H140" s="83" t="str">
        <f t="shared" si="14"/>
        <v/>
      </c>
      <c r="I140" s="90" t="s">
        <v>207</v>
      </c>
      <c r="J140" s="89">
        <v>2417.0749999999998</v>
      </c>
      <c r="K140" s="89">
        <v>-831.6875</v>
      </c>
      <c r="L140" s="89">
        <v>302.05</v>
      </c>
      <c r="M140" s="89">
        <v>-2333.3375000000001</v>
      </c>
      <c r="N140" s="89">
        <f t="shared" si="15"/>
        <v>1585.3874999999998</v>
      </c>
      <c r="O140" s="89">
        <f t="shared" si="16"/>
        <v>-2031.2875000000001</v>
      </c>
    </row>
    <row r="141" spans="1:15">
      <c r="A141" s="88" t="s">
        <v>208</v>
      </c>
      <c r="B141" s="89">
        <v>2729.6666666667002</v>
      </c>
      <c r="C141" s="89">
        <v>3267.8333333332998</v>
      </c>
      <c r="D141" s="89">
        <v>2335.8333333332998</v>
      </c>
      <c r="E141" s="89">
        <v>3478.75</v>
      </c>
      <c r="F141" s="89">
        <f t="shared" si="12"/>
        <v>-3267.8333333332998</v>
      </c>
      <c r="G141" s="89">
        <f t="shared" si="13"/>
        <v>-3478.75</v>
      </c>
      <c r="H141" s="83" t="str">
        <f t="shared" si="14"/>
        <v>A</v>
      </c>
      <c r="I141" s="90" t="s">
        <v>208</v>
      </c>
      <c r="J141" s="89">
        <v>1986.4416666667</v>
      </c>
      <c r="K141" s="89">
        <v>-1308.8375000000001</v>
      </c>
      <c r="L141" s="89">
        <v>526.78333333329999</v>
      </c>
      <c r="M141" s="89">
        <v>-1959.4083333333001</v>
      </c>
      <c r="N141" s="89">
        <f t="shared" si="15"/>
        <v>677.60416666669994</v>
      </c>
      <c r="O141" s="89">
        <f t="shared" si="16"/>
        <v>-1432.625</v>
      </c>
    </row>
    <row r="142" spans="1:15">
      <c r="A142" s="88" t="s">
        <v>209</v>
      </c>
      <c r="B142" s="89">
        <v>2460.75</v>
      </c>
      <c r="C142" s="89">
        <v>3268.4166666667002</v>
      </c>
      <c r="D142" s="89">
        <v>2320.8333333332998</v>
      </c>
      <c r="E142" s="89">
        <v>4096.875</v>
      </c>
      <c r="F142" s="89">
        <f t="shared" si="12"/>
        <v>-3268.4166666667002</v>
      </c>
      <c r="G142" s="89">
        <f t="shared" si="13"/>
        <v>-4096.875</v>
      </c>
      <c r="H142" s="83" t="str">
        <f t="shared" si="14"/>
        <v/>
      </c>
      <c r="I142" s="90" t="s">
        <v>209</v>
      </c>
      <c r="J142" s="89">
        <v>2596.9041666666999</v>
      </c>
      <c r="K142" s="89">
        <v>-531.01666666669996</v>
      </c>
      <c r="L142" s="89">
        <v>514.94583333330002</v>
      </c>
      <c r="M142" s="89">
        <v>-2466.8249999999998</v>
      </c>
      <c r="N142" s="89">
        <f t="shared" si="15"/>
        <v>2065.8874999999998</v>
      </c>
      <c r="O142" s="89">
        <f t="shared" si="16"/>
        <v>-1951.8791666666998</v>
      </c>
    </row>
    <row r="143" spans="1:15">
      <c r="A143" s="88" t="s">
        <v>210</v>
      </c>
      <c r="B143" s="89">
        <v>2100.9583333332998</v>
      </c>
      <c r="C143" s="89">
        <v>3362.875</v>
      </c>
      <c r="D143" s="89">
        <v>2611.875</v>
      </c>
      <c r="E143" s="89">
        <v>3678.5416666667002</v>
      </c>
      <c r="F143" s="89">
        <f t="shared" si="12"/>
        <v>-3362.875</v>
      </c>
      <c r="G143" s="89">
        <f t="shared" si="13"/>
        <v>-3678.5416666667002</v>
      </c>
      <c r="H143" s="83" t="str">
        <f t="shared" si="14"/>
        <v/>
      </c>
      <c r="I143" s="90" t="s">
        <v>210</v>
      </c>
      <c r="J143" s="89">
        <v>2254.4958333333002</v>
      </c>
      <c r="K143" s="89">
        <v>-513</v>
      </c>
      <c r="L143" s="89">
        <v>581.6875</v>
      </c>
      <c r="M143" s="89">
        <v>-2015.4708333333001</v>
      </c>
      <c r="N143" s="89">
        <f t="shared" si="15"/>
        <v>1741.4958333333002</v>
      </c>
      <c r="O143" s="89">
        <f t="shared" si="16"/>
        <v>-1433.7833333333001</v>
      </c>
    </row>
    <row r="144" spans="1:15">
      <c r="A144" s="88" t="s">
        <v>211</v>
      </c>
      <c r="B144" s="89">
        <v>2431.75</v>
      </c>
      <c r="C144" s="89">
        <v>3004.5833333332998</v>
      </c>
      <c r="D144" s="89">
        <v>2397.0833333332998</v>
      </c>
      <c r="E144" s="89">
        <v>3197.7083333332998</v>
      </c>
      <c r="F144" s="89">
        <f t="shared" si="12"/>
        <v>-3004.5833333332998</v>
      </c>
      <c r="G144" s="89">
        <f t="shared" si="13"/>
        <v>-3197.7083333332998</v>
      </c>
      <c r="H144" s="83" t="str">
        <f t="shared" si="14"/>
        <v/>
      </c>
      <c r="I144" s="90" t="s">
        <v>211</v>
      </c>
      <c r="J144" s="89">
        <v>2509.2666666667001</v>
      </c>
      <c r="K144" s="89">
        <v>-530.03333333329999</v>
      </c>
      <c r="L144" s="89">
        <v>712.45</v>
      </c>
      <c r="M144" s="89">
        <v>-1011.3916666667</v>
      </c>
      <c r="N144" s="89">
        <f t="shared" si="15"/>
        <v>1979.2333333334</v>
      </c>
      <c r="O144" s="89">
        <f t="shared" si="16"/>
        <v>-298.94166666669992</v>
      </c>
    </row>
    <row r="145" spans="1:15">
      <c r="A145" s="88" t="s">
        <v>212</v>
      </c>
      <c r="B145" s="89">
        <v>2082.4583333332998</v>
      </c>
      <c r="C145" s="89">
        <v>2956</v>
      </c>
      <c r="D145" s="89">
        <v>2371.6666666667002</v>
      </c>
      <c r="E145" s="89">
        <v>3450</v>
      </c>
      <c r="F145" s="89">
        <f t="shared" si="12"/>
        <v>-2956</v>
      </c>
      <c r="G145" s="89">
        <f t="shared" si="13"/>
        <v>-3450</v>
      </c>
      <c r="H145" s="83" t="str">
        <f t="shared" si="14"/>
        <v/>
      </c>
      <c r="I145" s="90" t="s">
        <v>212</v>
      </c>
      <c r="J145" s="89">
        <v>1846.875</v>
      </c>
      <c r="K145" s="89">
        <v>-1053.4380952381</v>
      </c>
      <c r="L145" s="89">
        <v>606.74166666669998</v>
      </c>
      <c r="M145" s="89">
        <v>-1202.9916666667</v>
      </c>
      <c r="N145" s="89">
        <f t="shared" si="15"/>
        <v>793.4369047619</v>
      </c>
      <c r="O145" s="89">
        <f t="shared" si="16"/>
        <v>-596.25</v>
      </c>
    </row>
    <row r="146" spans="1:15">
      <c r="A146" s="88" t="s">
        <v>213</v>
      </c>
      <c r="B146" s="89">
        <v>2166.6666666667002</v>
      </c>
      <c r="C146" s="89">
        <v>2808.8333333332998</v>
      </c>
      <c r="D146" s="89">
        <v>2291.0416666667002</v>
      </c>
      <c r="E146" s="89">
        <v>3237.2916666667002</v>
      </c>
      <c r="F146" s="89">
        <f t="shared" si="12"/>
        <v>-2808.8333333332998</v>
      </c>
      <c r="G146" s="89">
        <f t="shared" si="13"/>
        <v>-3237.2916666667002</v>
      </c>
      <c r="H146" s="83" t="str">
        <f t="shared" si="14"/>
        <v/>
      </c>
      <c r="I146" s="90" t="s">
        <v>213</v>
      </c>
      <c r="J146" s="89">
        <v>1509.4208333332999</v>
      </c>
      <c r="K146" s="89">
        <v>-1639.7750000000001</v>
      </c>
      <c r="L146" s="89">
        <v>428.47500000000002</v>
      </c>
      <c r="M146" s="89">
        <v>-1237.4666666666999</v>
      </c>
      <c r="N146" s="89">
        <f t="shared" si="15"/>
        <v>-130.35416666670017</v>
      </c>
      <c r="O146" s="89">
        <f t="shared" si="16"/>
        <v>-808.99166666669987</v>
      </c>
    </row>
    <row r="147" spans="1:15">
      <c r="A147" s="88" t="s">
        <v>214</v>
      </c>
      <c r="B147" s="89">
        <v>1956.25</v>
      </c>
      <c r="C147" s="89">
        <v>2750.6666666667002</v>
      </c>
      <c r="D147" s="89">
        <v>2020</v>
      </c>
      <c r="E147" s="89">
        <v>3857.5</v>
      </c>
      <c r="F147" s="89">
        <f t="shared" si="12"/>
        <v>-2750.6666666667002</v>
      </c>
      <c r="G147" s="89">
        <f t="shared" si="13"/>
        <v>-3857.5</v>
      </c>
      <c r="H147" s="83" t="str">
        <f t="shared" si="14"/>
        <v/>
      </c>
      <c r="I147" s="90" t="s">
        <v>214</v>
      </c>
      <c r="J147" s="89">
        <v>1383.1624999999999</v>
      </c>
      <c r="K147" s="89">
        <v>-1483.1333333333</v>
      </c>
      <c r="L147" s="89">
        <v>647.37916666670003</v>
      </c>
      <c r="M147" s="89">
        <v>-2141.5041666666998</v>
      </c>
      <c r="N147" s="89">
        <f t="shared" si="15"/>
        <v>-99.970833333300106</v>
      </c>
      <c r="O147" s="89">
        <f t="shared" si="16"/>
        <v>-1494.1249999999998</v>
      </c>
    </row>
    <row r="148" spans="1:15">
      <c r="A148" s="88" t="s">
        <v>215</v>
      </c>
      <c r="B148" s="89">
        <v>2285.1666666667002</v>
      </c>
      <c r="C148" s="89">
        <v>2202.0416666667002</v>
      </c>
      <c r="D148" s="89">
        <v>1952.2916666666999</v>
      </c>
      <c r="E148" s="89">
        <v>3862.2916666667002</v>
      </c>
      <c r="F148" s="89">
        <f t="shared" si="12"/>
        <v>-2202.0416666667002</v>
      </c>
      <c r="G148" s="89">
        <f t="shared" si="13"/>
        <v>-3862.2916666667002</v>
      </c>
      <c r="H148" s="83" t="str">
        <f t="shared" si="14"/>
        <v/>
      </c>
      <c r="I148" s="90" t="s">
        <v>215</v>
      </c>
      <c r="J148" s="89">
        <v>1529.55</v>
      </c>
      <c r="K148" s="89">
        <v>-1644.3833333333</v>
      </c>
      <c r="L148" s="89">
        <v>630.97083333329999</v>
      </c>
      <c r="M148" s="89">
        <v>-2318.8666666667</v>
      </c>
      <c r="N148" s="89">
        <f t="shared" si="15"/>
        <v>-114.83333333330006</v>
      </c>
      <c r="O148" s="89">
        <f t="shared" si="16"/>
        <v>-1687.8958333333999</v>
      </c>
    </row>
    <row r="149" spans="1:15">
      <c r="A149" s="88" t="s">
        <v>216</v>
      </c>
      <c r="B149" s="89">
        <v>2529.8333333332998</v>
      </c>
      <c r="C149" s="89">
        <v>3301.25</v>
      </c>
      <c r="D149" s="89">
        <v>2137.5</v>
      </c>
      <c r="E149" s="89">
        <v>3743.3333333332998</v>
      </c>
      <c r="F149" s="89">
        <f t="shared" si="12"/>
        <v>-3301.25</v>
      </c>
      <c r="G149" s="89">
        <f t="shared" si="13"/>
        <v>-3743.3333333332998</v>
      </c>
      <c r="H149" s="83" t="str">
        <f t="shared" si="14"/>
        <v/>
      </c>
      <c r="I149" s="90" t="s">
        <v>216</v>
      </c>
      <c r="J149" s="89">
        <v>1388.2750000000001</v>
      </c>
      <c r="K149" s="89">
        <v>-1357.6875</v>
      </c>
      <c r="L149" s="89">
        <v>464.5833333333</v>
      </c>
      <c r="M149" s="89">
        <v>-1940.9083333333001</v>
      </c>
      <c r="N149" s="89">
        <f t="shared" si="15"/>
        <v>30.587500000000091</v>
      </c>
      <c r="O149" s="89">
        <f t="shared" si="16"/>
        <v>-1476.325</v>
      </c>
    </row>
    <row r="150" spans="1:15">
      <c r="A150" s="88" t="s">
        <v>217</v>
      </c>
      <c r="B150" s="89">
        <v>2516.7916666667002</v>
      </c>
      <c r="C150" s="89">
        <v>3479.125</v>
      </c>
      <c r="D150" s="89">
        <v>2562.7083333332998</v>
      </c>
      <c r="E150" s="89">
        <v>3706.0416666667002</v>
      </c>
      <c r="F150" s="89">
        <f t="shared" si="12"/>
        <v>-3479.125</v>
      </c>
      <c r="G150" s="89">
        <f t="shared" si="13"/>
        <v>-3706.0416666667002</v>
      </c>
      <c r="H150" s="83" t="str">
        <f t="shared" si="14"/>
        <v/>
      </c>
      <c r="I150" s="90" t="s">
        <v>217</v>
      </c>
      <c r="J150" s="89">
        <v>2451.7541666666998</v>
      </c>
      <c r="K150" s="89">
        <v>-904.07083333330002</v>
      </c>
      <c r="L150" s="89">
        <v>566.49166666669998</v>
      </c>
      <c r="M150" s="89">
        <v>-2030.6375</v>
      </c>
      <c r="N150" s="89">
        <f t="shared" si="15"/>
        <v>1547.6833333333998</v>
      </c>
      <c r="O150" s="89">
        <f t="shared" si="16"/>
        <v>-1464.1458333333001</v>
      </c>
    </row>
    <row r="151" spans="1:15">
      <c r="A151" s="88" t="s">
        <v>218</v>
      </c>
      <c r="B151" s="89">
        <v>2514.5833333332998</v>
      </c>
      <c r="C151" s="89">
        <v>3032.125</v>
      </c>
      <c r="D151" s="89">
        <v>2713.3333333332998</v>
      </c>
      <c r="E151" s="89">
        <v>3781.875</v>
      </c>
      <c r="F151" s="89">
        <f t="shared" si="12"/>
        <v>-3032.125</v>
      </c>
      <c r="G151" s="89">
        <f t="shared" si="13"/>
        <v>-3781.875</v>
      </c>
      <c r="H151" s="83" t="str">
        <f t="shared" si="14"/>
        <v/>
      </c>
      <c r="I151" s="90" t="s">
        <v>218</v>
      </c>
      <c r="J151" s="89">
        <v>2442.6666666667002</v>
      </c>
      <c r="K151" s="89">
        <v>-755.6</v>
      </c>
      <c r="L151" s="89">
        <v>422.8333333333</v>
      </c>
      <c r="M151" s="89">
        <v>-2047.3666666667</v>
      </c>
      <c r="N151" s="89">
        <f t="shared" si="15"/>
        <v>1687.0666666667003</v>
      </c>
      <c r="O151" s="89">
        <f t="shared" si="16"/>
        <v>-1624.5333333333999</v>
      </c>
    </row>
    <row r="152" spans="1:15">
      <c r="A152" s="88" t="s">
        <v>219</v>
      </c>
      <c r="B152" s="89">
        <v>2460.6666666667002</v>
      </c>
      <c r="C152" s="89">
        <v>3042.3333333332998</v>
      </c>
      <c r="D152" s="89">
        <v>2752.5</v>
      </c>
      <c r="E152" s="89">
        <v>3553.125</v>
      </c>
      <c r="F152" s="89">
        <f t="shared" si="12"/>
        <v>-3042.3333333332998</v>
      </c>
      <c r="G152" s="89">
        <f t="shared" si="13"/>
        <v>-3553.125</v>
      </c>
      <c r="H152" s="83" t="str">
        <f t="shared" si="14"/>
        <v/>
      </c>
      <c r="I152" s="90" t="s">
        <v>219</v>
      </c>
      <c r="J152" s="89">
        <v>2167.9458333333</v>
      </c>
      <c r="K152" s="89">
        <v>-760.46666666670001</v>
      </c>
      <c r="L152" s="89">
        <v>902.79583333330004</v>
      </c>
      <c r="M152" s="89">
        <v>-1461.2874999999999</v>
      </c>
      <c r="N152" s="89">
        <f t="shared" si="15"/>
        <v>1407.4791666666001</v>
      </c>
      <c r="O152" s="89">
        <f t="shared" si="16"/>
        <v>-558.49166666669987</v>
      </c>
    </row>
    <row r="153" spans="1:15">
      <c r="A153" s="88" t="s">
        <v>220</v>
      </c>
      <c r="B153" s="89">
        <v>2681.25</v>
      </c>
      <c r="C153" s="89">
        <v>2995.75</v>
      </c>
      <c r="D153" s="89">
        <v>2881.25</v>
      </c>
      <c r="E153" s="89">
        <v>3006.875</v>
      </c>
      <c r="F153" s="89">
        <f t="shared" si="12"/>
        <v>-2995.75</v>
      </c>
      <c r="G153" s="89">
        <f t="shared" si="13"/>
        <v>-3006.875</v>
      </c>
      <c r="H153" s="83" t="str">
        <f t="shared" si="14"/>
        <v/>
      </c>
      <c r="I153" s="90" t="s">
        <v>220</v>
      </c>
      <c r="J153" s="89">
        <v>1807.9666666666999</v>
      </c>
      <c r="K153" s="89">
        <v>-1368.6208333333</v>
      </c>
      <c r="L153" s="89">
        <v>822.90833333329999</v>
      </c>
      <c r="M153" s="89">
        <v>-1038.0583333333</v>
      </c>
      <c r="N153" s="89">
        <f t="shared" si="15"/>
        <v>439.34583333339992</v>
      </c>
      <c r="O153" s="89">
        <f t="shared" si="16"/>
        <v>-215.14999999999998</v>
      </c>
    </row>
    <row r="154" spans="1:15">
      <c r="A154" s="88" t="s">
        <v>221</v>
      </c>
      <c r="B154" s="89">
        <v>2586.25</v>
      </c>
      <c r="C154" s="89">
        <v>2663.8333333332998</v>
      </c>
      <c r="D154" s="89">
        <v>2499.7916666667002</v>
      </c>
      <c r="E154" s="89">
        <v>3481.4583333332998</v>
      </c>
      <c r="F154" s="89">
        <f t="shared" si="12"/>
        <v>-2663.8333333332998</v>
      </c>
      <c r="G154" s="89">
        <f t="shared" si="13"/>
        <v>-3481.4583333332998</v>
      </c>
      <c r="H154" s="83" t="str">
        <f t="shared" si="14"/>
        <v/>
      </c>
      <c r="I154" s="90" t="s">
        <v>221</v>
      </c>
      <c r="J154" s="89">
        <v>1424.1041666666999</v>
      </c>
      <c r="K154" s="89">
        <v>-1842.5958333333001</v>
      </c>
      <c r="L154" s="89">
        <v>1037.4541666667001</v>
      </c>
      <c r="M154" s="89">
        <v>-1646.0041666667</v>
      </c>
      <c r="N154" s="89">
        <f t="shared" si="15"/>
        <v>-418.49166666660017</v>
      </c>
      <c r="O154" s="89">
        <f t="shared" si="16"/>
        <v>-608.54999999999995</v>
      </c>
    </row>
    <row r="155" spans="1:15">
      <c r="A155" s="88" t="s">
        <v>222</v>
      </c>
      <c r="B155" s="89">
        <v>2497</v>
      </c>
      <c r="C155" s="89">
        <v>1870.8333333333001</v>
      </c>
      <c r="D155" s="89">
        <v>2425.8333333332998</v>
      </c>
      <c r="E155" s="89">
        <v>3327.5</v>
      </c>
      <c r="F155" s="89">
        <f t="shared" si="12"/>
        <v>-1870.8333333333001</v>
      </c>
      <c r="G155" s="89">
        <f t="shared" si="13"/>
        <v>-3327.5</v>
      </c>
      <c r="H155" s="83" t="str">
        <f t="shared" si="14"/>
        <v/>
      </c>
      <c r="I155" s="90" t="s">
        <v>222</v>
      </c>
      <c r="J155" s="89">
        <v>2172.5333333333001</v>
      </c>
      <c r="K155" s="89">
        <v>-1356.8125</v>
      </c>
      <c r="L155" s="89">
        <v>651.06666666670003</v>
      </c>
      <c r="M155" s="89">
        <v>-1778.5833333333001</v>
      </c>
      <c r="N155" s="89">
        <f t="shared" si="15"/>
        <v>815.72083333330011</v>
      </c>
      <c r="O155" s="89">
        <f t="shared" si="16"/>
        <v>-1127.5166666666</v>
      </c>
    </row>
    <row r="156" spans="1:15">
      <c r="A156" s="88" t="s">
        <v>223</v>
      </c>
      <c r="B156" s="89">
        <v>3004.0416666667002</v>
      </c>
      <c r="C156" s="89">
        <v>3172.75</v>
      </c>
      <c r="D156" s="89">
        <v>2378.125</v>
      </c>
      <c r="E156" s="89">
        <v>3608.9583333332998</v>
      </c>
      <c r="F156" s="89">
        <f t="shared" si="12"/>
        <v>-3172.75</v>
      </c>
      <c r="G156" s="89">
        <f t="shared" si="13"/>
        <v>-3608.9583333332998</v>
      </c>
      <c r="H156" s="83" t="str">
        <f t="shared" si="14"/>
        <v/>
      </c>
      <c r="I156" s="90" t="s">
        <v>223</v>
      </c>
      <c r="J156" s="89">
        <v>1963.75</v>
      </c>
      <c r="K156" s="89">
        <v>-1486.2208333333001</v>
      </c>
      <c r="L156" s="89">
        <v>657.46666666670001</v>
      </c>
      <c r="M156" s="89">
        <v>-2000.6958333333</v>
      </c>
      <c r="N156" s="89">
        <f t="shared" si="15"/>
        <v>477.52916666669989</v>
      </c>
      <c r="O156" s="89">
        <f t="shared" si="16"/>
        <v>-1343.2291666666001</v>
      </c>
    </row>
    <row r="157" spans="1:15">
      <c r="A157" s="88" t="s">
        <v>192</v>
      </c>
      <c r="B157" s="89">
        <v>2859.7083333332998</v>
      </c>
      <c r="C157" s="89">
        <v>2698.3333333332998</v>
      </c>
      <c r="D157" s="89">
        <v>3050.625</v>
      </c>
      <c r="E157" s="89">
        <v>3194.375</v>
      </c>
      <c r="F157" s="89">
        <f t="shared" si="12"/>
        <v>-2698.3333333332998</v>
      </c>
      <c r="G157" s="89">
        <f t="shared" si="13"/>
        <v>-3194.375</v>
      </c>
      <c r="H157" s="83" t="str">
        <f t="shared" si="14"/>
        <v/>
      </c>
      <c r="I157" s="90" t="s">
        <v>192</v>
      </c>
      <c r="J157" s="89">
        <v>1607.6208333333</v>
      </c>
      <c r="K157" s="89">
        <v>-1817.0208333333001</v>
      </c>
      <c r="L157" s="89">
        <v>667.94583333330002</v>
      </c>
      <c r="M157" s="89">
        <v>-1639.9041666666999</v>
      </c>
      <c r="N157" s="89">
        <f t="shared" si="15"/>
        <v>-209.40000000000009</v>
      </c>
      <c r="O157" s="89">
        <f t="shared" si="16"/>
        <v>-971.95833333339988</v>
      </c>
    </row>
    <row r="158" spans="1:15">
      <c r="A158" s="88" t="s">
        <v>226</v>
      </c>
      <c r="B158" s="89">
        <v>2709.2083333332998</v>
      </c>
      <c r="C158" s="89">
        <v>2607.0833333332998</v>
      </c>
      <c r="D158" s="89">
        <v>2472.9166666667002</v>
      </c>
      <c r="E158" s="89">
        <v>3762.2916666667002</v>
      </c>
      <c r="F158" s="89">
        <f t="shared" si="12"/>
        <v>-2607.0833333332998</v>
      </c>
      <c r="G158" s="89">
        <f t="shared" si="13"/>
        <v>-3762.2916666667002</v>
      </c>
      <c r="H158" s="83" t="str">
        <f t="shared" si="14"/>
        <v/>
      </c>
      <c r="I158" s="90" t="s">
        <v>226</v>
      </c>
      <c r="J158" s="89">
        <v>1185.8136363635999</v>
      </c>
      <c r="K158" s="89">
        <v>-1605.7333333332999</v>
      </c>
      <c r="L158" s="89">
        <v>544.19166666670003</v>
      </c>
      <c r="M158" s="89">
        <v>-2238.8125</v>
      </c>
      <c r="N158" s="89">
        <f t="shared" si="15"/>
        <v>-419.9196969697</v>
      </c>
      <c r="O158" s="89">
        <f t="shared" si="16"/>
        <v>-1694.6208333333</v>
      </c>
    </row>
    <row r="159" spans="1:15">
      <c r="A159" s="88" t="s">
        <v>227</v>
      </c>
      <c r="B159" s="89">
        <v>2767.0833333332998</v>
      </c>
      <c r="C159" s="89">
        <v>1800</v>
      </c>
      <c r="D159" s="89">
        <v>2186.6666666667002</v>
      </c>
      <c r="E159" s="89">
        <v>3802.5</v>
      </c>
      <c r="F159" s="89">
        <f t="shared" si="12"/>
        <v>-1800</v>
      </c>
      <c r="G159" s="89">
        <f t="shared" si="13"/>
        <v>-3802.5</v>
      </c>
      <c r="H159" s="83" t="str">
        <f t="shared" si="14"/>
        <v/>
      </c>
      <c r="I159" s="90" t="s">
        <v>227</v>
      </c>
      <c r="J159" s="89">
        <v>2627.4041666666999</v>
      </c>
      <c r="K159" s="89">
        <v>-731.5</v>
      </c>
      <c r="L159" s="89">
        <v>346.80952380949998</v>
      </c>
      <c r="M159" s="89">
        <v>-2154.4416666666998</v>
      </c>
      <c r="N159" s="89">
        <f t="shared" si="15"/>
        <v>1895.9041666666999</v>
      </c>
      <c r="O159" s="89">
        <f t="shared" si="16"/>
        <v>-1807.6321428571998</v>
      </c>
    </row>
    <row r="160" spans="1:15">
      <c r="A160" s="88" t="s">
        <v>228</v>
      </c>
      <c r="B160" s="89">
        <v>2395.0416666667002</v>
      </c>
      <c r="C160" s="89">
        <v>1863.3333333333001</v>
      </c>
      <c r="D160" s="89">
        <v>2325.625</v>
      </c>
      <c r="E160" s="89">
        <v>3918.75</v>
      </c>
      <c r="F160" s="89">
        <f t="shared" si="12"/>
        <v>-1863.3333333333001</v>
      </c>
      <c r="G160" s="89">
        <f t="shared" si="13"/>
        <v>-3918.75</v>
      </c>
      <c r="H160" s="83" t="str">
        <f t="shared" si="14"/>
        <v/>
      </c>
      <c r="I160" s="90" t="s">
        <v>228</v>
      </c>
      <c r="J160" s="89">
        <v>2883.9250000000002</v>
      </c>
      <c r="K160" s="89">
        <v>-850.21</v>
      </c>
      <c r="L160" s="89">
        <v>586.73333333330004</v>
      </c>
      <c r="M160" s="89">
        <v>-2379.9083333333001</v>
      </c>
      <c r="N160" s="89">
        <f t="shared" si="15"/>
        <v>2033.7150000000001</v>
      </c>
      <c r="O160" s="89">
        <f t="shared" si="16"/>
        <v>-1793.1750000000002</v>
      </c>
    </row>
    <row r="161" spans="1:15">
      <c r="A161" s="88" t="s">
        <v>229</v>
      </c>
      <c r="B161" s="89">
        <v>2624.7916666667002</v>
      </c>
      <c r="C161" s="89">
        <v>1625</v>
      </c>
      <c r="D161" s="89">
        <v>2414.7916666667002</v>
      </c>
      <c r="E161" s="89">
        <v>3630.2083333332998</v>
      </c>
      <c r="F161" s="89">
        <f t="shared" si="12"/>
        <v>-1625</v>
      </c>
      <c r="G161" s="89">
        <f t="shared" si="13"/>
        <v>-3630.2083333332998</v>
      </c>
      <c r="H161" s="83" t="str">
        <f t="shared" si="14"/>
        <v/>
      </c>
      <c r="I161" s="90" t="s">
        <v>229</v>
      </c>
      <c r="J161" s="89">
        <v>2177.4541666667001</v>
      </c>
      <c r="K161" s="89">
        <v>-841.26521739129998</v>
      </c>
      <c r="L161" s="89">
        <v>709.45416666669996</v>
      </c>
      <c r="M161" s="89">
        <v>-1856.1458333333001</v>
      </c>
      <c r="N161" s="89">
        <f t="shared" si="15"/>
        <v>1336.1889492754001</v>
      </c>
      <c r="O161" s="89">
        <f t="shared" si="16"/>
        <v>-1146.6916666666002</v>
      </c>
    </row>
    <row r="162" spans="1:15">
      <c r="A162" s="88" t="s">
        <v>230</v>
      </c>
      <c r="B162" s="89">
        <v>2779.375</v>
      </c>
      <c r="C162" s="89">
        <v>2173.4166666667002</v>
      </c>
      <c r="D162" s="89">
        <v>2035.2083333333001</v>
      </c>
      <c r="E162" s="89">
        <v>4006.875</v>
      </c>
      <c r="F162" s="89">
        <f t="shared" si="12"/>
        <v>-2173.4166666667002</v>
      </c>
      <c r="G162" s="89">
        <f t="shared" si="13"/>
        <v>-4006.875</v>
      </c>
      <c r="H162" s="83" t="str">
        <f t="shared" si="14"/>
        <v/>
      </c>
      <c r="I162" s="90" t="s">
        <v>230</v>
      </c>
      <c r="J162" s="89">
        <v>1421.8833333333</v>
      </c>
      <c r="K162" s="89">
        <v>-1316.9124999999999</v>
      </c>
      <c r="L162" s="89">
        <v>593.90416666670001</v>
      </c>
      <c r="M162" s="89">
        <v>-2201.1833333333002</v>
      </c>
      <c r="N162" s="89">
        <f t="shared" si="15"/>
        <v>104.97083333330011</v>
      </c>
      <c r="O162" s="89">
        <f t="shared" si="16"/>
        <v>-1607.2791666666003</v>
      </c>
    </row>
    <row r="163" spans="1:15">
      <c r="A163" s="88" t="s">
        <v>231</v>
      </c>
      <c r="B163" s="89">
        <v>2477.6666666667002</v>
      </c>
      <c r="C163" s="89">
        <v>2938.75</v>
      </c>
      <c r="D163" s="89">
        <v>2823.75</v>
      </c>
      <c r="E163" s="89">
        <v>3550</v>
      </c>
      <c r="F163" s="89">
        <f t="shared" si="12"/>
        <v>-2938.75</v>
      </c>
      <c r="G163" s="89">
        <f t="shared" si="13"/>
        <v>-3550</v>
      </c>
      <c r="H163" s="83" t="str">
        <f t="shared" si="14"/>
        <v/>
      </c>
      <c r="I163" s="90" t="s">
        <v>231</v>
      </c>
      <c r="J163" s="89">
        <v>1748.4166666666999</v>
      </c>
      <c r="K163" s="89">
        <v>-1187.6291666667</v>
      </c>
      <c r="L163" s="89">
        <v>825.23333333330004</v>
      </c>
      <c r="M163" s="89">
        <v>-2757.1041666667002</v>
      </c>
      <c r="N163" s="89">
        <f t="shared" si="15"/>
        <v>560.78749999999991</v>
      </c>
      <c r="O163" s="89">
        <f t="shared" si="16"/>
        <v>-1931.8708333334002</v>
      </c>
    </row>
    <row r="164" spans="1:15">
      <c r="A164" s="88" t="s">
        <v>232</v>
      </c>
      <c r="B164" s="89">
        <v>2800.5</v>
      </c>
      <c r="C164" s="89">
        <v>3312.5</v>
      </c>
      <c r="D164" s="89">
        <v>2508.0416666667002</v>
      </c>
      <c r="E164" s="89">
        <v>3371.875</v>
      </c>
      <c r="F164" s="89">
        <f t="shared" si="12"/>
        <v>-3312.5</v>
      </c>
      <c r="G164" s="89">
        <f t="shared" si="13"/>
        <v>-3371.875</v>
      </c>
      <c r="H164" s="83" t="str">
        <f t="shared" si="14"/>
        <v/>
      </c>
      <c r="I164" s="90" t="s">
        <v>232</v>
      </c>
      <c r="J164" s="89">
        <v>2998.5625</v>
      </c>
      <c r="K164" s="89">
        <v>-330.2</v>
      </c>
      <c r="L164" s="89">
        <v>446.60869565220003</v>
      </c>
      <c r="M164" s="89">
        <v>-2388.2416666667</v>
      </c>
      <c r="N164" s="89">
        <f t="shared" si="15"/>
        <v>2668.3625000000002</v>
      </c>
      <c r="O164" s="89">
        <f t="shared" si="16"/>
        <v>-1941.6329710145001</v>
      </c>
    </row>
    <row r="165" spans="1:15">
      <c r="A165" s="88" t="s">
        <v>233</v>
      </c>
      <c r="B165" s="89">
        <v>2372.375</v>
      </c>
      <c r="C165" s="89">
        <v>2286.25</v>
      </c>
      <c r="D165" s="89">
        <v>2935.4166666667002</v>
      </c>
      <c r="E165" s="89">
        <v>3411.4583333332998</v>
      </c>
      <c r="F165" s="89">
        <f t="shared" si="12"/>
        <v>-2286.25</v>
      </c>
      <c r="G165" s="89">
        <f t="shared" si="13"/>
        <v>-3411.4583333332998</v>
      </c>
      <c r="H165" s="83" t="str">
        <f t="shared" si="14"/>
        <v/>
      </c>
      <c r="I165" s="90" t="s">
        <v>233</v>
      </c>
      <c r="J165" s="89">
        <v>1594.2625</v>
      </c>
      <c r="K165" s="89">
        <v>-1302.4304347826001</v>
      </c>
      <c r="L165" s="89">
        <v>450.41250000000002</v>
      </c>
      <c r="M165" s="89">
        <v>-1254.1458333333001</v>
      </c>
      <c r="N165" s="89">
        <f t="shared" si="15"/>
        <v>291.83206521739999</v>
      </c>
      <c r="O165" s="89">
        <f t="shared" si="16"/>
        <v>-803.73333333330004</v>
      </c>
    </row>
    <row r="166" spans="1:15">
      <c r="A166" s="88" t="s">
        <v>234</v>
      </c>
      <c r="B166" s="89">
        <v>1945.8333333333001</v>
      </c>
      <c r="C166" s="89">
        <v>2189.5833333332998</v>
      </c>
      <c r="D166" s="89">
        <v>2585.625</v>
      </c>
      <c r="E166" s="89">
        <v>3106.25</v>
      </c>
      <c r="F166" s="89">
        <f t="shared" si="12"/>
        <v>-2189.5833333332998</v>
      </c>
      <c r="G166" s="89">
        <f t="shared" si="13"/>
        <v>-3106.25</v>
      </c>
      <c r="H166" s="83" t="str">
        <f t="shared" si="14"/>
        <v/>
      </c>
      <c r="I166" s="90" t="s">
        <v>234</v>
      </c>
      <c r="J166" s="89">
        <v>1390.5875000000001</v>
      </c>
      <c r="K166" s="89">
        <v>-866.63636363640001</v>
      </c>
      <c r="L166" s="89">
        <v>590.95000000000005</v>
      </c>
      <c r="M166" s="89">
        <v>-1520.1</v>
      </c>
      <c r="N166" s="89">
        <f t="shared" si="15"/>
        <v>523.95113636360009</v>
      </c>
      <c r="O166" s="89">
        <f t="shared" si="16"/>
        <v>-929.14999999999986</v>
      </c>
    </row>
    <row r="167" spans="1:15">
      <c r="A167" s="88" t="s">
        <v>235</v>
      </c>
      <c r="B167" s="89">
        <v>2300</v>
      </c>
      <c r="C167" s="89">
        <v>2229.1666666667002</v>
      </c>
      <c r="D167" s="89">
        <v>2211.875</v>
      </c>
      <c r="E167" s="89">
        <v>3805</v>
      </c>
      <c r="F167" s="89">
        <f t="shared" si="12"/>
        <v>-2229.1666666667002</v>
      </c>
      <c r="G167" s="89">
        <f t="shared" si="13"/>
        <v>-3805</v>
      </c>
      <c r="H167" s="83" t="str">
        <f t="shared" si="14"/>
        <v/>
      </c>
      <c r="I167" s="90" t="s">
        <v>235</v>
      </c>
      <c r="J167" s="89">
        <v>1656.4583333333001</v>
      </c>
      <c r="K167" s="89">
        <v>-859.27222222219996</v>
      </c>
      <c r="L167" s="89">
        <v>508.8333333333</v>
      </c>
      <c r="M167" s="89">
        <v>-2095.9291666667</v>
      </c>
      <c r="N167" s="89">
        <f t="shared" si="15"/>
        <v>797.1861111111001</v>
      </c>
      <c r="O167" s="89">
        <f t="shared" si="16"/>
        <v>-1587.0958333333999</v>
      </c>
    </row>
    <row r="168" spans="1:15">
      <c r="A168" s="88" t="s">
        <v>236</v>
      </c>
      <c r="B168" s="89">
        <v>2300</v>
      </c>
      <c r="C168" s="89">
        <v>2091.6666666667002</v>
      </c>
      <c r="D168" s="89">
        <v>2506.25</v>
      </c>
      <c r="E168" s="89">
        <v>3541.4583333332998</v>
      </c>
      <c r="F168" s="89">
        <f t="shared" si="12"/>
        <v>-2091.6666666667002</v>
      </c>
      <c r="G168" s="89">
        <f t="shared" si="13"/>
        <v>-3541.4583333332998</v>
      </c>
      <c r="H168" s="83" t="str">
        <f t="shared" si="14"/>
        <v/>
      </c>
      <c r="I168" s="90" t="s">
        <v>236</v>
      </c>
      <c r="J168" s="89">
        <v>2127.0958333333001</v>
      </c>
      <c r="K168" s="89">
        <v>-788.53076923080005</v>
      </c>
      <c r="L168" s="89">
        <v>525.67499999999995</v>
      </c>
      <c r="M168" s="89">
        <v>-2142.0916666666999</v>
      </c>
      <c r="N168" s="89">
        <f t="shared" si="15"/>
        <v>1338.5650641024999</v>
      </c>
      <c r="O168" s="89">
        <f t="shared" si="16"/>
        <v>-1616.4166666666999</v>
      </c>
    </row>
    <row r="169" spans="1:15">
      <c r="A169" s="88" t="s">
        <v>237</v>
      </c>
      <c r="B169" s="89">
        <v>2231.25</v>
      </c>
      <c r="C169" s="89">
        <v>2300</v>
      </c>
      <c r="D169" s="89">
        <v>2406.0416666667002</v>
      </c>
      <c r="E169" s="89">
        <v>3775.2083333332998</v>
      </c>
      <c r="F169" s="89">
        <f t="shared" si="12"/>
        <v>-2300</v>
      </c>
      <c r="G169" s="89">
        <f t="shared" si="13"/>
        <v>-3775.2083333332998</v>
      </c>
      <c r="H169" s="83" t="str">
        <f t="shared" si="14"/>
        <v/>
      </c>
      <c r="I169" s="90" t="s">
        <v>237</v>
      </c>
      <c r="J169" s="89">
        <v>2282.9458333333</v>
      </c>
      <c r="K169" s="89">
        <v>-370.18888888890001</v>
      </c>
      <c r="L169" s="89">
        <v>692.25833333330002</v>
      </c>
      <c r="M169" s="89">
        <v>-2071.3833333333</v>
      </c>
      <c r="N169" s="89">
        <f t="shared" si="15"/>
        <v>1912.7569444444</v>
      </c>
      <c r="O169" s="89">
        <f t="shared" si="16"/>
        <v>-1379.125</v>
      </c>
    </row>
    <row r="170" spans="1:15">
      <c r="A170" s="88" t="s">
        <v>238</v>
      </c>
      <c r="B170" s="89">
        <v>2206.25</v>
      </c>
      <c r="C170" s="89">
        <v>2300</v>
      </c>
      <c r="D170" s="89">
        <v>3119.1666666667002</v>
      </c>
      <c r="E170" s="89">
        <v>3447.7083333332998</v>
      </c>
      <c r="F170" s="89">
        <f t="shared" si="12"/>
        <v>-2300</v>
      </c>
      <c r="G170" s="89">
        <f t="shared" si="13"/>
        <v>-3447.7083333332998</v>
      </c>
      <c r="H170" s="83" t="str">
        <f t="shared" si="14"/>
        <v/>
      </c>
      <c r="I170" s="90" t="s">
        <v>238</v>
      </c>
      <c r="J170" s="89">
        <v>2023.0958333333001</v>
      </c>
      <c r="K170" s="89">
        <v>-605.97500000000002</v>
      </c>
      <c r="L170" s="89">
        <v>672.16250000000002</v>
      </c>
      <c r="M170" s="89">
        <v>-1784.3125</v>
      </c>
      <c r="N170" s="89">
        <f t="shared" si="15"/>
        <v>1417.1208333333002</v>
      </c>
      <c r="O170" s="89">
        <f t="shared" si="16"/>
        <v>-1112.1500000000001</v>
      </c>
    </row>
    <row r="171" spans="1:15">
      <c r="A171" s="88" t="s">
        <v>239</v>
      </c>
      <c r="B171" s="89">
        <v>2300</v>
      </c>
      <c r="C171" s="89">
        <v>2300</v>
      </c>
      <c r="D171" s="89">
        <v>2718.9583333332998</v>
      </c>
      <c r="E171" s="89">
        <v>3455.8333333332998</v>
      </c>
      <c r="F171" s="89">
        <f t="shared" si="12"/>
        <v>-2300</v>
      </c>
      <c r="G171" s="89">
        <f t="shared" si="13"/>
        <v>-3455.8333333332998</v>
      </c>
      <c r="H171" s="83" t="str">
        <f t="shared" si="14"/>
        <v/>
      </c>
      <c r="I171" s="90" t="s">
        <v>239</v>
      </c>
      <c r="J171" s="89">
        <v>1624.2782608696</v>
      </c>
      <c r="K171" s="89">
        <v>-1521.2923076923</v>
      </c>
      <c r="L171" s="89">
        <v>610.04166666670005</v>
      </c>
      <c r="M171" s="89">
        <v>-1979.9</v>
      </c>
      <c r="N171" s="89">
        <f t="shared" si="15"/>
        <v>102.98595317729996</v>
      </c>
      <c r="O171" s="89">
        <f t="shared" si="16"/>
        <v>-1369.8583333332999</v>
      </c>
    </row>
    <row r="172" spans="1:15">
      <c r="A172" s="88" t="s">
        <v>240</v>
      </c>
      <c r="B172" s="89">
        <v>2300</v>
      </c>
      <c r="C172" s="89">
        <v>2312.5</v>
      </c>
      <c r="D172" s="89">
        <v>2686.875</v>
      </c>
      <c r="E172" s="89">
        <v>3793.75</v>
      </c>
      <c r="F172" s="89">
        <f t="shared" si="12"/>
        <v>-2312.5</v>
      </c>
      <c r="G172" s="89">
        <f t="shared" si="13"/>
        <v>-3793.75</v>
      </c>
      <c r="H172" s="83" t="str">
        <f t="shared" si="14"/>
        <v>S</v>
      </c>
      <c r="I172" s="90" t="s">
        <v>240</v>
      </c>
      <c r="J172" s="89">
        <v>2309.1</v>
      </c>
      <c r="K172" s="89">
        <v>-177.79</v>
      </c>
      <c r="L172" s="89">
        <v>525.86249999999995</v>
      </c>
      <c r="M172" s="89">
        <v>-2397.2958333332999</v>
      </c>
      <c r="N172" s="89">
        <f t="shared" si="15"/>
        <v>2131.31</v>
      </c>
      <c r="O172" s="89">
        <f t="shared" si="16"/>
        <v>-1871.4333333333</v>
      </c>
    </row>
    <row r="173" spans="1:15">
      <c r="A173" s="88" t="s">
        <v>241</v>
      </c>
      <c r="B173" s="89">
        <v>2300</v>
      </c>
      <c r="C173" s="89">
        <v>2318.75</v>
      </c>
      <c r="D173" s="89">
        <v>2251.875</v>
      </c>
      <c r="E173" s="89">
        <v>4040.4166666667002</v>
      </c>
      <c r="F173" s="89">
        <f t="shared" si="12"/>
        <v>-2318.75</v>
      </c>
      <c r="G173" s="89">
        <f t="shared" si="13"/>
        <v>-4040.4166666667002</v>
      </c>
      <c r="H173" s="83" t="str">
        <f t="shared" si="14"/>
        <v/>
      </c>
      <c r="I173" s="90" t="s">
        <v>241</v>
      </c>
      <c r="J173" s="89">
        <v>2248.1708333332999</v>
      </c>
      <c r="K173" s="89">
        <v>-122.5</v>
      </c>
      <c r="L173" s="89">
        <v>538.20416666669996</v>
      </c>
      <c r="M173" s="89">
        <v>-2617.5875000000001</v>
      </c>
      <c r="N173" s="89">
        <f t="shared" si="15"/>
        <v>2125.6708333332999</v>
      </c>
      <c r="O173" s="89">
        <f t="shared" si="16"/>
        <v>-2079.3833333333</v>
      </c>
    </row>
    <row r="174" spans="1:15">
      <c r="A174" s="88" t="s">
        <v>242</v>
      </c>
      <c r="B174" s="89">
        <v>2008.3333333333001</v>
      </c>
      <c r="C174" s="89">
        <v>2143.75</v>
      </c>
      <c r="D174" s="89">
        <v>1963.375</v>
      </c>
      <c r="E174" s="89">
        <v>3666.7083333332998</v>
      </c>
      <c r="F174" s="89">
        <f t="shared" si="12"/>
        <v>-2143.75</v>
      </c>
      <c r="G174" s="89">
        <f t="shared" si="13"/>
        <v>-3666.7083333332998</v>
      </c>
      <c r="H174" s="83" t="str">
        <f t="shared" si="14"/>
        <v/>
      </c>
      <c r="I174" s="90" t="s">
        <v>242</v>
      </c>
      <c r="J174" s="89">
        <v>2147.0749999999998</v>
      </c>
      <c r="K174" s="89">
        <v>-435.87857142860003</v>
      </c>
      <c r="L174" s="89">
        <v>465.28333333329999</v>
      </c>
      <c r="M174" s="89">
        <v>-2444.0833333332998</v>
      </c>
      <c r="N174" s="89">
        <f t="shared" si="15"/>
        <v>1711.1964285713998</v>
      </c>
      <c r="O174" s="89">
        <f t="shared" si="16"/>
        <v>-1978.7999999999997</v>
      </c>
    </row>
    <row r="175" spans="1:15">
      <c r="A175" s="88" t="s">
        <v>243</v>
      </c>
      <c r="B175" s="89">
        <v>2293.75</v>
      </c>
      <c r="C175" s="89">
        <v>2179.1666666667002</v>
      </c>
      <c r="D175" s="89">
        <v>1484.5833333333001</v>
      </c>
      <c r="E175" s="89">
        <v>3806.2083333332998</v>
      </c>
      <c r="F175" s="89">
        <f t="shared" si="12"/>
        <v>-2179.1666666667002</v>
      </c>
      <c r="G175" s="89">
        <f t="shared" si="13"/>
        <v>-3806.2083333332998</v>
      </c>
      <c r="H175" s="83" t="str">
        <f t="shared" si="14"/>
        <v/>
      </c>
      <c r="I175" s="90" t="s">
        <v>243</v>
      </c>
      <c r="J175" s="89">
        <v>2212.2458333333002</v>
      </c>
      <c r="K175" s="89">
        <v>-299.12857142860003</v>
      </c>
      <c r="L175" s="89">
        <v>196.12727272730001</v>
      </c>
      <c r="M175" s="89">
        <v>-2381.2375000000002</v>
      </c>
      <c r="N175" s="89">
        <f t="shared" si="15"/>
        <v>1913.1172619047002</v>
      </c>
      <c r="O175" s="89">
        <f t="shared" si="16"/>
        <v>-2185.1102272727003</v>
      </c>
    </row>
    <row r="176" spans="1:15">
      <c r="A176" s="88" t="s">
        <v>244</v>
      </c>
      <c r="B176" s="89">
        <v>2300</v>
      </c>
      <c r="C176" s="89">
        <v>2268.75</v>
      </c>
      <c r="D176" s="89">
        <v>1965.8333333333001</v>
      </c>
      <c r="E176" s="89">
        <v>4115.625</v>
      </c>
      <c r="F176" s="89">
        <f t="shared" si="12"/>
        <v>-2268.75</v>
      </c>
      <c r="G176" s="89">
        <f t="shared" si="13"/>
        <v>-4115.625</v>
      </c>
      <c r="H176" s="83" t="str">
        <f t="shared" si="14"/>
        <v/>
      </c>
      <c r="I176" s="90" t="s">
        <v>244</v>
      </c>
      <c r="J176" s="89">
        <v>2313.4875000000002</v>
      </c>
      <c r="K176" s="89">
        <v>-154.44999999999999</v>
      </c>
      <c r="L176" s="89">
        <v>338.95416666670002</v>
      </c>
      <c r="M176" s="89">
        <v>-2827.25</v>
      </c>
      <c r="N176" s="89">
        <f t="shared" si="15"/>
        <v>2159.0375000000004</v>
      </c>
      <c r="O176" s="89">
        <f t="shared" si="16"/>
        <v>-2488.2958333332999</v>
      </c>
    </row>
    <row r="177" spans="1:15">
      <c r="A177" s="88" t="s">
        <v>245</v>
      </c>
      <c r="B177" s="89">
        <v>2137.5</v>
      </c>
      <c r="C177" s="89">
        <v>2487.2083333332998</v>
      </c>
      <c r="D177" s="89">
        <v>2735</v>
      </c>
      <c r="E177" s="89">
        <v>3800.8333333332998</v>
      </c>
      <c r="F177" s="89">
        <f t="shared" si="12"/>
        <v>-2487.2083333332998</v>
      </c>
      <c r="G177" s="89">
        <f t="shared" si="13"/>
        <v>-3800.8333333332998</v>
      </c>
      <c r="H177" s="83" t="str">
        <f t="shared" si="14"/>
        <v/>
      </c>
      <c r="I177" s="90" t="s">
        <v>245</v>
      </c>
      <c r="J177" s="89">
        <v>2092.3166666666998</v>
      </c>
      <c r="K177" s="89">
        <v>-227.02173913039999</v>
      </c>
      <c r="L177" s="89">
        <v>526.07083333330002</v>
      </c>
      <c r="M177" s="89">
        <v>-2577.7666666667001</v>
      </c>
      <c r="N177" s="89">
        <f t="shared" si="15"/>
        <v>1865.2949275362998</v>
      </c>
      <c r="O177" s="89">
        <f t="shared" si="16"/>
        <v>-2051.6958333334001</v>
      </c>
    </row>
    <row r="178" spans="1:15">
      <c r="A178" s="88" t="s">
        <v>246</v>
      </c>
      <c r="B178" s="89">
        <v>2037.5</v>
      </c>
      <c r="C178" s="89">
        <v>2139.9166666667002</v>
      </c>
      <c r="D178" s="89">
        <v>3556.875</v>
      </c>
      <c r="E178" s="89">
        <v>2658.3333333332998</v>
      </c>
      <c r="F178" s="89">
        <f t="shared" si="12"/>
        <v>-2139.9166666667002</v>
      </c>
      <c r="G178" s="89">
        <f t="shared" si="13"/>
        <v>-2658.3333333332998</v>
      </c>
      <c r="H178" s="83" t="str">
        <f t="shared" si="14"/>
        <v/>
      </c>
      <c r="I178" s="90" t="s">
        <v>246</v>
      </c>
      <c r="J178" s="89">
        <v>1441.0374999999999</v>
      </c>
      <c r="K178" s="89">
        <v>-1333.6142857143</v>
      </c>
      <c r="L178" s="89">
        <v>1219.125</v>
      </c>
      <c r="M178" s="89">
        <v>-1384.7375</v>
      </c>
      <c r="N178" s="89">
        <f t="shared" si="15"/>
        <v>107.42321428569994</v>
      </c>
      <c r="O178" s="89">
        <f t="shared" si="16"/>
        <v>-165.61249999999995</v>
      </c>
    </row>
    <row r="179" spans="1:15">
      <c r="A179" s="88" t="s">
        <v>247</v>
      </c>
      <c r="B179" s="89">
        <v>1900</v>
      </c>
      <c r="C179" s="89">
        <v>2340.9166666667002</v>
      </c>
      <c r="D179" s="89">
        <v>2593.125</v>
      </c>
      <c r="E179" s="89">
        <v>3636.6666666667002</v>
      </c>
      <c r="F179" s="89">
        <f t="shared" si="12"/>
        <v>-2340.9166666667002</v>
      </c>
      <c r="G179" s="89">
        <f t="shared" si="13"/>
        <v>-3636.6666666667002</v>
      </c>
      <c r="H179" s="83" t="str">
        <f t="shared" si="14"/>
        <v/>
      </c>
      <c r="I179" s="90" t="s">
        <v>247</v>
      </c>
      <c r="J179" s="89">
        <v>1787.3458333333001</v>
      </c>
      <c r="K179" s="89">
        <v>-1038.9954545455</v>
      </c>
      <c r="L179" s="89">
        <v>987.04166666670005</v>
      </c>
      <c r="M179" s="89">
        <v>-2458.0833333332998</v>
      </c>
      <c r="N179" s="89">
        <f t="shared" si="15"/>
        <v>748.35037878780008</v>
      </c>
      <c r="O179" s="89">
        <f t="shared" si="16"/>
        <v>-1471.0416666665997</v>
      </c>
    </row>
    <row r="180" spans="1:15">
      <c r="A180" s="88" t="s">
        <v>248</v>
      </c>
      <c r="B180" s="89">
        <v>1554.1666666666999</v>
      </c>
      <c r="C180" s="89">
        <v>2409.6666666667002</v>
      </c>
      <c r="D180" s="89">
        <v>2926</v>
      </c>
      <c r="E180" s="89">
        <v>3667.2916666667002</v>
      </c>
      <c r="F180" s="89">
        <f t="shared" si="12"/>
        <v>-2409.6666666667002</v>
      </c>
      <c r="G180" s="89">
        <f t="shared" si="13"/>
        <v>-3667.2916666667002</v>
      </c>
      <c r="H180" s="83" t="str">
        <f t="shared" si="14"/>
        <v/>
      </c>
      <c r="I180" s="90" t="s">
        <v>248</v>
      </c>
      <c r="J180" s="89">
        <v>1082.2541666667</v>
      </c>
      <c r="K180" s="89">
        <v>-880.97777777780004</v>
      </c>
      <c r="L180" s="89">
        <v>742.84166666670001</v>
      </c>
      <c r="M180" s="89">
        <v>-2274.9041666666999</v>
      </c>
      <c r="N180" s="89">
        <f t="shared" si="15"/>
        <v>201.27638888889999</v>
      </c>
      <c r="O180" s="89">
        <f t="shared" si="16"/>
        <v>-1532.0625</v>
      </c>
    </row>
    <row r="181" spans="1:15">
      <c r="A181" s="88" t="s">
        <v>249</v>
      </c>
      <c r="B181" s="89">
        <v>2083.3333333332998</v>
      </c>
      <c r="C181" s="89">
        <v>2105.75</v>
      </c>
      <c r="D181" s="89">
        <v>1924.1666666666999</v>
      </c>
      <c r="E181" s="89">
        <v>3721.4583333332998</v>
      </c>
      <c r="F181" s="89">
        <f t="shared" si="12"/>
        <v>-2105.75</v>
      </c>
      <c r="G181" s="89">
        <f t="shared" si="13"/>
        <v>-3721.4583333332998</v>
      </c>
      <c r="H181" s="83" t="str">
        <f t="shared" si="14"/>
        <v/>
      </c>
      <c r="I181" s="90" t="s">
        <v>249</v>
      </c>
      <c r="J181" s="89">
        <v>1242.2958333332999</v>
      </c>
      <c r="K181" s="89">
        <v>-618.71818181820004</v>
      </c>
      <c r="L181" s="89">
        <v>449.96249999999998</v>
      </c>
      <c r="M181" s="89">
        <v>-2175.9458333333</v>
      </c>
      <c r="N181" s="89">
        <f t="shared" si="15"/>
        <v>623.57765151509989</v>
      </c>
      <c r="O181" s="89">
        <f t="shared" si="16"/>
        <v>-1725.9833333332999</v>
      </c>
    </row>
    <row r="182" spans="1:15">
      <c r="A182" s="88" t="s">
        <v>250</v>
      </c>
      <c r="B182" s="89">
        <v>1966.6666666666999</v>
      </c>
      <c r="C182" s="89">
        <v>2005.75</v>
      </c>
      <c r="D182" s="89">
        <v>1713.75</v>
      </c>
      <c r="E182" s="89">
        <v>3948.75</v>
      </c>
      <c r="F182" s="89">
        <f t="shared" si="12"/>
        <v>-2005.75</v>
      </c>
      <c r="G182" s="89">
        <f t="shared" si="13"/>
        <v>-3948.75</v>
      </c>
      <c r="H182" s="83" t="str">
        <f t="shared" si="14"/>
        <v/>
      </c>
      <c r="I182" s="90" t="s">
        <v>250</v>
      </c>
      <c r="J182" s="89">
        <v>1135.5374999999999</v>
      </c>
      <c r="K182" s="89">
        <v>-910.60952380950005</v>
      </c>
      <c r="L182" s="89">
        <v>389.30833333330003</v>
      </c>
      <c r="M182" s="89">
        <v>-2277.5791666667001</v>
      </c>
      <c r="N182" s="89">
        <f t="shared" si="15"/>
        <v>224.92797619049986</v>
      </c>
      <c r="O182" s="89">
        <f t="shared" si="16"/>
        <v>-1888.2708333334001</v>
      </c>
    </row>
    <row r="183" spans="1:15">
      <c r="A183" s="88" t="s">
        <v>251</v>
      </c>
      <c r="B183" s="89">
        <v>1966.6666666666999</v>
      </c>
      <c r="C183" s="89">
        <v>2262</v>
      </c>
      <c r="D183" s="89">
        <v>1906.25</v>
      </c>
      <c r="E183" s="89">
        <v>3975.4166666667002</v>
      </c>
      <c r="F183" s="89">
        <f t="shared" si="12"/>
        <v>-2262</v>
      </c>
      <c r="G183" s="89">
        <f t="shared" si="13"/>
        <v>-3975.4166666667002</v>
      </c>
      <c r="H183" s="83" t="str">
        <f t="shared" si="14"/>
        <v/>
      </c>
      <c r="I183" s="90" t="s">
        <v>251</v>
      </c>
      <c r="J183" s="89">
        <v>1092.6833333333</v>
      </c>
      <c r="K183" s="89">
        <v>-1373.7722222222001</v>
      </c>
      <c r="L183" s="89">
        <v>387.5625</v>
      </c>
      <c r="M183" s="89">
        <v>-2082.1875</v>
      </c>
      <c r="N183" s="89">
        <f t="shared" si="15"/>
        <v>-281.0888888889001</v>
      </c>
      <c r="O183" s="89">
        <f t="shared" si="16"/>
        <v>-1694.625</v>
      </c>
    </row>
    <row r="184" spans="1:15">
      <c r="A184" s="88" t="s">
        <v>252</v>
      </c>
      <c r="B184" s="89">
        <v>1916.6666666666999</v>
      </c>
      <c r="C184" s="89">
        <v>2379.75</v>
      </c>
      <c r="D184" s="89">
        <v>2329.125</v>
      </c>
      <c r="E184" s="89">
        <v>3558.3333333332998</v>
      </c>
      <c r="F184" s="89">
        <f t="shared" si="12"/>
        <v>-2379.75</v>
      </c>
      <c r="G184" s="89">
        <f t="shared" si="13"/>
        <v>-3558.3333333332998</v>
      </c>
      <c r="H184" s="83" t="str">
        <f t="shared" si="14"/>
        <v/>
      </c>
      <c r="I184" s="90" t="s">
        <v>252</v>
      </c>
      <c r="J184" s="89">
        <v>1267.2625</v>
      </c>
      <c r="K184" s="89">
        <v>-1618.6187500000001</v>
      </c>
      <c r="L184" s="89">
        <v>620.48333333330004</v>
      </c>
      <c r="M184" s="89">
        <v>-1622.8041666667</v>
      </c>
      <c r="N184" s="89">
        <f t="shared" si="15"/>
        <v>-351.35625000000005</v>
      </c>
      <c r="O184" s="89">
        <f t="shared" si="16"/>
        <v>-1002.3208333333999</v>
      </c>
    </row>
    <row r="185" spans="1:15">
      <c r="A185" s="88" t="s">
        <v>253</v>
      </c>
      <c r="B185" s="89">
        <v>1912.5</v>
      </c>
      <c r="C185" s="89">
        <v>2083.6666666667002</v>
      </c>
      <c r="D185" s="89">
        <v>3127.5</v>
      </c>
      <c r="E185" s="89">
        <v>3010</v>
      </c>
      <c r="F185" s="89">
        <f t="shared" si="12"/>
        <v>-2083.6666666667002</v>
      </c>
      <c r="G185" s="89">
        <f t="shared" si="13"/>
        <v>-3010</v>
      </c>
      <c r="H185" s="83" t="str">
        <f t="shared" si="14"/>
        <v/>
      </c>
      <c r="I185" s="90" t="s">
        <v>253</v>
      </c>
      <c r="J185" s="89">
        <v>865.02083333329995</v>
      </c>
      <c r="K185" s="89">
        <v>-970.53333333329999</v>
      </c>
      <c r="L185" s="89">
        <v>1004.3583333333</v>
      </c>
      <c r="M185" s="89">
        <v>-1487.3666666667</v>
      </c>
      <c r="N185" s="89">
        <f t="shared" si="15"/>
        <v>-105.51250000000005</v>
      </c>
      <c r="O185" s="89">
        <f t="shared" si="16"/>
        <v>-483.00833333339995</v>
      </c>
    </row>
    <row r="186" spans="1:15">
      <c r="A186" s="88" t="s">
        <v>254</v>
      </c>
      <c r="B186" s="89">
        <v>1816.6666666666999</v>
      </c>
      <c r="C186" s="89">
        <v>2124.25</v>
      </c>
      <c r="D186" s="89">
        <v>2576.875</v>
      </c>
      <c r="E186" s="89">
        <v>3200.625</v>
      </c>
      <c r="F186" s="89">
        <f t="shared" si="12"/>
        <v>-2124.25</v>
      </c>
      <c r="G186" s="89">
        <f t="shared" si="13"/>
        <v>-3200.625</v>
      </c>
      <c r="H186" s="83" t="str">
        <f t="shared" si="14"/>
        <v/>
      </c>
      <c r="I186" s="90" t="s">
        <v>254</v>
      </c>
      <c r="J186" s="89">
        <v>855.59166666670001</v>
      </c>
      <c r="K186" s="89">
        <v>-962.39583333329995</v>
      </c>
      <c r="L186" s="89">
        <v>510.15</v>
      </c>
      <c r="M186" s="89">
        <v>-1682.55</v>
      </c>
      <c r="N186" s="89">
        <f t="shared" si="15"/>
        <v>-106.80416666659994</v>
      </c>
      <c r="O186" s="89">
        <f t="shared" si="16"/>
        <v>-1172.4000000000001</v>
      </c>
    </row>
    <row r="187" spans="1:15">
      <c r="A187" s="88" t="s">
        <v>224</v>
      </c>
      <c r="B187" s="89">
        <v>1745.8333333333001</v>
      </c>
      <c r="C187" s="89">
        <v>2100</v>
      </c>
      <c r="D187" s="89">
        <v>2145.4166666667002</v>
      </c>
      <c r="E187" s="89">
        <v>3769.1666666667002</v>
      </c>
      <c r="F187" s="89">
        <f t="shared" si="12"/>
        <v>-2100</v>
      </c>
      <c r="G187" s="89">
        <f t="shared" si="13"/>
        <v>-3769.1666666667002</v>
      </c>
      <c r="H187" s="83" t="str">
        <f t="shared" si="14"/>
        <v/>
      </c>
      <c r="I187" s="90" t="s">
        <v>224</v>
      </c>
      <c r="J187" s="89">
        <v>1799.3375000000001</v>
      </c>
      <c r="K187" s="89">
        <v>-276.83888888889999</v>
      </c>
      <c r="L187" s="89">
        <v>456.91250000000002</v>
      </c>
      <c r="M187" s="89">
        <v>-1856.125</v>
      </c>
      <c r="N187" s="89">
        <f t="shared" si="15"/>
        <v>1522.4986111111002</v>
      </c>
      <c r="O187" s="89">
        <f t="shared" si="16"/>
        <v>-1399.2125000000001</v>
      </c>
    </row>
    <row r="188" spans="1:15">
      <c r="A188" s="88" t="s">
        <v>257</v>
      </c>
      <c r="B188" s="89">
        <v>1950</v>
      </c>
      <c r="C188" s="89">
        <v>2295.0833333332998</v>
      </c>
      <c r="D188" s="89">
        <v>2299</v>
      </c>
      <c r="E188" s="89">
        <v>3870</v>
      </c>
      <c r="F188" s="89">
        <f t="shared" si="12"/>
        <v>-2295.0833333332998</v>
      </c>
      <c r="G188" s="89">
        <f t="shared" si="13"/>
        <v>-3870</v>
      </c>
      <c r="H188" s="83" t="str">
        <f t="shared" si="14"/>
        <v/>
      </c>
      <c r="I188" s="90" t="s">
        <v>257</v>
      </c>
      <c r="J188" s="89">
        <v>1485.5208333333001</v>
      </c>
      <c r="K188" s="89">
        <v>-748.97</v>
      </c>
      <c r="L188" s="89">
        <v>421.61250000000001</v>
      </c>
      <c r="M188" s="89">
        <v>-2715.7708333332998</v>
      </c>
      <c r="N188" s="89">
        <f t="shared" si="15"/>
        <v>736.55083333330003</v>
      </c>
      <c r="O188" s="89">
        <f t="shared" si="16"/>
        <v>-2294.1583333332997</v>
      </c>
    </row>
    <row r="189" spans="1:15">
      <c r="A189" s="88" t="s">
        <v>258</v>
      </c>
      <c r="B189" s="89">
        <v>1954.1666666666999</v>
      </c>
      <c r="C189" s="89">
        <v>1945.0833333333001</v>
      </c>
      <c r="D189" s="89">
        <v>1808.3333333333001</v>
      </c>
      <c r="E189" s="89">
        <v>4063.75</v>
      </c>
      <c r="F189" s="89">
        <f t="shared" si="12"/>
        <v>-1945.0833333333001</v>
      </c>
      <c r="G189" s="89">
        <f t="shared" si="13"/>
        <v>-4063.75</v>
      </c>
      <c r="H189" s="83" t="str">
        <f t="shared" si="14"/>
        <v/>
      </c>
      <c r="I189" s="90" t="s">
        <v>258</v>
      </c>
      <c r="J189" s="89">
        <v>1429.7708333333001</v>
      </c>
      <c r="K189" s="89">
        <v>-288.15238095239999</v>
      </c>
      <c r="L189" s="89">
        <v>427.5</v>
      </c>
      <c r="M189" s="89">
        <v>-2582.2375000000002</v>
      </c>
      <c r="N189" s="89">
        <f t="shared" si="15"/>
        <v>1141.6184523809002</v>
      </c>
      <c r="O189" s="89">
        <f t="shared" si="16"/>
        <v>-2154.7375000000002</v>
      </c>
    </row>
    <row r="190" spans="1:15">
      <c r="A190" s="88" t="s">
        <v>259</v>
      </c>
      <c r="B190" s="89">
        <v>1966.6666666666999</v>
      </c>
      <c r="C190" s="89">
        <v>2481.3333333332998</v>
      </c>
      <c r="D190" s="89">
        <v>2214.1666666667002</v>
      </c>
      <c r="E190" s="89">
        <v>3972.0833333332998</v>
      </c>
      <c r="F190" s="89">
        <f t="shared" si="12"/>
        <v>-2481.3333333332998</v>
      </c>
      <c r="G190" s="89">
        <f t="shared" si="13"/>
        <v>-3972.0833333332998</v>
      </c>
      <c r="H190" s="83" t="str">
        <f t="shared" si="14"/>
        <v/>
      </c>
      <c r="I190" s="90" t="s">
        <v>259</v>
      </c>
      <c r="J190" s="89">
        <v>1669.1416666667001</v>
      </c>
      <c r="K190" s="89">
        <v>-324.30588235290003</v>
      </c>
      <c r="L190" s="89">
        <v>238.53333333329999</v>
      </c>
      <c r="M190" s="89">
        <v>-2473.4833333332999</v>
      </c>
      <c r="N190" s="89">
        <f t="shared" si="15"/>
        <v>1344.8357843138001</v>
      </c>
      <c r="O190" s="89">
        <f t="shared" si="16"/>
        <v>-2234.9499999999998</v>
      </c>
    </row>
    <row r="191" spans="1:15">
      <c r="A191" s="88" t="s">
        <v>260</v>
      </c>
      <c r="B191" s="89">
        <v>1775</v>
      </c>
      <c r="C191" s="89">
        <v>2365.0416666667002</v>
      </c>
      <c r="D191" s="89">
        <v>2671.0416666667002</v>
      </c>
      <c r="E191" s="89">
        <v>3549.7916666667002</v>
      </c>
      <c r="F191" s="89">
        <f t="shared" si="12"/>
        <v>-2365.0416666667002</v>
      </c>
      <c r="G191" s="89">
        <f t="shared" si="13"/>
        <v>-3549.7916666667002</v>
      </c>
      <c r="H191" s="83" t="str">
        <f t="shared" si="14"/>
        <v/>
      </c>
      <c r="I191" s="90" t="s">
        <v>260</v>
      </c>
      <c r="J191" s="89">
        <v>1350.3416666666999</v>
      </c>
      <c r="K191" s="89">
        <v>-1012.795</v>
      </c>
      <c r="L191" s="89">
        <v>387.375</v>
      </c>
      <c r="M191" s="89">
        <v>-2151.5875000000001</v>
      </c>
      <c r="N191" s="89">
        <f t="shared" si="15"/>
        <v>337.54666666669993</v>
      </c>
      <c r="O191" s="89">
        <f t="shared" si="16"/>
        <v>-1764.2125000000001</v>
      </c>
    </row>
    <row r="192" spans="1:15">
      <c r="A192" s="88" t="s">
        <v>261</v>
      </c>
      <c r="B192" s="89">
        <v>1495.8333333333001</v>
      </c>
      <c r="C192" s="89">
        <v>2083.3333333332998</v>
      </c>
      <c r="D192" s="89">
        <v>2946.5416666667002</v>
      </c>
      <c r="E192" s="89">
        <v>3449.375</v>
      </c>
      <c r="F192" s="89">
        <f t="shared" si="12"/>
        <v>-2083.3333333332998</v>
      </c>
      <c r="G192" s="89">
        <f t="shared" si="13"/>
        <v>-3449.375</v>
      </c>
      <c r="H192" s="83" t="str">
        <f t="shared" si="14"/>
        <v/>
      </c>
      <c r="I192" s="90" t="s">
        <v>261</v>
      </c>
      <c r="J192" s="89">
        <v>878.88750000000005</v>
      </c>
      <c r="K192" s="89">
        <v>-1560.9649999999999</v>
      </c>
      <c r="L192" s="89">
        <v>583.45416666669996</v>
      </c>
      <c r="M192" s="89">
        <v>-2865.2249999999999</v>
      </c>
      <c r="N192" s="89">
        <f t="shared" si="15"/>
        <v>-682.07749999999987</v>
      </c>
      <c r="O192" s="89">
        <f t="shared" si="16"/>
        <v>-2281.7708333332998</v>
      </c>
    </row>
    <row r="193" spans="1:15">
      <c r="A193" s="88" t="s">
        <v>262</v>
      </c>
      <c r="B193" s="89">
        <v>1729.1666666666999</v>
      </c>
      <c r="C193" s="89">
        <v>1937.5</v>
      </c>
      <c r="D193" s="89">
        <v>2552.9583333332998</v>
      </c>
      <c r="E193" s="89">
        <v>3774.375</v>
      </c>
      <c r="F193" s="89">
        <f t="shared" si="12"/>
        <v>-1937.5</v>
      </c>
      <c r="G193" s="89">
        <f t="shared" si="13"/>
        <v>-3774.375</v>
      </c>
      <c r="H193" s="83" t="str">
        <f t="shared" si="14"/>
        <v/>
      </c>
      <c r="I193" s="90" t="s">
        <v>262</v>
      </c>
      <c r="J193" s="89">
        <v>1249.175</v>
      </c>
      <c r="K193" s="89">
        <v>-1357.5333333333001</v>
      </c>
      <c r="L193" s="89">
        <v>598.41250000000002</v>
      </c>
      <c r="M193" s="89">
        <v>-1890.4375</v>
      </c>
      <c r="N193" s="89">
        <f t="shared" si="15"/>
        <v>-108.35833333330015</v>
      </c>
      <c r="O193" s="89">
        <f t="shared" si="16"/>
        <v>-1292.0250000000001</v>
      </c>
    </row>
    <row r="194" spans="1:15">
      <c r="A194" s="88" t="s">
        <v>263</v>
      </c>
      <c r="B194" s="89">
        <v>2050</v>
      </c>
      <c r="C194" s="89">
        <v>2083.5833333332998</v>
      </c>
      <c r="D194" s="89">
        <v>2076.4166666667002</v>
      </c>
      <c r="E194" s="89">
        <v>3897.7916666667002</v>
      </c>
      <c r="F194" s="89">
        <f t="shared" si="12"/>
        <v>-2083.5833333332998</v>
      </c>
      <c r="G194" s="89">
        <f t="shared" si="13"/>
        <v>-3897.7916666667002</v>
      </c>
      <c r="H194" s="83" t="str">
        <f t="shared" si="14"/>
        <v/>
      </c>
      <c r="I194" s="90" t="s">
        <v>263</v>
      </c>
      <c r="J194" s="89">
        <v>1068.9791666666999</v>
      </c>
      <c r="K194" s="89">
        <v>-714.1875</v>
      </c>
      <c r="L194" s="89">
        <v>409.33749999999998</v>
      </c>
      <c r="M194" s="89">
        <v>-2124.9916666667</v>
      </c>
      <c r="N194" s="89">
        <f t="shared" si="15"/>
        <v>354.79166666669994</v>
      </c>
      <c r="O194" s="89">
        <f t="shared" si="16"/>
        <v>-1715.6541666666999</v>
      </c>
    </row>
    <row r="195" spans="1:15">
      <c r="A195" s="88" t="s">
        <v>264</v>
      </c>
      <c r="B195" s="89">
        <v>2066.6666666667002</v>
      </c>
      <c r="C195" s="89">
        <v>1975</v>
      </c>
      <c r="D195" s="89">
        <v>1980</v>
      </c>
      <c r="E195" s="89">
        <v>3387.2916666667002</v>
      </c>
      <c r="F195" s="89">
        <f t="shared" si="12"/>
        <v>-1975</v>
      </c>
      <c r="G195" s="89">
        <f t="shared" si="13"/>
        <v>-3387.2916666667002</v>
      </c>
      <c r="H195" s="83" t="str">
        <f t="shared" si="14"/>
        <v/>
      </c>
      <c r="I195" s="90" t="s">
        <v>264</v>
      </c>
      <c r="J195" s="89">
        <v>1156.5</v>
      </c>
      <c r="K195" s="89">
        <v>-1171.2578947367999</v>
      </c>
      <c r="L195" s="89">
        <v>375.61363636359999</v>
      </c>
      <c r="M195" s="89">
        <v>-1919.2291666666999</v>
      </c>
      <c r="N195" s="89">
        <f t="shared" si="15"/>
        <v>-14.757894736799926</v>
      </c>
      <c r="O195" s="89">
        <f t="shared" si="16"/>
        <v>-1543.6155303031001</v>
      </c>
    </row>
    <row r="196" spans="1:15">
      <c r="A196" s="88" t="s">
        <v>265</v>
      </c>
      <c r="B196" s="89">
        <v>2000</v>
      </c>
      <c r="C196" s="89">
        <v>1954.1666666666999</v>
      </c>
      <c r="D196" s="89">
        <v>2611.4583333332998</v>
      </c>
      <c r="E196" s="89">
        <v>3006.25</v>
      </c>
      <c r="F196" s="89">
        <f t="shared" si="12"/>
        <v>-1954.1666666666999</v>
      </c>
      <c r="G196" s="89">
        <f t="shared" si="13"/>
        <v>-3006.25</v>
      </c>
      <c r="H196" s="83" t="str">
        <f t="shared" si="14"/>
        <v/>
      </c>
      <c r="I196" s="90" t="s">
        <v>265</v>
      </c>
      <c r="J196" s="89">
        <v>247.79411764709999</v>
      </c>
      <c r="K196" s="89">
        <v>-1464.8125</v>
      </c>
      <c r="L196" s="89">
        <v>204.36190476190001</v>
      </c>
      <c r="M196" s="89">
        <v>-2343.6166666667</v>
      </c>
      <c r="N196" s="89">
        <f t="shared" si="15"/>
        <v>-1217.0183823529001</v>
      </c>
      <c r="O196" s="89">
        <f t="shared" si="16"/>
        <v>-2139.2547619048</v>
      </c>
    </row>
    <row r="197" spans="1:15">
      <c r="A197" s="88" t="s">
        <v>266</v>
      </c>
      <c r="B197" s="89">
        <v>2041.6666666666999</v>
      </c>
      <c r="C197" s="89">
        <v>1720.8333333333001</v>
      </c>
      <c r="D197" s="89">
        <v>2261.7916666667002</v>
      </c>
      <c r="E197" s="89">
        <v>3064.9166666667002</v>
      </c>
      <c r="F197" s="89">
        <f t="shared" si="12"/>
        <v>-1720.8333333333001</v>
      </c>
      <c r="G197" s="89">
        <f t="shared" si="13"/>
        <v>-3064.9166666667002</v>
      </c>
      <c r="H197" s="83" t="str">
        <f t="shared" si="14"/>
        <v/>
      </c>
      <c r="I197" s="90" t="s">
        <v>266</v>
      </c>
      <c r="J197" s="89">
        <v>647.37142857139997</v>
      </c>
      <c r="K197" s="89">
        <v>-1283.1666666666999</v>
      </c>
      <c r="L197" s="89">
        <v>442.12083333330003</v>
      </c>
      <c r="M197" s="89">
        <v>-1750.2375</v>
      </c>
      <c r="N197" s="89">
        <f t="shared" si="15"/>
        <v>-635.79523809529996</v>
      </c>
      <c r="O197" s="89">
        <f t="shared" si="16"/>
        <v>-1308.1166666667</v>
      </c>
    </row>
    <row r="198" spans="1:15">
      <c r="A198" s="88" t="s">
        <v>267</v>
      </c>
      <c r="B198" s="89">
        <v>2025</v>
      </c>
      <c r="C198" s="89">
        <v>2100</v>
      </c>
      <c r="D198" s="89">
        <v>2440.8333333332998</v>
      </c>
      <c r="E198" s="89">
        <v>3324.375</v>
      </c>
      <c r="F198" s="89">
        <f t="shared" ref="F198:F261" si="17">-C198</f>
        <v>-2100</v>
      </c>
      <c r="G198" s="89">
        <f t="shared" ref="G198:G261" si="18">-E198</f>
        <v>-3324.375</v>
      </c>
      <c r="H198" s="83" t="str">
        <f t="shared" ref="H198:H261" si="19">IF(TEXT(I198,"d")+0=15,UPPER(LEFT(TEXT(I198,"mmm"),1)),"")</f>
        <v/>
      </c>
      <c r="I198" s="90" t="s">
        <v>267</v>
      </c>
      <c r="J198" s="89">
        <v>1173.1772727273001</v>
      </c>
      <c r="K198" s="89">
        <v>-1030.1958333333</v>
      </c>
      <c r="L198" s="89">
        <v>419.94545454550001</v>
      </c>
      <c r="M198" s="89">
        <v>-1758.0791666667001</v>
      </c>
      <c r="N198" s="89">
        <f t="shared" si="15"/>
        <v>142.98143939400006</v>
      </c>
      <c r="O198" s="89">
        <f t="shared" si="16"/>
        <v>-1338.1337121212</v>
      </c>
    </row>
    <row r="199" spans="1:15">
      <c r="A199" s="88" t="s">
        <v>268</v>
      </c>
      <c r="B199" s="89">
        <v>2058.3333333332998</v>
      </c>
      <c r="C199" s="89">
        <v>2100</v>
      </c>
      <c r="D199" s="89">
        <v>2438.125</v>
      </c>
      <c r="E199" s="89">
        <v>3634.7916666667002</v>
      </c>
      <c r="F199" s="89">
        <f t="shared" si="17"/>
        <v>-2100</v>
      </c>
      <c r="G199" s="89">
        <f t="shared" si="18"/>
        <v>-3634.7916666667002</v>
      </c>
      <c r="H199" s="83" t="str">
        <f t="shared" si="19"/>
        <v/>
      </c>
      <c r="I199" s="90" t="s">
        <v>268</v>
      </c>
      <c r="J199" s="89">
        <v>1277.1375</v>
      </c>
      <c r="K199" s="89">
        <v>-942.43181818180005</v>
      </c>
      <c r="L199" s="89">
        <v>323.24583333330003</v>
      </c>
      <c r="M199" s="89">
        <v>-2589.7249999999999</v>
      </c>
      <c r="N199" s="89">
        <f t="shared" si="15"/>
        <v>334.70568181819999</v>
      </c>
      <c r="O199" s="89">
        <f t="shared" si="16"/>
        <v>-2266.4791666666997</v>
      </c>
    </row>
    <row r="200" spans="1:15">
      <c r="A200" s="88" t="s">
        <v>269</v>
      </c>
      <c r="B200" s="89">
        <v>1977.0833333333001</v>
      </c>
      <c r="C200" s="89">
        <v>1554.1666666666999</v>
      </c>
      <c r="D200" s="89">
        <v>2246.375</v>
      </c>
      <c r="E200" s="89">
        <v>3746.0416666667002</v>
      </c>
      <c r="F200" s="89">
        <f t="shared" si="17"/>
        <v>-1554.1666666666999</v>
      </c>
      <c r="G200" s="89">
        <f t="shared" si="18"/>
        <v>-3746.0416666667002</v>
      </c>
      <c r="H200" s="83" t="str">
        <f t="shared" si="19"/>
        <v/>
      </c>
      <c r="I200" s="90" t="s">
        <v>269</v>
      </c>
      <c r="J200" s="89">
        <v>1747.4124999999999</v>
      </c>
      <c r="K200" s="89">
        <v>-620.19523809520001</v>
      </c>
      <c r="L200" s="89">
        <v>273.5782608696</v>
      </c>
      <c r="M200" s="89">
        <v>-2482.0250000000001</v>
      </c>
      <c r="N200" s="89">
        <f t="shared" si="15"/>
        <v>1127.2172619047999</v>
      </c>
      <c r="O200" s="89">
        <f t="shared" si="16"/>
        <v>-2208.4467391304001</v>
      </c>
    </row>
    <row r="201" spans="1:15">
      <c r="A201" s="88" t="s">
        <v>270</v>
      </c>
      <c r="B201" s="89">
        <v>2066.6666666667002</v>
      </c>
      <c r="C201" s="89">
        <v>1910.4166666666999</v>
      </c>
      <c r="D201" s="89">
        <v>2201.9166666667002</v>
      </c>
      <c r="E201" s="89">
        <v>3468.75</v>
      </c>
      <c r="F201" s="89">
        <f t="shared" si="17"/>
        <v>-1910.4166666666999</v>
      </c>
      <c r="G201" s="89">
        <f t="shared" si="18"/>
        <v>-3468.75</v>
      </c>
      <c r="H201" s="83" t="str">
        <f t="shared" si="19"/>
        <v/>
      </c>
      <c r="I201" s="90" t="s">
        <v>270</v>
      </c>
      <c r="J201" s="89">
        <v>1417.5916666666999</v>
      </c>
      <c r="K201" s="89">
        <v>-442.66250000000002</v>
      </c>
      <c r="L201" s="89">
        <v>98.2761904762</v>
      </c>
      <c r="M201" s="89">
        <v>-2273.1208333333002</v>
      </c>
      <c r="N201" s="89">
        <f t="shared" ref="N201:N264" si="20">IFERROR(J201+0,0)+IFERROR(K201+0,0)</f>
        <v>974.92916666669987</v>
      </c>
      <c r="O201" s="89">
        <f t="shared" ref="O201:O264" si="21">IFERROR(L201+0,0)+IFERROR(M201+0,0)</f>
        <v>-2174.8446428571001</v>
      </c>
    </row>
    <row r="202" spans="1:15">
      <c r="A202" s="88" t="s">
        <v>271</v>
      </c>
      <c r="B202" s="89">
        <v>2066.6666666667002</v>
      </c>
      <c r="C202" s="89">
        <v>2100</v>
      </c>
      <c r="D202" s="89">
        <v>1693.2916666666999</v>
      </c>
      <c r="E202" s="89">
        <v>3375.2083333332998</v>
      </c>
      <c r="F202" s="89">
        <f t="shared" si="17"/>
        <v>-2100</v>
      </c>
      <c r="G202" s="89">
        <f t="shared" si="18"/>
        <v>-3375.2083333332998</v>
      </c>
      <c r="H202" s="83" t="str">
        <f t="shared" si="19"/>
        <v>O</v>
      </c>
      <c r="I202" s="90" t="s">
        <v>271</v>
      </c>
      <c r="J202" s="89">
        <v>1836.5333333333001</v>
      </c>
      <c r="K202" s="89">
        <v>-566.52666666669995</v>
      </c>
      <c r="L202" s="89">
        <v>314.9368421053</v>
      </c>
      <c r="M202" s="89">
        <v>-2439.3083333333002</v>
      </c>
      <c r="N202" s="89">
        <f t="shared" si="20"/>
        <v>1270.0066666666003</v>
      </c>
      <c r="O202" s="89">
        <f t="shared" si="21"/>
        <v>-2124.3714912280002</v>
      </c>
    </row>
    <row r="203" spans="1:15">
      <c r="A203" s="88" t="s">
        <v>272</v>
      </c>
      <c r="B203" s="89">
        <v>2004.1666666666999</v>
      </c>
      <c r="C203" s="89">
        <v>2066.6666666667002</v>
      </c>
      <c r="D203" s="89">
        <v>1902.7083333333001</v>
      </c>
      <c r="E203" s="89">
        <v>3382.2916666667002</v>
      </c>
      <c r="F203" s="89">
        <f t="shared" si="17"/>
        <v>-2066.6666666667002</v>
      </c>
      <c r="G203" s="89">
        <f t="shared" si="18"/>
        <v>-3382.2916666667002</v>
      </c>
      <c r="H203" s="83" t="str">
        <f t="shared" si="19"/>
        <v/>
      </c>
      <c r="I203" s="90" t="s">
        <v>272</v>
      </c>
      <c r="J203" s="89">
        <v>2007.7750000000001</v>
      </c>
      <c r="K203" s="89">
        <v>-326.98235294120002</v>
      </c>
      <c r="L203" s="89">
        <v>324.88181818179999</v>
      </c>
      <c r="M203" s="89">
        <v>-2677.5374999999999</v>
      </c>
      <c r="N203" s="89">
        <f t="shared" si="20"/>
        <v>1680.7926470588</v>
      </c>
      <c r="O203" s="89">
        <f t="shared" si="21"/>
        <v>-2352.6556818181998</v>
      </c>
    </row>
    <row r="204" spans="1:15">
      <c r="A204" s="88" t="s">
        <v>273</v>
      </c>
      <c r="B204" s="89">
        <v>2000</v>
      </c>
      <c r="C204" s="89">
        <v>2100</v>
      </c>
      <c r="D204" s="89">
        <v>1842.9166666666999</v>
      </c>
      <c r="E204" s="89">
        <v>3308.3333333332998</v>
      </c>
      <c r="F204" s="89">
        <f t="shared" si="17"/>
        <v>-2100</v>
      </c>
      <c r="G204" s="89">
        <f t="shared" si="18"/>
        <v>-3308.3333333332998</v>
      </c>
      <c r="H204" s="83" t="str">
        <f t="shared" si="19"/>
        <v/>
      </c>
      <c r="I204" s="90" t="s">
        <v>273</v>
      </c>
      <c r="J204" s="89">
        <v>1529.1</v>
      </c>
      <c r="K204" s="89">
        <v>-688.05624999999998</v>
      </c>
      <c r="L204" s="89">
        <v>540.67916666669998</v>
      </c>
      <c r="M204" s="89">
        <v>-2996.7833333333001</v>
      </c>
      <c r="N204" s="89">
        <f t="shared" si="20"/>
        <v>841.04374999999993</v>
      </c>
      <c r="O204" s="89">
        <f t="shared" si="21"/>
        <v>-2456.1041666666001</v>
      </c>
    </row>
    <row r="205" spans="1:15">
      <c r="A205" s="88" t="s">
        <v>274</v>
      </c>
      <c r="B205" s="89">
        <v>2275</v>
      </c>
      <c r="C205" s="89">
        <v>2300</v>
      </c>
      <c r="D205" s="89">
        <v>2152.9166666667002</v>
      </c>
      <c r="E205" s="89">
        <v>3819.5833333332998</v>
      </c>
      <c r="F205" s="89">
        <f t="shared" si="17"/>
        <v>-2300</v>
      </c>
      <c r="G205" s="89">
        <f t="shared" si="18"/>
        <v>-3819.5833333332998</v>
      </c>
      <c r="H205" s="83" t="str">
        <f t="shared" si="19"/>
        <v/>
      </c>
      <c r="I205" s="90" t="s">
        <v>274</v>
      </c>
      <c r="J205" s="89">
        <v>1596.0086956522</v>
      </c>
      <c r="K205" s="89">
        <v>-1090.0999999999999</v>
      </c>
      <c r="L205" s="89">
        <v>442.86521739130001</v>
      </c>
      <c r="M205" s="89">
        <v>-2895.0333333333001</v>
      </c>
      <c r="N205" s="89">
        <f t="shared" si="20"/>
        <v>505.90869565220009</v>
      </c>
      <c r="O205" s="89">
        <f t="shared" si="21"/>
        <v>-2452.168115942</v>
      </c>
    </row>
    <row r="206" spans="1:15">
      <c r="A206" s="88" t="s">
        <v>275</v>
      </c>
      <c r="B206" s="89">
        <v>2366.6666666667002</v>
      </c>
      <c r="C206" s="89">
        <v>2300</v>
      </c>
      <c r="D206" s="89">
        <v>2445</v>
      </c>
      <c r="E206" s="89">
        <v>2764.1666666667002</v>
      </c>
      <c r="F206" s="89">
        <f t="shared" si="17"/>
        <v>-2300</v>
      </c>
      <c r="G206" s="89">
        <f t="shared" si="18"/>
        <v>-2764.1666666667002</v>
      </c>
      <c r="H206" s="83" t="str">
        <f t="shared" si="19"/>
        <v/>
      </c>
      <c r="I206" s="90" t="s">
        <v>275</v>
      </c>
      <c r="J206" s="89">
        <v>1329.1260869565001</v>
      </c>
      <c r="K206" s="89">
        <v>-1088.0250000000001</v>
      </c>
      <c r="L206" s="89">
        <v>517.51666666669996</v>
      </c>
      <c r="M206" s="89">
        <v>-2072.7708333332998</v>
      </c>
      <c r="N206" s="89">
        <f t="shared" si="20"/>
        <v>241.10108695650001</v>
      </c>
      <c r="O206" s="89">
        <f t="shared" si="21"/>
        <v>-1555.2541666665998</v>
      </c>
    </row>
    <row r="207" spans="1:15">
      <c r="A207" s="88" t="s">
        <v>276</v>
      </c>
      <c r="B207" s="89">
        <v>2320.8333333332998</v>
      </c>
      <c r="C207" s="89">
        <v>2027.0833333333001</v>
      </c>
      <c r="D207" s="89">
        <v>2750.625</v>
      </c>
      <c r="E207" s="89">
        <v>3406.875</v>
      </c>
      <c r="F207" s="89">
        <f t="shared" si="17"/>
        <v>-2027.0833333333001</v>
      </c>
      <c r="G207" s="89">
        <f t="shared" si="18"/>
        <v>-3406.875</v>
      </c>
      <c r="H207" s="83" t="str">
        <f t="shared" si="19"/>
        <v/>
      </c>
      <c r="I207" s="90" t="s">
        <v>276</v>
      </c>
      <c r="J207" s="89">
        <v>1336.5708333333</v>
      </c>
      <c r="K207" s="89">
        <v>-1007.5833333332999</v>
      </c>
      <c r="L207" s="89">
        <v>368.45</v>
      </c>
      <c r="M207" s="89">
        <v>-2688.0333333333001</v>
      </c>
      <c r="N207" s="89">
        <f t="shared" si="20"/>
        <v>328.98750000000007</v>
      </c>
      <c r="O207" s="89">
        <f t="shared" si="21"/>
        <v>-2319.5833333333003</v>
      </c>
    </row>
    <row r="208" spans="1:15">
      <c r="A208" s="88" t="s">
        <v>277</v>
      </c>
      <c r="B208" s="89">
        <v>2400</v>
      </c>
      <c r="C208" s="89">
        <v>2035.4166666666999</v>
      </c>
      <c r="D208" s="89">
        <v>2389.375</v>
      </c>
      <c r="E208" s="89">
        <v>2945.8333333332998</v>
      </c>
      <c r="F208" s="89">
        <f t="shared" si="17"/>
        <v>-2035.4166666666999</v>
      </c>
      <c r="G208" s="89">
        <f t="shared" si="18"/>
        <v>-2945.8333333332998</v>
      </c>
      <c r="H208" s="83" t="str">
        <f t="shared" si="19"/>
        <v/>
      </c>
      <c r="I208" s="90" t="s">
        <v>277</v>
      </c>
      <c r="J208" s="89">
        <v>801.64583333329995</v>
      </c>
      <c r="K208" s="89">
        <v>-1319.5217391304</v>
      </c>
      <c r="L208" s="89">
        <v>484.7083333333</v>
      </c>
      <c r="M208" s="89">
        <v>-1980.7541666667</v>
      </c>
      <c r="N208" s="89">
        <f t="shared" si="20"/>
        <v>-517.87590579710002</v>
      </c>
      <c r="O208" s="89">
        <f t="shared" si="21"/>
        <v>-1496.0458333334</v>
      </c>
    </row>
    <row r="209" spans="1:15">
      <c r="A209" s="88" t="s">
        <v>278</v>
      </c>
      <c r="B209" s="89">
        <v>2154.1666666667002</v>
      </c>
      <c r="C209" s="89">
        <v>1479.1666666666999</v>
      </c>
      <c r="D209" s="89">
        <v>2553.125</v>
      </c>
      <c r="E209" s="89">
        <v>2803.75</v>
      </c>
      <c r="F209" s="89">
        <f t="shared" si="17"/>
        <v>-1479.1666666666999</v>
      </c>
      <c r="G209" s="89">
        <f t="shared" si="18"/>
        <v>-2803.75</v>
      </c>
      <c r="H209" s="83" t="str">
        <f t="shared" si="19"/>
        <v/>
      </c>
      <c r="I209" s="90" t="s">
        <v>278</v>
      </c>
      <c r="J209" s="89">
        <v>371.25294117649997</v>
      </c>
      <c r="K209" s="89">
        <v>-1158.6583333333001</v>
      </c>
      <c r="L209" s="89">
        <v>498.05833333330003</v>
      </c>
      <c r="M209" s="89">
        <v>-1917.65</v>
      </c>
      <c r="N209" s="89">
        <f t="shared" si="20"/>
        <v>-787.40539215680019</v>
      </c>
      <c r="O209" s="89">
        <f t="shared" si="21"/>
        <v>-1419.5916666667001</v>
      </c>
    </row>
    <row r="210" spans="1:15">
      <c r="A210" s="88" t="s">
        <v>279</v>
      </c>
      <c r="B210" s="89">
        <v>1850</v>
      </c>
      <c r="C210" s="89">
        <v>2212.4166666667002</v>
      </c>
      <c r="D210" s="89">
        <v>2328.75</v>
      </c>
      <c r="E210" s="89">
        <v>2901.4583333332998</v>
      </c>
      <c r="F210" s="89">
        <f t="shared" si="17"/>
        <v>-2212.4166666667002</v>
      </c>
      <c r="G210" s="89">
        <f t="shared" si="18"/>
        <v>-2901.4583333332998</v>
      </c>
      <c r="H210" s="83" t="str">
        <f t="shared" si="19"/>
        <v/>
      </c>
      <c r="I210" s="90" t="s">
        <v>279</v>
      </c>
      <c r="J210" s="89">
        <v>1103.7695652174</v>
      </c>
      <c r="K210" s="89">
        <v>-1255.2416666667</v>
      </c>
      <c r="L210" s="89">
        <v>668.39523809520006</v>
      </c>
      <c r="M210" s="89">
        <v>-2177.5541666667</v>
      </c>
      <c r="N210" s="89">
        <f t="shared" si="20"/>
        <v>-151.4721014493</v>
      </c>
      <c r="O210" s="89">
        <f t="shared" si="21"/>
        <v>-1509.1589285714999</v>
      </c>
    </row>
    <row r="211" spans="1:15">
      <c r="A211" s="88" t="s">
        <v>280</v>
      </c>
      <c r="B211" s="89">
        <v>2200</v>
      </c>
      <c r="C211" s="89">
        <v>2300</v>
      </c>
      <c r="D211" s="89">
        <v>1979.5833333333001</v>
      </c>
      <c r="E211" s="89">
        <v>3255.4166666667002</v>
      </c>
      <c r="F211" s="89">
        <f t="shared" si="17"/>
        <v>-2300</v>
      </c>
      <c r="G211" s="89">
        <f t="shared" si="18"/>
        <v>-3255.4166666667002</v>
      </c>
      <c r="H211" s="83" t="str">
        <f t="shared" si="19"/>
        <v/>
      </c>
      <c r="I211" s="90" t="s">
        <v>280</v>
      </c>
      <c r="J211" s="89">
        <v>2365.5124999999998</v>
      </c>
      <c r="K211" s="89">
        <v>-325.50833333330002</v>
      </c>
      <c r="L211" s="89">
        <v>307.94090909089999</v>
      </c>
      <c r="M211" s="89">
        <v>-1648.4333333333</v>
      </c>
      <c r="N211" s="89">
        <f t="shared" si="20"/>
        <v>2040.0041666666998</v>
      </c>
      <c r="O211" s="89">
        <f t="shared" si="21"/>
        <v>-1340.4924242423999</v>
      </c>
    </row>
    <row r="212" spans="1:15">
      <c r="A212" s="88" t="s">
        <v>281</v>
      </c>
      <c r="B212" s="89">
        <v>2200</v>
      </c>
      <c r="C212" s="89">
        <v>2343.75</v>
      </c>
      <c r="D212" s="89">
        <v>1821.25</v>
      </c>
      <c r="E212" s="89">
        <v>3159.375</v>
      </c>
      <c r="F212" s="89">
        <f t="shared" si="17"/>
        <v>-2343.75</v>
      </c>
      <c r="G212" s="89">
        <f t="shared" si="18"/>
        <v>-3159.375</v>
      </c>
      <c r="H212" s="83" t="str">
        <f t="shared" si="19"/>
        <v/>
      </c>
      <c r="I212" s="90" t="s">
        <v>281</v>
      </c>
      <c r="J212" s="89">
        <v>2467.5416666667002</v>
      </c>
      <c r="K212" s="89">
        <v>-279.34583333329999</v>
      </c>
      <c r="L212" s="89">
        <v>131.69999999999999</v>
      </c>
      <c r="M212" s="89">
        <v>-2243.5625</v>
      </c>
      <c r="N212" s="89">
        <f t="shared" si="20"/>
        <v>2188.1958333334001</v>
      </c>
      <c r="O212" s="89">
        <f t="shared" si="21"/>
        <v>-2111.8625000000002</v>
      </c>
    </row>
    <row r="213" spans="1:15">
      <c r="A213" s="88" t="s">
        <v>282</v>
      </c>
      <c r="B213" s="89">
        <v>2080</v>
      </c>
      <c r="C213" s="89">
        <v>2352</v>
      </c>
      <c r="D213" s="89">
        <v>2527.8000000000002</v>
      </c>
      <c r="E213" s="89">
        <v>3021</v>
      </c>
      <c r="F213" s="89">
        <f t="shared" si="17"/>
        <v>-2352</v>
      </c>
      <c r="G213" s="89">
        <f t="shared" si="18"/>
        <v>-3021</v>
      </c>
      <c r="H213" s="83" t="str">
        <f t="shared" si="19"/>
        <v/>
      </c>
      <c r="I213" s="90" t="s">
        <v>282</v>
      </c>
      <c r="J213" s="89">
        <v>1819.9880000000001</v>
      </c>
      <c r="K213" s="89">
        <v>-772.16666666670005</v>
      </c>
      <c r="L213" s="89">
        <v>534.54347826089997</v>
      </c>
      <c r="M213" s="89">
        <v>-2202.384</v>
      </c>
      <c r="N213" s="89">
        <f t="shared" si="20"/>
        <v>1047.8213333333001</v>
      </c>
      <c r="O213" s="89">
        <f t="shared" si="21"/>
        <v>-1667.8405217391</v>
      </c>
    </row>
    <row r="214" spans="1:15">
      <c r="A214" s="88" t="s">
        <v>283</v>
      </c>
      <c r="B214" s="89">
        <v>2075</v>
      </c>
      <c r="C214" s="89">
        <v>1418</v>
      </c>
      <c r="D214" s="89">
        <v>1775.2083333333001</v>
      </c>
      <c r="E214" s="89">
        <v>3427.5</v>
      </c>
      <c r="F214" s="89">
        <f t="shared" si="17"/>
        <v>-1418</v>
      </c>
      <c r="G214" s="89">
        <f t="shared" si="18"/>
        <v>-3427.5</v>
      </c>
      <c r="H214" s="83" t="str">
        <f t="shared" si="19"/>
        <v/>
      </c>
      <c r="I214" s="90" t="s">
        <v>283</v>
      </c>
      <c r="J214" s="89">
        <v>2137.5583333333002</v>
      </c>
      <c r="K214" s="89">
        <v>-533.01250000000005</v>
      </c>
      <c r="L214" s="89">
        <v>473.06666666669997</v>
      </c>
      <c r="M214" s="89">
        <v>-2084.1958333333</v>
      </c>
      <c r="N214" s="89">
        <f t="shared" si="20"/>
        <v>1604.5458333333002</v>
      </c>
      <c r="O214" s="89">
        <f t="shared" si="21"/>
        <v>-1611.1291666666</v>
      </c>
    </row>
    <row r="215" spans="1:15">
      <c r="A215" s="88" t="s">
        <v>284</v>
      </c>
      <c r="B215" s="89">
        <v>2091.6666666667002</v>
      </c>
      <c r="C215" s="89">
        <v>1420.8333333333001</v>
      </c>
      <c r="D215" s="89">
        <v>1963.5416666666999</v>
      </c>
      <c r="E215" s="89">
        <v>3320.375</v>
      </c>
      <c r="F215" s="89">
        <f t="shared" si="17"/>
        <v>-1420.8333333333001</v>
      </c>
      <c r="G215" s="89">
        <f t="shared" si="18"/>
        <v>-3320.375</v>
      </c>
      <c r="H215" s="83" t="str">
        <f t="shared" si="19"/>
        <v/>
      </c>
      <c r="I215" s="90" t="s">
        <v>284</v>
      </c>
      <c r="J215" s="89">
        <v>2259.8625000000002</v>
      </c>
      <c r="K215" s="89">
        <v>-324.93846153850001</v>
      </c>
      <c r="L215" s="89">
        <v>326.85833333329998</v>
      </c>
      <c r="M215" s="89">
        <v>-2094.3041666667</v>
      </c>
      <c r="N215" s="89">
        <f t="shared" si="20"/>
        <v>1934.9240384615002</v>
      </c>
      <c r="O215" s="89">
        <f t="shared" si="21"/>
        <v>-1767.4458333334001</v>
      </c>
    </row>
    <row r="216" spans="1:15">
      <c r="A216" s="88" t="s">
        <v>285</v>
      </c>
      <c r="B216" s="89">
        <v>2100</v>
      </c>
      <c r="C216" s="89">
        <v>350</v>
      </c>
      <c r="D216" s="89">
        <v>2092.0833333332998</v>
      </c>
      <c r="E216" s="89">
        <v>3094.2916666667002</v>
      </c>
      <c r="F216" s="89">
        <f t="shared" si="17"/>
        <v>-350</v>
      </c>
      <c r="G216" s="89">
        <f t="shared" si="18"/>
        <v>-3094.2916666667002</v>
      </c>
      <c r="H216" s="83" t="str">
        <f t="shared" si="19"/>
        <v/>
      </c>
      <c r="I216" s="90" t="s">
        <v>285</v>
      </c>
      <c r="J216" s="89">
        <v>2124.7041666667001</v>
      </c>
      <c r="K216" s="89">
        <v>-100.32666666670001</v>
      </c>
      <c r="L216" s="89">
        <v>143.8952380952</v>
      </c>
      <c r="M216" s="89">
        <v>-2628.5416666667002</v>
      </c>
      <c r="N216" s="89">
        <f t="shared" si="20"/>
        <v>2024.3775000000001</v>
      </c>
      <c r="O216" s="89">
        <f t="shared" si="21"/>
        <v>-2484.6464285715001</v>
      </c>
    </row>
    <row r="217" spans="1:15">
      <c r="A217" s="88" t="s">
        <v>286</v>
      </c>
      <c r="B217" s="89">
        <v>2075</v>
      </c>
      <c r="C217" s="89">
        <v>1352.0833333333001</v>
      </c>
      <c r="D217" s="89">
        <v>2026.6666666666999</v>
      </c>
      <c r="E217" s="89">
        <v>3605.8333333332998</v>
      </c>
      <c r="F217" s="89">
        <f t="shared" si="17"/>
        <v>-1352.0833333333001</v>
      </c>
      <c r="G217" s="89">
        <f t="shared" si="18"/>
        <v>-3605.8333333332998</v>
      </c>
      <c r="H217" s="83" t="str">
        <f t="shared" si="19"/>
        <v/>
      </c>
      <c r="I217" s="90" t="s">
        <v>286</v>
      </c>
      <c r="J217" s="89">
        <v>1837.8166666667</v>
      </c>
      <c r="K217" s="89">
        <v>-358.79374999999999</v>
      </c>
      <c r="L217" s="89">
        <v>368.2</v>
      </c>
      <c r="M217" s="89">
        <v>-2493.9333333333002</v>
      </c>
      <c r="N217" s="89">
        <f t="shared" si="20"/>
        <v>1479.0229166667</v>
      </c>
      <c r="O217" s="89">
        <f t="shared" si="21"/>
        <v>-2125.7333333333004</v>
      </c>
    </row>
    <row r="218" spans="1:15">
      <c r="A218" s="88" t="s">
        <v>255</v>
      </c>
      <c r="B218" s="89">
        <v>2207.9583333332998</v>
      </c>
      <c r="C218" s="89">
        <v>1608.3333333333001</v>
      </c>
      <c r="D218" s="89">
        <v>2423.9583333332998</v>
      </c>
      <c r="E218" s="89">
        <v>2700</v>
      </c>
      <c r="F218" s="89">
        <f t="shared" si="17"/>
        <v>-1608.3333333333001</v>
      </c>
      <c r="G218" s="89">
        <f t="shared" si="18"/>
        <v>-2700</v>
      </c>
      <c r="H218" s="83" t="str">
        <f t="shared" si="19"/>
        <v/>
      </c>
      <c r="I218" s="90" t="s">
        <v>255</v>
      </c>
      <c r="J218" s="89">
        <v>2221</v>
      </c>
      <c r="K218" s="89">
        <v>-300.71666666670001</v>
      </c>
      <c r="L218" s="89">
        <v>368.02499999999998</v>
      </c>
      <c r="M218" s="89">
        <v>-1662.2695652174</v>
      </c>
      <c r="N218" s="89">
        <f t="shared" si="20"/>
        <v>1920.2833333333001</v>
      </c>
      <c r="O218" s="89">
        <f t="shared" si="21"/>
        <v>-1294.2445652174001</v>
      </c>
    </row>
    <row r="219" spans="1:15">
      <c r="A219" s="88" t="s">
        <v>289</v>
      </c>
      <c r="B219" s="89">
        <v>2208.3333333332998</v>
      </c>
      <c r="C219" s="89">
        <v>1383.3333333333001</v>
      </c>
      <c r="D219" s="89">
        <v>2323.3333333332998</v>
      </c>
      <c r="E219" s="89">
        <v>3213.5416666667002</v>
      </c>
      <c r="F219" s="89">
        <f t="shared" si="17"/>
        <v>-1383.3333333333001</v>
      </c>
      <c r="G219" s="89">
        <f t="shared" si="18"/>
        <v>-3213.5416666667002</v>
      </c>
      <c r="H219" s="83" t="str">
        <f t="shared" si="19"/>
        <v/>
      </c>
      <c r="I219" s="90" t="s">
        <v>289</v>
      </c>
      <c r="J219" s="89">
        <v>2220.2874999999999</v>
      </c>
      <c r="K219" s="89">
        <v>-760.43043478259995</v>
      </c>
      <c r="L219" s="89">
        <v>232.0666666667</v>
      </c>
      <c r="M219" s="89">
        <v>-2205.9041666666999</v>
      </c>
      <c r="N219" s="89">
        <f t="shared" si="20"/>
        <v>1459.8570652173998</v>
      </c>
      <c r="O219" s="89">
        <f t="shared" si="21"/>
        <v>-1973.8374999999999</v>
      </c>
    </row>
    <row r="220" spans="1:15">
      <c r="A220" s="88" t="s">
        <v>290</v>
      </c>
      <c r="B220" s="89">
        <v>2350</v>
      </c>
      <c r="C220" s="89">
        <v>2371.4166666667002</v>
      </c>
      <c r="D220" s="89">
        <v>2445.4166666667002</v>
      </c>
      <c r="E220" s="89">
        <v>3299.7916666667002</v>
      </c>
      <c r="F220" s="89">
        <f t="shared" si="17"/>
        <v>-2371.4166666667002</v>
      </c>
      <c r="G220" s="89">
        <f t="shared" si="18"/>
        <v>-3299.7916666667002</v>
      </c>
      <c r="H220" s="83" t="str">
        <f t="shared" si="19"/>
        <v/>
      </c>
      <c r="I220" s="90" t="s">
        <v>290</v>
      </c>
      <c r="J220" s="89">
        <v>1697.4208333332999</v>
      </c>
      <c r="K220" s="89">
        <v>-1142.3666666667</v>
      </c>
      <c r="L220" s="89">
        <v>227.13333333329999</v>
      </c>
      <c r="M220" s="89">
        <v>-2424.6624999999999</v>
      </c>
      <c r="N220" s="89">
        <f t="shared" si="20"/>
        <v>555.05416666659994</v>
      </c>
      <c r="O220" s="89">
        <f t="shared" si="21"/>
        <v>-2197.5291666666999</v>
      </c>
    </row>
    <row r="221" spans="1:15">
      <c r="A221" s="88" t="s">
        <v>291</v>
      </c>
      <c r="B221" s="89">
        <v>2312.5</v>
      </c>
      <c r="C221" s="89">
        <v>2497</v>
      </c>
      <c r="D221" s="89">
        <v>2134.375</v>
      </c>
      <c r="E221" s="89">
        <v>3186.6666666667002</v>
      </c>
      <c r="F221" s="89">
        <f t="shared" si="17"/>
        <v>-2497</v>
      </c>
      <c r="G221" s="89">
        <f t="shared" si="18"/>
        <v>-3186.6666666667002</v>
      </c>
      <c r="H221" s="83" t="str">
        <f t="shared" si="19"/>
        <v/>
      </c>
      <c r="I221" s="90" t="s">
        <v>291</v>
      </c>
      <c r="J221" s="89">
        <v>1956.2125000000001</v>
      </c>
      <c r="K221" s="89">
        <v>-335.55789473679999</v>
      </c>
      <c r="L221" s="89">
        <v>634.35833333330004</v>
      </c>
      <c r="M221" s="89">
        <v>-1847.5166666667001</v>
      </c>
      <c r="N221" s="89">
        <f t="shared" si="20"/>
        <v>1620.6546052632002</v>
      </c>
      <c r="O221" s="89">
        <f t="shared" si="21"/>
        <v>-1213.1583333334002</v>
      </c>
    </row>
    <row r="222" spans="1:15">
      <c r="A222" s="88" t="s">
        <v>292</v>
      </c>
      <c r="B222" s="89">
        <v>2400</v>
      </c>
      <c r="C222" s="89">
        <v>2245.8333333332998</v>
      </c>
      <c r="D222" s="89">
        <v>2921.25</v>
      </c>
      <c r="E222" s="89">
        <v>2696.25</v>
      </c>
      <c r="F222" s="89">
        <f t="shared" si="17"/>
        <v>-2245.8333333332998</v>
      </c>
      <c r="G222" s="89">
        <f t="shared" si="18"/>
        <v>-2696.25</v>
      </c>
      <c r="H222" s="83" t="str">
        <f t="shared" si="19"/>
        <v/>
      </c>
      <c r="I222" s="90" t="s">
        <v>292</v>
      </c>
      <c r="J222" s="89">
        <v>1976.8291666667001</v>
      </c>
      <c r="K222" s="89">
        <v>-974.99230769229996</v>
      </c>
      <c r="L222" s="89">
        <v>610.21304347830005</v>
      </c>
      <c r="M222" s="89">
        <v>-1417.3666666667</v>
      </c>
      <c r="N222" s="89">
        <f t="shared" si="20"/>
        <v>1001.8368589744001</v>
      </c>
      <c r="O222" s="89">
        <f t="shared" si="21"/>
        <v>-807.15362318839993</v>
      </c>
    </row>
    <row r="223" spans="1:15">
      <c r="A223" s="88" t="s">
        <v>293</v>
      </c>
      <c r="B223" s="89">
        <v>2125</v>
      </c>
      <c r="C223" s="89">
        <v>2484.75</v>
      </c>
      <c r="D223" s="89">
        <v>3290.625</v>
      </c>
      <c r="E223" s="89">
        <v>2059.5833333332998</v>
      </c>
      <c r="F223" s="89">
        <f t="shared" si="17"/>
        <v>-2484.75</v>
      </c>
      <c r="G223" s="89">
        <f t="shared" si="18"/>
        <v>-2059.5833333332998</v>
      </c>
      <c r="H223" s="83" t="str">
        <f t="shared" si="19"/>
        <v/>
      </c>
      <c r="I223" s="90" t="s">
        <v>293</v>
      </c>
      <c r="J223" s="89">
        <v>1952.3125</v>
      </c>
      <c r="K223" s="89">
        <v>-823.58695652170002</v>
      </c>
      <c r="L223" s="89">
        <v>803.31739130430003</v>
      </c>
      <c r="M223" s="89">
        <v>-1669.1083333332999</v>
      </c>
      <c r="N223" s="89">
        <f t="shared" si="20"/>
        <v>1128.7255434783001</v>
      </c>
      <c r="O223" s="89">
        <f t="shared" si="21"/>
        <v>-865.79094202899989</v>
      </c>
    </row>
    <row r="224" spans="1:15">
      <c r="A224" s="88" t="s">
        <v>294</v>
      </c>
      <c r="B224" s="89">
        <v>2379.1666666667002</v>
      </c>
      <c r="C224" s="89">
        <v>1497.1666666666999</v>
      </c>
      <c r="D224" s="89">
        <v>2429.375</v>
      </c>
      <c r="E224" s="89">
        <v>3271.875</v>
      </c>
      <c r="F224" s="89">
        <f t="shared" si="17"/>
        <v>-1497.1666666666999</v>
      </c>
      <c r="G224" s="89">
        <f t="shared" si="18"/>
        <v>-3271.875</v>
      </c>
      <c r="H224" s="83" t="str">
        <f t="shared" si="19"/>
        <v/>
      </c>
      <c r="I224" s="90" t="s">
        <v>294</v>
      </c>
      <c r="J224" s="89">
        <v>1307.2416666667</v>
      </c>
      <c r="K224" s="89">
        <v>-1749.1791666667</v>
      </c>
      <c r="L224" s="89">
        <v>517.95416666669996</v>
      </c>
      <c r="M224" s="89">
        <v>-1990.175</v>
      </c>
      <c r="N224" s="89">
        <f t="shared" si="20"/>
        <v>-441.9375</v>
      </c>
      <c r="O224" s="89">
        <f t="shared" si="21"/>
        <v>-1472.2208333333001</v>
      </c>
    </row>
    <row r="225" spans="1:15">
      <c r="A225" s="88" t="s">
        <v>295</v>
      </c>
      <c r="B225" s="89">
        <v>2400</v>
      </c>
      <c r="C225" s="89">
        <v>2177.7916666667002</v>
      </c>
      <c r="D225" s="89">
        <v>2935.8333333332998</v>
      </c>
      <c r="E225" s="89">
        <v>3676.875</v>
      </c>
      <c r="F225" s="89">
        <f t="shared" si="17"/>
        <v>-2177.7916666667002</v>
      </c>
      <c r="G225" s="89">
        <f t="shared" si="18"/>
        <v>-3676.875</v>
      </c>
      <c r="H225" s="83" t="str">
        <f t="shared" si="19"/>
        <v/>
      </c>
      <c r="I225" s="90" t="s">
        <v>295</v>
      </c>
      <c r="J225" s="89">
        <v>717.71904761899998</v>
      </c>
      <c r="K225" s="89">
        <v>-1190.0458333332999</v>
      </c>
      <c r="L225" s="89">
        <v>574.6</v>
      </c>
      <c r="M225" s="89">
        <v>-1228.2666666667001</v>
      </c>
      <c r="N225" s="89">
        <f t="shared" si="20"/>
        <v>-472.32678571429994</v>
      </c>
      <c r="O225" s="89">
        <f t="shared" si="21"/>
        <v>-653.66666666670005</v>
      </c>
    </row>
    <row r="226" spans="1:15">
      <c r="A226" s="88" t="s">
        <v>296</v>
      </c>
      <c r="B226" s="89">
        <v>2194.5833333332998</v>
      </c>
      <c r="C226" s="89">
        <v>2457.5416666667002</v>
      </c>
      <c r="D226" s="89">
        <v>2555.625</v>
      </c>
      <c r="E226" s="89">
        <v>2992.5</v>
      </c>
      <c r="F226" s="89">
        <f t="shared" si="17"/>
        <v>-2457.5416666667002</v>
      </c>
      <c r="G226" s="89">
        <f t="shared" si="18"/>
        <v>-2992.5</v>
      </c>
      <c r="H226" s="83" t="str">
        <f t="shared" si="19"/>
        <v/>
      </c>
      <c r="I226" s="90" t="s">
        <v>296</v>
      </c>
      <c r="J226" s="89">
        <v>983.62777777780002</v>
      </c>
      <c r="K226" s="89">
        <v>-1470.2583333333</v>
      </c>
      <c r="L226" s="89">
        <v>356.36250000000001</v>
      </c>
      <c r="M226" s="89">
        <v>-2406.9375</v>
      </c>
      <c r="N226" s="89">
        <f t="shared" si="20"/>
        <v>-486.6305555555</v>
      </c>
      <c r="O226" s="89">
        <f t="shared" si="21"/>
        <v>-2050.5749999999998</v>
      </c>
    </row>
    <row r="227" spans="1:15">
      <c r="A227" s="88" t="s">
        <v>297</v>
      </c>
      <c r="B227" s="89">
        <v>2289.5833333332998</v>
      </c>
      <c r="C227" s="89">
        <v>2492</v>
      </c>
      <c r="D227" s="89">
        <v>2395.8333333332998</v>
      </c>
      <c r="E227" s="89">
        <v>3166.875</v>
      </c>
      <c r="F227" s="89">
        <f t="shared" si="17"/>
        <v>-2492</v>
      </c>
      <c r="G227" s="89">
        <f t="shared" si="18"/>
        <v>-3166.875</v>
      </c>
      <c r="H227" s="83" t="str">
        <f t="shared" si="19"/>
        <v/>
      </c>
      <c r="I227" s="90" t="s">
        <v>297</v>
      </c>
      <c r="J227" s="89">
        <v>1572.3</v>
      </c>
      <c r="K227" s="89">
        <v>-1092.9416666667</v>
      </c>
      <c r="L227" s="89">
        <v>257.53333333329999</v>
      </c>
      <c r="M227" s="89">
        <v>-2275.1708333332999</v>
      </c>
      <c r="N227" s="89">
        <f t="shared" si="20"/>
        <v>479.35833333329992</v>
      </c>
      <c r="O227" s="89">
        <f t="shared" si="21"/>
        <v>-2017.6374999999998</v>
      </c>
    </row>
    <row r="228" spans="1:15">
      <c r="A228" s="88" t="s">
        <v>298</v>
      </c>
      <c r="B228" s="89">
        <v>2116.6666666667002</v>
      </c>
      <c r="C228" s="89">
        <v>2497</v>
      </c>
      <c r="D228" s="89">
        <v>2023.75</v>
      </c>
      <c r="E228" s="89">
        <v>3737.2916666667002</v>
      </c>
      <c r="F228" s="89">
        <f t="shared" si="17"/>
        <v>-2497</v>
      </c>
      <c r="G228" s="89">
        <f t="shared" si="18"/>
        <v>-3737.2916666667002</v>
      </c>
      <c r="H228" s="83" t="str">
        <f t="shared" si="19"/>
        <v/>
      </c>
      <c r="I228" s="90" t="s">
        <v>298</v>
      </c>
      <c r="J228" s="89">
        <v>2084.9833333332999</v>
      </c>
      <c r="K228" s="89">
        <v>-346.53888888889998</v>
      </c>
      <c r="L228" s="89">
        <v>459.48750000000001</v>
      </c>
      <c r="M228" s="89">
        <v>-2218.6208333333002</v>
      </c>
      <c r="N228" s="89">
        <f t="shared" si="20"/>
        <v>1738.4444444444</v>
      </c>
      <c r="O228" s="89">
        <f t="shared" si="21"/>
        <v>-1759.1333333333002</v>
      </c>
    </row>
    <row r="229" spans="1:15">
      <c r="A229" s="88" t="s">
        <v>299</v>
      </c>
      <c r="B229" s="89">
        <v>1916.6666666666999</v>
      </c>
      <c r="C229" s="89">
        <v>2497</v>
      </c>
      <c r="D229" s="89">
        <v>2918.125</v>
      </c>
      <c r="E229" s="89">
        <v>2824.5833333332998</v>
      </c>
      <c r="F229" s="89">
        <f t="shared" si="17"/>
        <v>-2497</v>
      </c>
      <c r="G229" s="89">
        <f t="shared" si="18"/>
        <v>-2824.5833333332998</v>
      </c>
      <c r="H229" s="83" t="str">
        <f t="shared" si="19"/>
        <v/>
      </c>
      <c r="I229" s="90" t="s">
        <v>299</v>
      </c>
      <c r="J229" s="89">
        <v>1635.9166666666999</v>
      </c>
      <c r="K229" s="89">
        <v>-659.4095238095</v>
      </c>
      <c r="L229" s="89">
        <v>659.34782608700004</v>
      </c>
      <c r="M229" s="89">
        <v>-1103.7041666667001</v>
      </c>
      <c r="N229" s="89">
        <f t="shared" si="20"/>
        <v>976.50714285719994</v>
      </c>
      <c r="O229" s="89">
        <f t="shared" si="21"/>
        <v>-444.35634057970003</v>
      </c>
    </row>
    <row r="230" spans="1:15">
      <c r="A230" s="88" t="s">
        <v>300</v>
      </c>
      <c r="B230" s="89">
        <v>1475</v>
      </c>
      <c r="C230" s="89">
        <v>1300</v>
      </c>
      <c r="D230" s="89">
        <v>3390.4166666667002</v>
      </c>
      <c r="E230" s="89">
        <v>2887.5</v>
      </c>
      <c r="F230" s="89">
        <f t="shared" si="17"/>
        <v>-1300</v>
      </c>
      <c r="G230" s="89">
        <f t="shared" si="18"/>
        <v>-2887.5</v>
      </c>
      <c r="H230" s="83" t="str">
        <f t="shared" si="19"/>
        <v/>
      </c>
      <c r="I230" s="90" t="s">
        <v>300</v>
      </c>
      <c r="J230" s="89">
        <v>1238.8625</v>
      </c>
      <c r="K230" s="89">
        <v>-978.82083333330002</v>
      </c>
      <c r="L230" s="89">
        <v>669.12083333329997</v>
      </c>
      <c r="M230" s="89">
        <v>-1505.2541666667</v>
      </c>
      <c r="N230" s="89">
        <f t="shared" si="20"/>
        <v>260.04166666669994</v>
      </c>
      <c r="O230" s="89">
        <f t="shared" si="21"/>
        <v>-836.13333333340006</v>
      </c>
    </row>
    <row r="231" spans="1:15">
      <c r="A231" s="88" t="s">
        <v>301</v>
      </c>
      <c r="B231" s="89">
        <v>2000</v>
      </c>
      <c r="C231" s="89">
        <v>2166.6666666667002</v>
      </c>
      <c r="D231" s="89">
        <v>3598.3333333332998</v>
      </c>
      <c r="E231" s="89">
        <v>2515.625</v>
      </c>
      <c r="F231" s="89">
        <f t="shared" si="17"/>
        <v>-2166.6666666667002</v>
      </c>
      <c r="G231" s="89">
        <f t="shared" si="18"/>
        <v>-2515.625</v>
      </c>
      <c r="H231" s="83" t="str">
        <f t="shared" si="19"/>
        <v/>
      </c>
      <c r="I231" s="90" t="s">
        <v>301</v>
      </c>
      <c r="J231" s="89">
        <v>1013.7083333332999</v>
      </c>
      <c r="K231" s="89">
        <v>-900.55416666669998</v>
      </c>
      <c r="L231" s="89">
        <v>737.12083333329997</v>
      </c>
      <c r="M231" s="89">
        <v>-1068.7833333333001</v>
      </c>
      <c r="N231" s="89">
        <f t="shared" si="20"/>
        <v>113.15416666659996</v>
      </c>
      <c r="O231" s="89">
        <f t="shared" si="21"/>
        <v>-331.66250000000014</v>
      </c>
    </row>
    <row r="232" spans="1:15">
      <c r="A232" s="88" t="s">
        <v>302</v>
      </c>
      <c r="B232" s="89">
        <v>2400</v>
      </c>
      <c r="C232" s="89">
        <v>2190.2916666667002</v>
      </c>
      <c r="D232" s="89">
        <v>3191.875</v>
      </c>
      <c r="E232" s="89">
        <v>2855.2083333332998</v>
      </c>
      <c r="F232" s="89">
        <f t="shared" si="17"/>
        <v>-2190.2916666667002</v>
      </c>
      <c r="G232" s="89">
        <f t="shared" si="18"/>
        <v>-2855.2083333332998</v>
      </c>
      <c r="H232" s="83" t="str">
        <f t="shared" si="19"/>
        <v/>
      </c>
      <c r="I232" s="90" t="s">
        <v>302</v>
      </c>
      <c r="J232" s="89">
        <v>1160.2791666666999</v>
      </c>
      <c r="K232" s="89">
        <v>-732.23333333330004</v>
      </c>
      <c r="L232" s="89">
        <v>755.83333333329995</v>
      </c>
      <c r="M232" s="89">
        <v>-1114.0041666667</v>
      </c>
      <c r="N232" s="89">
        <f t="shared" si="20"/>
        <v>428.04583333339986</v>
      </c>
      <c r="O232" s="89">
        <f t="shared" si="21"/>
        <v>-358.17083333340008</v>
      </c>
    </row>
    <row r="233" spans="1:15">
      <c r="A233" s="88" t="s">
        <v>303</v>
      </c>
      <c r="B233" s="89">
        <v>2400</v>
      </c>
      <c r="C233" s="89">
        <v>2394.7083333332998</v>
      </c>
      <c r="D233" s="89">
        <v>3693.75</v>
      </c>
      <c r="E233" s="89">
        <v>2360.4166666667002</v>
      </c>
      <c r="F233" s="89">
        <f t="shared" si="17"/>
        <v>-2394.7083333332998</v>
      </c>
      <c r="G233" s="89">
        <f t="shared" si="18"/>
        <v>-2360.4166666667002</v>
      </c>
      <c r="H233" s="83" t="str">
        <f t="shared" si="19"/>
        <v>N</v>
      </c>
      <c r="I233" s="90" t="s">
        <v>303</v>
      </c>
      <c r="J233" s="89">
        <v>811.79583333330004</v>
      </c>
      <c r="K233" s="89">
        <v>-1066.8208333333</v>
      </c>
      <c r="L233" s="89">
        <v>683.04166666670005</v>
      </c>
      <c r="M233" s="89">
        <v>-625.66666666670005</v>
      </c>
      <c r="N233" s="89">
        <f t="shared" si="20"/>
        <v>-255.02499999999998</v>
      </c>
      <c r="O233" s="89">
        <f t="shared" si="21"/>
        <v>57.375</v>
      </c>
    </row>
    <row r="234" spans="1:15">
      <c r="A234" s="88" t="s">
        <v>304</v>
      </c>
      <c r="B234" s="89">
        <v>2666.2083333332998</v>
      </c>
      <c r="C234" s="89">
        <v>2752.9583333332998</v>
      </c>
      <c r="D234" s="89">
        <v>3269.5833333332998</v>
      </c>
      <c r="E234" s="89">
        <v>2969.375</v>
      </c>
      <c r="F234" s="89">
        <f t="shared" si="17"/>
        <v>-2752.9583333332998</v>
      </c>
      <c r="G234" s="89">
        <f t="shared" si="18"/>
        <v>-2969.375</v>
      </c>
      <c r="H234" s="83" t="str">
        <f t="shared" si="19"/>
        <v/>
      </c>
      <c r="I234" s="90" t="s">
        <v>304</v>
      </c>
      <c r="J234" s="89">
        <v>877.09565217390002</v>
      </c>
      <c r="K234" s="89">
        <v>-1949.1333333333</v>
      </c>
      <c r="L234" s="89">
        <v>850.11666666669998</v>
      </c>
      <c r="M234" s="89">
        <v>-496.12916666669997</v>
      </c>
      <c r="N234" s="89">
        <f t="shared" si="20"/>
        <v>-1072.0376811594001</v>
      </c>
      <c r="O234" s="89">
        <f t="shared" si="21"/>
        <v>353.98750000000001</v>
      </c>
    </row>
    <row r="235" spans="1:15">
      <c r="A235" s="88" t="s">
        <v>305</v>
      </c>
      <c r="B235" s="89">
        <v>2386.7083333332998</v>
      </c>
      <c r="C235" s="89">
        <v>2940.2083333332998</v>
      </c>
      <c r="D235" s="89">
        <v>2789.2916666667002</v>
      </c>
      <c r="E235" s="89">
        <v>3444.375</v>
      </c>
      <c r="F235" s="89">
        <f t="shared" si="17"/>
        <v>-2940.2083333332998</v>
      </c>
      <c r="G235" s="89">
        <f t="shared" si="18"/>
        <v>-3444.375</v>
      </c>
      <c r="H235" s="83" t="str">
        <f t="shared" si="19"/>
        <v/>
      </c>
      <c r="I235" s="90" t="s">
        <v>305</v>
      </c>
      <c r="J235" s="89">
        <v>2076.7208333333001</v>
      </c>
      <c r="K235" s="89">
        <v>-389.6</v>
      </c>
      <c r="L235" s="89">
        <v>621.63333333330002</v>
      </c>
      <c r="M235" s="89">
        <v>-1103.1875</v>
      </c>
      <c r="N235" s="89">
        <f t="shared" si="20"/>
        <v>1687.1208333333002</v>
      </c>
      <c r="O235" s="89">
        <f t="shared" si="21"/>
        <v>-481.55416666669998</v>
      </c>
    </row>
    <row r="236" spans="1:15">
      <c r="A236" s="88" t="s">
        <v>306</v>
      </c>
      <c r="B236" s="89">
        <v>2136.5</v>
      </c>
      <c r="C236" s="89">
        <v>2391.6666666667002</v>
      </c>
      <c r="D236" s="89">
        <v>2210.625</v>
      </c>
      <c r="E236" s="89">
        <v>3787.5</v>
      </c>
      <c r="F236" s="89">
        <f t="shared" si="17"/>
        <v>-2391.6666666667002</v>
      </c>
      <c r="G236" s="89">
        <f t="shared" si="18"/>
        <v>-3787.5</v>
      </c>
      <c r="H236" s="83" t="str">
        <f t="shared" si="19"/>
        <v/>
      </c>
      <c r="I236" s="90" t="s">
        <v>306</v>
      </c>
      <c r="J236" s="89">
        <v>1170.175</v>
      </c>
      <c r="K236" s="89">
        <v>-1669.0875000000001</v>
      </c>
      <c r="L236" s="89">
        <v>730.79583333330004</v>
      </c>
      <c r="M236" s="89">
        <v>-1368.9375</v>
      </c>
      <c r="N236" s="89">
        <f t="shared" si="20"/>
        <v>-498.91250000000014</v>
      </c>
      <c r="O236" s="89">
        <f t="shared" si="21"/>
        <v>-638.14166666669996</v>
      </c>
    </row>
    <row r="237" spans="1:15">
      <c r="A237" s="88" t="s">
        <v>307</v>
      </c>
      <c r="B237" s="89">
        <v>2504.0833333332998</v>
      </c>
      <c r="C237" s="89">
        <v>2400</v>
      </c>
      <c r="D237" s="89">
        <v>2358.9583333332998</v>
      </c>
      <c r="E237" s="89">
        <v>3759.375</v>
      </c>
      <c r="F237" s="89">
        <f t="shared" si="17"/>
        <v>-2400</v>
      </c>
      <c r="G237" s="89">
        <f t="shared" si="18"/>
        <v>-3759.375</v>
      </c>
      <c r="H237" s="83" t="str">
        <f t="shared" si="19"/>
        <v/>
      </c>
      <c r="I237" s="90" t="s">
        <v>307</v>
      </c>
      <c r="J237" s="89">
        <v>2073.9250000000002</v>
      </c>
      <c r="K237" s="89">
        <v>-770.71249999999998</v>
      </c>
      <c r="L237" s="89">
        <v>334.74583333330003</v>
      </c>
      <c r="M237" s="89">
        <v>-1641.6708333332999</v>
      </c>
      <c r="N237" s="89">
        <f t="shared" si="20"/>
        <v>1303.2125000000001</v>
      </c>
      <c r="O237" s="89">
        <f t="shared" si="21"/>
        <v>-1306.925</v>
      </c>
    </row>
    <row r="238" spans="1:15">
      <c r="A238" s="88" t="s">
        <v>308</v>
      </c>
      <c r="B238" s="89">
        <v>2448.5</v>
      </c>
      <c r="C238" s="89">
        <v>2391.25</v>
      </c>
      <c r="D238" s="89">
        <v>2442.5</v>
      </c>
      <c r="E238" s="89">
        <v>3731.4583333332998</v>
      </c>
      <c r="F238" s="89">
        <f t="shared" si="17"/>
        <v>-2391.25</v>
      </c>
      <c r="G238" s="89">
        <f t="shared" si="18"/>
        <v>-3731.4583333332998</v>
      </c>
      <c r="H238" s="83" t="str">
        <f t="shared" si="19"/>
        <v/>
      </c>
      <c r="I238" s="90" t="s">
        <v>308</v>
      </c>
      <c r="J238" s="89">
        <v>420.6473684211</v>
      </c>
      <c r="K238" s="89">
        <v>-2054.8583333332999</v>
      </c>
      <c r="L238" s="89">
        <v>859.63333333330002</v>
      </c>
      <c r="M238" s="89">
        <v>-1366.9625000000001</v>
      </c>
      <c r="N238" s="89">
        <f t="shared" si="20"/>
        <v>-1634.2109649121999</v>
      </c>
      <c r="O238" s="89">
        <f t="shared" si="21"/>
        <v>-507.32916666670008</v>
      </c>
    </row>
    <row r="239" spans="1:15">
      <c r="A239" s="88" t="s">
        <v>309</v>
      </c>
      <c r="B239" s="89">
        <v>2643.6666666667002</v>
      </c>
      <c r="C239" s="89">
        <v>2384.5833333332998</v>
      </c>
      <c r="D239" s="89">
        <v>2482.2083333332998</v>
      </c>
      <c r="E239" s="89">
        <v>3888.75</v>
      </c>
      <c r="F239" s="89">
        <f t="shared" si="17"/>
        <v>-2384.5833333332998</v>
      </c>
      <c r="G239" s="89">
        <f t="shared" si="18"/>
        <v>-3888.75</v>
      </c>
      <c r="H239" s="83" t="str">
        <f t="shared" si="19"/>
        <v/>
      </c>
      <c r="I239" s="90" t="s">
        <v>309</v>
      </c>
      <c r="J239" s="89">
        <v>281.80909090910001</v>
      </c>
      <c r="K239" s="89">
        <v>-2613.5458333332999</v>
      </c>
      <c r="L239" s="89">
        <v>616.74583333329997</v>
      </c>
      <c r="M239" s="89">
        <v>-1741.2708333333001</v>
      </c>
      <c r="N239" s="89">
        <f t="shared" si="20"/>
        <v>-2331.7367424241997</v>
      </c>
      <c r="O239" s="89">
        <f t="shared" si="21"/>
        <v>-1124.5250000000001</v>
      </c>
    </row>
    <row r="240" spans="1:15">
      <c r="A240" s="88" t="s">
        <v>310</v>
      </c>
      <c r="B240" s="89">
        <v>2586.625</v>
      </c>
      <c r="C240" s="89">
        <v>2590</v>
      </c>
      <c r="D240" s="89">
        <v>2041.25</v>
      </c>
      <c r="E240" s="89">
        <v>4376.25</v>
      </c>
      <c r="F240" s="89">
        <f t="shared" si="17"/>
        <v>-2590</v>
      </c>
      <c r="G240" s="89">
        <f t="shared" si="18"/>
        <v>-4376.25</v>
      </c>
      <c r="H240" s="83" t="str">
        <f t="shared" si="19"/>
        <v/>
      </c>
      <c r="I240" s="90" t="s">
        <v>310</v>
      </c>
      <c r="J240" s="89">
        <v>291.02666666670001</v>
      </c>
      <c r="K240" s="89">
        <v>-2564.6291666666998</v>
      </c>
      <c r="L240" s="89">
        <v>324.98750000000001</v>
      </c>
      <c r="M240" s="89">
        <v>-2255.8000000000002</v>
      </c>
      <c r="N240" s="89">
        <f t="shared" si="20"/>
        <v>-2273.6025</v>
      </c>
      <c r="O240" s="89">
        <f t="shared" si="21"/>
        <v>-1930.8125000000002</v>
      </c>
    </row>
    <row r="241" spans="1:15">
      <c r="A241" s="88" t="s">
        <v>311</v>
      </c>
      <c r="B241" s="89">
        <v>2766.375</v>
      </c>
      <c r="C241" s="89">
        <v>2832.5</v>
      </c>
      <c r="D241" s="89">
        <v>2811.0416666667002</v>
      </c>
      <c r="E241" s="89">
        <v>3967.0833333332998</v>
      </c>
      <c r="F241" s="89">
        <f t="shared" si="17"/>
        <v>-2832.5</v>
      </c>
      <c r="G241" s="89">
        <f t="shared" si="18"/>
        <v>-3967.0833333332998</v>
      </c>
      <c r="H241" s="83" t="str">
        <f t="shared" si="19"/>
        <v/>
      </c>
      <c r="I241" s="90" t="s">
        <v>311</v>
      </c>
      <c r="J241" s="89">
        <v>192.5142857143</v>
      </c>
      <c r="K241" s="89">
        <v>-2895.5875000000001</v>
      </c>
      <c r="L241" s="89">
        <v>327.03333333329999</v>
      </c>
      <c r="M241" s="89">
        <v>-2022.325</v>
      </c>
      <c r="N241" s="89">
        <f t="shared" si="20"/>
        <v>-2703.0732142857</v>
      </c>
      <c r="O241" s="89">
        <f t="shared" si="21"/>
        <v>-1695.2916666667002</v>
      </c>
    </row>
    <row r="242" spans="1:15">
      <c r="A242" s="88" t="s">
        <v>312</v>
      </c>
      <c r="B242" s="89">
        <v>2632.3333333332998</v>
      </c>
      <c r="C242" s="89">
        <v>2233.3333333332998</v>
      </c>
      <c r="D242" s="89">
        <v>3076.875</v>
      </c>
      <c r="E242" s="89">
        <v>2126.6666666667002</v>
      </c>
      <c r="F242" s="89">
        <f t="shared" si="17"/>
        <v>-2233.3333333332998</v>
      </c>
      <c r="G242" s="89">
        <f t="shared" si="18"/>
        <v>-2126.6666666667002</v>
      </c>
      <c r="H242" s="83" t="str">
        <f t="shared" si="19"/>
        <v/>
      </c>
      <c r="I242" s="90" t="s">
        <v>312</v>
      </c>
      <c r="J242" s="89">
        <v>549.73749999999995</v>
      </c>
      <c r="K242" s="89">
        <v>-2711.625</v>
      </c>
      <c r="L242" s="89">
        <v>447.20454545450002</v>
      </c>
      <c r="M242" s="89">
        <v>-1209.1041666666999</v>
      </c>
      <c r="N242" s="89">
        <f t="shared" si="20"/>
        <v>-2161.8874999999998</v>
      </c>
      <c r="O242" s="89">
        <f t="shared" si="21"/>
        <v>-761.89962121219992</v>
      </c>
    </row>
    <row r="243" spans="1:15">
      <c r="A243" s="88" t="s">
        <v>313</v>
      </c>
      <c r="B243" s="89">
        <v>2359.3333333332998</v>
      </c>
      <c r="C243" s="89">
        <v>2376.25</v>
      </c>
      <c r="D243" s="89">
        <v>2859.1666666667002</v>
      </c>
      <c r="E243" s="89">
        <v>3680.625</v>
      </c>
      <c r="F243" s="89">
        <f t="shared" si="17"/>
        <v>-2376.25</v>
      </c>
      <c r="G243" s="89">
        <f t="shared" si="18"/>
        <v>-3680.625</v>
      </c>
      <c r="H243" s="83" t="str">
        <f t="shared" si="19"/>
        <v/>
      </c>
      <c r="I243" s="90" t="s">
        <v>313</v>
      </c>
      <c r="J243" s="89">
        <v>325.88571428569998</v>
      </c>
      <c r="K243" s="89">
        <v>-2157.4291666667</v>
      </c>
      <c r="L243" s="89">
        <v>308.13181818179999</v>
      </c>
      <c r="M243" s="89">
        <v>-1881.1083333332999</v>
      </c>
      <c r="N243" s="89">
        <f t="shared" si="20"/>
        <v>-1831.543452381</v>
      </c>
      <c r="O243" s="89">
        <f t="shared" si="21"/>
        <v>-1572.9765151514998</v>
      </c>
    </row>
    <row r="244" spans="1:15">
      <c r="A244" s="88" t="s">
        <v>314</v>
      </c>
      <c r="B244" s="89">
        <v>1637.5</v>
      </c>
      <c r="C244" s="89">
        <v>1550</v>
      </c>
      <c r="D244" s="89">
        <v>1868.5416666666999</v>
      </c>
      <c r="E244" s="89">
        <v>3929.7916666667002</v>
      </c>
      <c r="F244" s="89">
        <f t="shared" si="17"/>
        <v>-1550</v>
      </c>
      <c r="G244" s="89">
        <f t="shared" si="18"/>
        <v>-3929.7916666667002</v>
      </c>
      <c r="H244" s="83" t="str">
        <f t="shared" si="19"/>
        <v/>
      </c>
      <c r="I244" s="90" t="s">
        <v>314</v>
      </c>
      <c r="J244" s="89">
        <v>1140.3125</v>
      </c>
      <c r="K244" s="89">
        <v>-2425.7166666666999</v>
      </c>
      <c r="L244" s="89">
        <v>320.27619047619999</v>
      </c>
      <c r="M244" s="89">
        <v>-2241.1458333332998</v>
      </c>
      <c r="N244" s="89">
        <f t="shared" si="20"/>
        <v>-1285.4041666666999</v>
      </c>
      <c r="O244" s="89">
        <f t="shared" si="21"/>
        <v>-1920.8696428570997</v>
      </c>
    </row>
    <row r="245" spans="1:15">
      <c r="A245" s="88" t="s">
        <v>315</v>
      </c>
      <c r="B245" s="89">
        <v>2404.7083333332998</v>
      </c>
      <c r="C245" s="89">
        <v>2569.7916666667002</v>
      </c>
      <c r="D245" s="89">
        <v>1725</v>
      </c>
      <c r="E245" s="89">
        <v>3930</v>
      </c>
      <c r="F245" s="89">
        <f t="shared" si="17"/>
        <v>-2569.7916666667002</v>
      </c>
      <c r="G245" s="89">
        <f t="shared" si="18"/>
        <v>-3930</v>
      </c>
      <c r="H245" s="83" t="str">
        <f t="shared" si="19"/>
        <v/>
      </c>
      <c r="I245" s="90" t="s">
        <v>315</v>
      </c>
      <c r="J245" s="89">
        <v>1274.2416666667</v>
      </c>
      <c r="K245" s="89">
        <v>-1535.2791666666999</v>
      </c>
      <c r="L245" s="89">
        <v>173.18571428569999</v>
      </c>
      <c r="M245" s="89">
        <v>-2613.6458333332998</v>
      </c>
      <c r="N245" s="89">
        <f t="shared" si="20"/>
        <v>-261.03749999999991</v>
      </c>
      <c r="O245" s="89">
        <f t="shared" si="21"/>
        <v>-2440.4601190475996</v>
      </c>
    </row>
    <row r="246" spans="1:15">
      <c r="A246" s="88" t="s">
        <v>316</v>
      </c>
      <c r="B246" s="89">
        <v>2678.2083333332998</v>
      </c>
      <c r="C246" s="89">
        <v>2853.9166666667002</v>
      </c>
      <c r="D246" s="89">
        <v>1268.3333333333001</v>
      </c>
      <c r="E246" s="89">
        <v>4151.25</v>
      </c>
      <c r="F246" s="89">
        <f t="shared" si="17"/>
        <v>-2853.9166666667002</v>
      </c>
      <c r="G246" s="89">
        <f t="shared" si="18"/>
        <v>-4151.25</v>
      </c>
      <c r="H246" s="83" t="str">
        <f t="shared" si="19"/>
        <v/>
      </c>
      <c r="I246" s="90" t="s">
        <v>316</v>
      </c>
      <c r="J246" s="89">
        <v>2154.2624999999998</v>
      </c>
      <c r="K246" s="89">
        <v>-913.20416666669996</v>
      </c>
      <c r="L246" s="89">
        <v>286</v>
      </c>
      <c r="M246" s="89">
        <v>-1805.6541666666999</v>
      </c>
      <c r="N246" s="89">
        <f t="shared" si="20"/>
        <v>1241.0583333332997</v>
      </c>
      <c r="O246" s="89">
        <f t="shared" si="21"/>
        <v>-1519.6541666666999</v>
      </c>
    </row>
    <row r="247" spans="1:15">
      <c r="A247" s="88" t="s">
        <v>317</v>
      </c>
      <c r="B247" s="89">
        <v>3055.4583333332998</v>
      </c>
      <c r="C247" s="89">
        <v>3665.0416666667002</v>
      </c>
      <c r="D247" s="89">
        <v>2221.4583333332998</v>
      </c>
      <c r="E247" s="89">
        <v>3787.5</v>
      </c>
      <c r="F247" s="89">
        <f t="shared" si="17"/>
        <v>-3665.0416666667002</v>
      </c>
      <c r="G247" s="89">
        <f t="shared" si="18"/>
        <v>-3787.5</v>
      </c>
      <c r="H247" s="83" t="str">
        <f t="shared" si="19"/>
        <v/>
      </c>
      <c r="I247" s="90" t="s">
        <v>317</v>
      </c>
      <c r="J247" s="89">
        <v>2984.2125000000001</v>
      </c>
      <c r="K247" s="89">
        <v>-542.69166666670003</v>
      </c>
      <c r="L247" s="89">
        <v>320.63749999999999</v>
      </c>
      <c r="M247" s="89">
        <v>-1436.1166666667</v>
      </c>
      <c r="N247" s="89">
        <f t="shared" si="20"/>
        <v>2441.5208333333003</v>
      </c>
      <c r="O247" s="89">
        <f t="shared" si="21"/>
        <v>-1115.4791666666999</v>
      </c>
    </row>
    <row r="248" spans="1:15">
      <c r="A248" s="88" t="s">
        <v>287</v>
      </c>
      <c r="B248" s="89">
        <v>3081.1666666667002</v>
      </c>
      <c r="C248" s="89">
        <v>2893.9166666667002</v>
      </c>
      <c r="D248" s="89">
        <v>2802.7083333332998</v>
      </c>
      <c r="E248" s="89">
        <v>3284.5833333332998</v>
      </c>
      <c r="F248" s="89">
        <f t="shared" si="17"/>
        <v>-2893.9166666667002</v>
      </c>
      <c r="G248" s="89">
        <f t="shared" si="18"/>
        <v>-3284.5833333332998</v>
      </c>
      <c r="H248" s="83" t="str">
        <f t="shared" si="19"/>
        <v/>
      </c>
      <c r="I248" s="90" t="s">
        <v>287</v>
      </c>
      <c r="J248" s="89">
        <v>1443.3652173912999</v>
      </c>
      <c r="K248" s="89">
        <v>-1851.5521739129999</v>
      </c>
      <c r="L248" s="89">
        <v>486.38749999999999</v>
      </c>
      <c r="M248" s="89">
        <v>-819.65416666670001</v>
      </c>
      <c r="N248" s="89">
        <f t="shared" si="20"/>
        <v>-408.18695652170004</v>
      </c>
      <c r="O248" s="89">
        <f t="shared" si="21"/>
        <v>-333.26666666670002</v>
      </c>
    </row>
    <row r="249" spans="1:15">
      <c r="A249" s="88" t="s">
        <v>319</v>
      </c>
      <c r="B249" s="89">
        <v>2847.9166666667002</v>
      </c>
      <c r="C249" s="89">
        <v>2997.4166666667002</v>
      </c>
      <c r="D249" s="89">
        <v>2518.5416666667002</v>
      </c>
      <c r="E249" s="89">
        <v>3431.25</v>
      </c>
      <c r="F249" s="89">
        <f t="shared" si="17"/>
        <v>-2997.4166666667002</v>
      </c>
      <c r="G249" s="89">
        <f t="shared" si="18"/>
        <v>-3431.25</v>
      </c>
      <c r="H249" s="83" t="str">
        <f t="shared" si="19"/>
        <v/>
      </c>
      <c r="I249" s="90" t="s">
        <v>319</v>
      </c>
      <c r="J249" s="89">
        <v>2192.8458333333001</v>
      </c>
      <c r="K249" s="89">
        <v>-620.21363636360002</v>
      </c>
      <c r="L249" s="89">
        <v>526.77916666670001</v>
      </c>
      <c r="M249" s="89">
        <v>-1461.7791666666999</v>
      </c>
      <c r="N249" s="89">
        <f t="shared" si="20"/>
        <v>1572.6321969697001</v>
      </c>
      <c r="O249" s="89">
        <f t="shared" si="21"/>
        <v>-934.99999999999989</v>
      </c>
    </row>
    <row r="250" spans="1:15">
      <c r="A250" s="88" t="s">
        <v>320</v>
      </c>
      <c r="B250" s="89">
        <v>3009.875</v>
      </c>
      <c r="C250" s="89">
        <v>2884.4583333332998</v>
      </c>
      <c r="D250" s="89">
        <v>2590.2083333332998</v>
      </c>
      <c r="E250" s="89">
        <v>4089.5833333332998</v>
      </c>
      <c r="F250" s="89">
        <f t="shared" si="17"/>
        <v>-2884.4583333332998</v>
      </c>
      <c r="G250" s="89">
        <f t="shared" si="18"/>
        <v>-4089.5833333332998</v>
      </c>
      <c r="H250" s="83" t="str">
        <f t="shared" si="19"/>
        <v/>
      </c>
      <c r="I250" s="90" t="s">
        <v>320</v>
      </c>
      <c r="J250" s="89">
        <v>2101.7083333332998</v>
      </c>
      <c r="K250" s="89">
        <v>-1447.5695652173999</v>
      </c>
      <c r="L250" s="89">
        <v>489.20416666670002</v>
      </c>
      <c r="M250" s="89">
        <v>-1390.3791666667</v>
      </c>
      <c r="N250" s="89">
        <f t="shared" si="20"/>
        <v>654.13876811589989</v>
      </c>
      <c r="O250" s="89">
        <f t="shared" si="21"/>
        <v>-901.17499999999995</v>
      </c>
    </row>
    <row r="251" spans="1:15">
      <c r="A251" s="88" t="s">
        <v>321</v>
      </c>
      <c r="B251" s="89">
        <v>3185.25</v>
      </c>
      <c r="C251" s="89">
        <v>2592.5833333332998</v>
      </c>
      <c r="D251" s="89">
        <v>1828.3333333333001</v>
      </c>
      <c r="E251" s="89">
        <v>4175</v>
      </c>
      <c r="F251" s="89">
        <f t="shared" si="17"/>
        <v>-2592.5833333332998</v>
      </c>
      <c r="G251" s="89">
        <f t="shared" si="18"/>
        <v>-4175</v>
      </c>
      <c r="H251" s="83" t="str">
        <f t="shared" si="19"/>
        <v/>
      </c>
      <c r="I251" s="90" t="s">
        <v>321</v>
      </c>
      <c r="J251" s="89">
        <v>490.22083333329999</v>
      </c>
      <c r="K251" s="89">
        <v>-1996.3958333333001</v>
      </c>
      <c r="L251" s="89">
        <v>510.5</v>
      </c>
      <c r="M251" s="89">
        <v>-1784.5958333333001</v>
      </c>
      <c r="N251" s="89">
        <f t="shared" si="20"/>
        <v>-1506.1750000000002</v>
      </c>
      <c r="O251" s="89">
        <f t="shared" si="21"/>
        <v>-1274.0958333333001</v>
      </c>
    </row>
    <row r="252" spans="1:15">
      <c r="A252" s="88" t="s">
        <v>322</v>
      </c>
      <c r="B252" s="89">
        <v>2764.5</v>
      </c>
      <c r="C252" s="89">
        <v>2212.8333333332998</v>
      </c>
      <c r="D252" s="89">
        <v>2751.0416666667002</v>
      </c>
      <c r="E252" s="89">
        <v>2970.4166666667002</v>
      </c>
      <c r="F252" s="89">
        <f t="shared" si="17"/>
        <v>-2212.8333333332998</v>
      </c>
      <c r="G252" s="89">
        <f t="shared" si="18"/>
        <v>-2970.4166666667002</v>
      </c>
      <c r="H252" s="83" t="str">
        <f t="shared" si="19"/>
        <v/>
      </c>
      <c r="I252" s="90" t="s">
        <v>322</v>
      </c>
      <c r="J252" s="89">
        <v>584.70000000000005</v>
      </c>
      <c r="K252" s="89">
        <v>-2467.2208333333001</v>
      </c>
      <c r="L252" s="89">
        <v>504.49583333330003</v>
      </c>
      <c r="M252" s="89">
        <v>-1233.7249999999999</v>
      </c>
      <c r="N252" s="89">
        <f t="shared" si="20"/>
        <v>-1882.5208333333001</v>
      </c>
      <c r="O252" s="89">
        <f t="shared" si="21"/>
        <v>-729.22916666669994</v>
      </c>
    </row>
    <row r="253" spans="1:15">
      <c r="A253" s="88" t="s">
        <v>323</v>
      </c>
      <c r="B253" s="89">
        <v>2963.0833333332998</v>
      </c>
      <c r="C253" s="89">
        <v>2136.5</v>
      </c>
      <c r="D253" s="89">
        <v>3277.5</v>
      </c>
      <c r="E253" s="89">
        <v>3372.5</v>
      </c>
      <c r="F253" s="89">
        <f t="shared" si="17"/>
        <v>-2136.5</v>
      </c>
      <c r="G253" s="89">
        <f t="shared" si="18"/>
        <v>-3372.5</v>
      </c>
      <c r="H253" s="83" t="str">
        <f t="shared" si="19"/>
        <v/>
      </c>
      <c r="I253" s="90" t="s">
        <v>323</v>
      </c>
      <c r="J253" s="89">
        <v>1322.425</v>
      </c>
      <c r="K253" s="89">
        <v>-2371.4791666667002</v>
      </c>
      <c r="L253" s="89">
        <v>670.4375</v>
      </c>
      <c r="M253" s="89">
        <v>-2088.4250000000002</v>
      </c>
      <c r="N253" s="89">
        <f t="shared" si="20"/>
        <v>-1049.0541666667002</v>
      </c>
      <c r="O253" s="89">
        <f t="shared" si="21"/>
        <v>-1417.9875000000002</v>
      </c>
    </row>
    <row r="254" spans="1:15">
      <c r="A254" s="88" t="s">
        <v>324</v>
      </c>
      <c r="B254" s="89">
        <v>2548.5416666667002</v>
      </c>
      <c r="C254" s="89">
        <v>2367.5</v>
      </c>
      <c r="D254" s="89">
        <v>2977.2916666667002</v>
      </c>
      <c r="E254" s="89">
        <v>2926.0416666667002</v>
      </c>
      <c r="F254" s="89">
        <f t="shared" si="17"/>
        <v>-2367.5</v>
      </c>
      <c r="G254" s="89">
        <f t="shared" si="18"/>
        <v>-2926.0416666667002</v>
      </c>
      <c r="H254" s="83" t="str">
        <f t="shared" si="19"/>
        <v/>
      </c>
      <c r="I254" s="90" t="s">
        <v>324</v>
      </c>
      <c r="J254" s="89">
        <v>1669.4375</v>
      </c>
      <c r="K254" s="89">
        <v>-1084.4416666667</v>
      </c>
      <c r="L254" s="89">
        <v>469.41250000000002</v>
      </c>
      <c r="M254" s="89">
        <v>-2599.6958333333</v>
      </c>
      <c r="N254" s="89">
        <f t="shared" si="20"/>
        <v>584.99583333329997</v>
      </c>
      <c r="O254" s="89">
        <f t="shared" si="21"/>
        <v>-2130.2833333333001</v>
      </c>
    </row>
    <row r="255" spans="1:15">
      <c r="A255" s="88" t="s">
        <v>325</v>
      </c>
      <c r="B255" s="89">
        <v>2775</v>
      </c>
      <c r="C255" s="89">
        <v>2590</v>
      </c>
      <c r="D255" s="89">
        <v>2534.375</v>
      </c>
      <c r="E255" s="89">
        <v>3276.0416666667002</v>
      </c>
      <c r="F255" s="89">
        <f t="shared" si="17"/>
        <v>-2590</v>
      </c>
      <c r="G255" s="89">
        <f t="shared" si="18"/>
        <v>-3276.0416666667002</v>
      </c>
      <c r="H255" s="83" t="str">
        <f t="shared" si="19"/>
        <v/>
      </c>
      <c r="I255" s="90" t="s">
        <v>325</v>
      </c>
      <c r="J255" s="89">
        <v>1657.4749999999999</v>
      </c>
      <c r="K255" s="89">
        <v>-1072.4272727273001</v>
      </c>
      <c r="L255" s="89">
        <v>347.44583333330002</v>
      </c>
      <c r="M255" s="89">
        <v>-2361.5083333333</v>
      </c>
      <c r="N255" s="89">
        <f t="shared" si="20"/>
        <v>585.04772727269983</v>
      </c>
      <c r="O255" s="89">
        <f t="shared" si="21"/>
        <v>-2014.0625</v>
      </c>
    </row>
    <row r="256" spans="1:15">
      <c r="A256" s="88" t="s">
        <v>326</v>
      </c>
      <c r="B256" s="89">
        <v>2850.1666666667002</v>
      </c>
      <c r="C256" s="89">
        <v>2646.6666666667002</v>
      </c>
      <c r="D256" s="89">
        <v>3236.0416666667002</v>
      </c>
      <c r="E256" s="89">
        <v>2765.4166666667002</v>
      </c>
      <c r="F256" s="89">
        <f t="shared" si="17"/>
        <v>-2646.6666666667002</v>
      </c>
      <c r="G256" s="89">
        <f t="shared" si="18"/>
        <v>-2765.4166666667002</v>
      </c>
      <c r="H256" s="83" t="str">
        <f t="shared" si="19"/>
        <v/>
      </c>
      <c r="I256" s="90" t="s">
        <v>326</v>
      </c>
      <c r="J256" s="89">
        <v>2414.8916666667001</v>
      </c>
      <c r="K256" s="89">
        <v>-766.43636363639996</v>
      </c>
      <c r="L256" s="89">
        <v>803.36666666669998</v>
      </c>
      <c r="M256" s="89">
        <v>-1223.1375</v>
      </c>
      <c r="N256" s="89">
        <f t="shared" si="20"/>
        <v>1648.4553030303</v>
      </c>
      <c r="O256" s="89">
        <f t="shared" si="21"/>
        <v>-419.77083333330006</v>
      </c>
    </row>
    <row r="257" spans="1:15">
      <c r="A257" s="88" t="s">
        <v>327</v>
      </c>
      <c r="B257" s="89">
        <v>2775</v>
      </c>
      <c r="C257" s="89">
        <v>2755.625</v>
      </c>
      <c r="D257" s="89">
        <v>2751.25</v>
      </c>
      <c r="E257" s="89">
        <v>2694.375</v>
      </c>
      <c r="F257" s="89">
        <f t="shared" si="17"/>
        <v>-2755.625</v>
      </c>
      <c r="G257" s="89">
        <f t="shared" si="18"/>
        <v>-2694.375</v>
      </c>
      <c r="H257" s="83" t="str">
        <f t="shared" si="19"/>
        <v/>
      </c>
      <c r="I257" s="90" t="s">
        <v>327</v>
      </c>
      <c r="J257" s="89">
        <v>2800.15</v>
      </c>
      <c r="K257" s="89">
        <v>-319.96470588239998</v>
      </c>
      <c r="L257" s="89">
        <v>598.25833333330002</v>
      </c>
      <c r="M257" s="89">
        <v>-1395.9</v>
      </c>
      <c r="N257" s="89">
        <f t="shared" si="20"/>
        <v>2480.1852941176003</v>
      </c>
      <c r="O257" s="89">
        <f t="shared" si="21"/>
        <v>-797.64166666670008</v>
      </c>
    </row>
    <row r="258" spans="1:15">
      <c r="A258" s="88" t="s">
        <v>328</v>
      </c>
      <c r="B258" s="89">
        <v>2788.3333333332998</v>
      </c>
      <c r="C258" s="89">
        <v>2541.7916666667002</v>
      </c>
      <c r="D258" s="89">
        <v>2003.5</v>
      </c>
      <c r="E258" s="89">
        <v>3525.125</v>
      </c>
      <c r="F258" s="89">
        <f t="shared" si="17"/>
        <v>-2541.7916666667002</v>
      </c>
      <c r="G258" s="89">
        <f t="shared" si="18"/>
        <v>-3525.125</v>
      </c>
      <c r="H258" s="83" t="str">
        <f t="shared" si="19"/>
        <v/>
      </c>
      <c r="I258" s="90" t="s">
        <v>328</v>
      </c>
      <c r="J258" s="89">
        <v>2779.3458333333001</v>
      </c>
      <c r="K258" s="89">
        <v>-46.088888888900001</v>
      </c>
      <c r="L258" s="89">
        <v>297.67083333329998</v>
      </c>
      <c r="M258" s="89">
        <v>-937.41666666670005</v>
      </c>
      <c r="N258" s="89">
        <f t="shared" si="20"/>
        <v>2733.2569444444002</v>
      </c>
      <c r="O258" s="89">
        <f t="shared" si="21"/>
        <v>-639.74583333340001</v>
      </c>
    </row>
    <row r="259" spans="1:15">
      <c r="A259" s="88" t="s">
        <v>329</v>
      </c>
      <c r="B259" s="89">
        <v>2965.75</v>
      </c>
      <c r="C259" s="89">
        <v>2772.875</v>
      </c>
      <c r="D259" s="89">
        <v>2343.75</v>
      </c>
      <c r="E259" s="89">
        <v>3991.875</v>
      </c>
      <c r="F259" s="89">
        <f t="shared" si="17"/>
        <v>-2772.875</v>
      </c>
      <c r="G259" s="89">
        <f t="shared" si="18"/>
        <v>-3991.875</v>
      </c>
      <c r="H259" s="83" t="str">
        <f t="shared" si="19"/>
        <v/>
      </c>
      <c r="I259" s="90" t="s">
        <v>329</v>
      </c>
      <c r="J259" s="89">
        <v>2719.375</v>
      </c>
      <c r="K259" s="89">
        <v>-299.03913043479997</v>
      </c>
      <c r="L259" s="89">
        <v>519.42916666669998</v>
      </c>
      <c r="M259" s="89">
        <v>-1644.0083333333</v>
      </c>
      <c r="N259" s="89">
        <f t="shared" si="20"/>
        <v>2420.3358695652</v>
      </c>
      <c r="O259" s="89">
        <f t="shared" si="21"/>
        <v>-1124.5791666666</v>
      </c>
    </row>
    <row r="260" spans="1:15">
      <c r="A260" s="88" t="s">
        <v>330</v>
      </c>
      <c r="B260" s="89">
        <v>3144.875</v>
      </c>
      <c r="C260" s="89">
        <v>2988.7083333332998</v>
      </c>
      <c r="D260" s="89">
        <v>1934.5833333333001</v>
      </c>
      <c r="E260" s="89">
        <v>4586.25</v>
      </c>
      <c r="F260" s="89">
        <f t="shared" si="17"/>
        <v>-2988.7083333332998</v>
      </c>
      <c r="G260" s="89">
        <f t="shared" si="18"/>
        <v>-4586.25</v>
      </c>
      <c r="H260" s="83" t="str">
        <f t="shared" si="19"/>
        <v/>
      </c>
      <c r="I260" s="90" t="s">
        <v>330</v>
      </c>
      <c r="J260" s="89">
        <v>3036.4333333333002</v>
      </c>
      <c r="K260" s="89">
        <v>-210.58636363639999</v>
      </c>
      <c r="L260" s="89">
        <v>502.32499999999999</v>
      </c>
      <c r="M260" s="89">
        <v>-1916.5208333333001</v>
      </c>
      <c r="N260" s="89">
        <f t="shared" si="20"/>
        <v>2825.8469696969</v>
      </c>
      <c r="O260" s="89">
        <f t="shared" si="21"/>
        <v>-1414.1958333333</v>
      </c>
    </row>
    <row r="261" spans="1:15">
      <c r="A261" s="88" t="s">
        <v>331</v>
      </c>
      <c r="B261" s="89">
        <v>3505.25</v>
      </c>
      <c r="C261" s="89">
        <v>3430.0833333332998</v>
      </c>
      <c r="D261" s="89">
        <v>2751.0416666667002</v>
      </c>
      <c r="E261" s="89">
        <v>3078.125</v>
      </c>
      <c r="F261" s="89">
        <f t="shared" si="17"/>
        <v>-3430.0833333332998</v>
      </c>
      <c r="G261" s="89">
        <f t="shared" si="18"/>
        <v>-3078.125</v>
      </c>
      <c r="H261" s="83" t="str">
        <f t="shared" si="19"/>
        <v/>
      </c>
      <c r="I261" s="90" t="s">
        <v>331</v>
      </c>
      <c r="J261" s="89">
        <v>1934.7833333333001</v>
      </c>
      <c r="K261" s="89">
        <v>-451.35</v>
      </c>
      <c r="L261" s="89">
        <v>592.30833333329997</v>
      </c>
      <c r="M261" s="89">
        <v>-937.21666666670001</v>
      </c>
      <c r="N261" s="89">
        <f t="shared" si="20"/>
        <v>1483.4333333333002</v>
      </c>
      <c r="O261" s="89">
        <f t="shared" si="21"/>
        <v>-344.90833333340004</v>
      </c>
    </row>
    <row r="262" spans="1:15">
      <c r="A262" s="88" t="s">
        <v>332</v>
      </c>
      <c r="B262" s="89">
        <v>3277.4166666667002</v>
      </c>
      <c r="C262" s="89">
        <v>3736.375</v>
      </c>
      <c r="D262" s="89">
        <v>2836.875</v>
      </c>
      <c r="E262" s="89">
        <v>3863.9583333332998</v>
      </c>
      <c r="F262" s="89">
        <f t="shared" ref="F262:F325" si="22">-C262</f>
        <v>-3736.375</v>
      </c>
      <c r="G262" s="89">
        <f t="shared" ref="G262:G325" si="23">-E262</f>
        <v>-3863.9583333332998</v>
      </c>
      <c r="H262" s="83" t="str">
        <f t="shared" ref="H262:H325" si="24">IF(TEXT(I262,"d")+0=15,UPPER(LEFT(TEXT(I262,"mmm"),1)),"")</f>
        <v/>
      </c>
      <c r="I262" s="90" t="s">
        <v>332</v>
      </c>
      <c r="J262" s="89">
        <v>3011.9708333333001</v>
      </c>
      <c r="K262" s="89">
        <v>-401.36521739130001</v>
      </c>
      <c r="L262" s="89">
        <v>342.88333333330002</v>
      </c>
      <c r="M262" s="89">
        <v>-1728.0583333333</v>
      </c>
      <c r="N262" s="89">
        <f t="shared" si="20"/>
        <v>2610.605615942</v>
      </c>
      <c r="O262" s="89">
        <f t="shared" si="21"/>
        <v>-1385.175</v>
      </c>
    </row>
    <row r="263" spans="1:15">
      <c r="A263" s="88" t="s">
        <v>333</v>
      </c>
      <c r="B263" s="89">
        <v>2469.4166666667002</v>
      </c>
      <c r="C263" s="89">
        <v>3052.2916666667002</v>
      </c>
      <c r="D263" s="89">
        <v>2283.9583333332998</v>
      </c>
      <c r="E263" s="89">
        <v>3898.125</v>
      </c>
      <c r="F263" s="89">
        <f t="shared" si="22"/>
        <v>-3052.2916666667002</v>
      </c>
      <c r="G263" s="89">
        <f t="shared" si="23"/>
        <v>-3898.125</v>
      </c>
      <c r="H263" s="83" t="str">
        <f t="shared" si="24"/>
        <v>D</v>
      </c>
      <c r="I263" s="90" t="s">
        <v>333</v>
      </c>
      <c r="J263" s="89">
        <v>3740.7666666667001</v>
      </c>
      <c r="K263" s="89">
        <v>-1383.7304347826</v>
      </c>
      <c r="L263" s="89">
        <v>487.72083333329999</v>
      </c>
      <c r="M263" s="89">
        <v>-1531.5166666667001</v>
      </c>
      <c r="N263" s="89">
        <f t="shared" si="20"/>
        <v>2357.0362318840998</v>
      </c>
      <c r="O263" s="89">
        <f t="shared" si="21"/>
        <v>-1043.7958333334</v>
      </c>
    </row>
    <row r="264" spans="1:15">
      <c r="A264" s="88" t="s">
        <v>334</v>
      </c>
      <c r="B264" s="89">
        <v>3721.3333333332998</v>
      </c>
      <c r="C264" s="89">
        <v>2699.5833333332998</v>
      </c>
      <c r="D264" s="89">
        <v>2814.3333333332998</v>
      </c>
      <c r="E264" s="89">
        <v>3585.9166666667002</v>
      </c>
      <c r="F264" s="89">
        <f t="shared" si="22"/>
        <v>-2699.5833333332998</v>
      </c>
      <c r="G264" s="89">
        <f t="shared" si="23"/>
        <v>-3585.9166666667002</v>
      </c>
      <c r="H264" s="83" t="str">
        <f t="shared" si="24"/>
        <v/>
      </c>
      <c r="I264" s="90" t="s">
        <v>334</v>
      </c>
      <c r="J264" s="89">
        <v>2897.4333333333002</v>
      </c>
      <c r="K264" s="89">
        <v>-618.15416666670001</v>
      </c>
      <c r="L264" s="89">
        <v>1421.3666666667</v>
      </c>
      <c r="M264" s="89">
        <v>-597.87826086960001</v>
      </c>
      <c r="N264" s="89">
        <f t="shared" si="20"/>
        <v>2279.2791666666003</v>
      </c>
      <c r="O264" s="89">
        <f t="shared" si="21"/>
        <v>823.48840579709997</v>
      </c>
    </row>
    <row r="265" spans="1:15">
      <c r="A265" s="88" t="s">
        <v>335</v>
      </c>
      <c r="B265" s="89">
        <v>2095.4166666667002</v>
      </c>
      <c r="C265" s="89">
        <v>2488.6666666667002</v>
      </c>
      <c r="D265" s="89">
        <v>2501.5</v>
      </c>
      <c r="E265" s="89">
        <v>4028.75</v>
      </c>
      <c r="F265" s="89">
        <f t="shared" si="22"/>
        <v>-2488.6666666667002</v>
      </c>
      <c r="G265" s="89">
        <f t="shared" si="23"/>
        <v>-4028.75</v>
      </c>
      <c r="H265" s="83" t="str">
        <f t="shared" si="24"/>
        <v/>
      </c>
      <c r="I265" s="90" t="s">
        <v>335</v>
      </c>
      <c r="J265" s="89">
        <v>2241.0458333332999</v>
      </c>
      <c r="K265" s="89">
        <v>-428.72380952380001</v>
      </c>
      <c r="L265" s="89">
        <v>422.0625</v>
      </c>
      <c r="M265" s="89">
        <v>-2236.3583333332999</v>
      </c>
      <c r="N265" s="89">
        <f t="shared" ref="N265:N328" si="25">IFERROR(J265+0,0)+IFERROR(K265+0,0)</f>
        <v>1812.3220238095</v>
      </c>
      <c r="O265" s="89">
        <f t="shared" ref="O265:O328" si="26">IFERROR(L265+0,0)+IFERROR(M265+0,0)</f>
        <v>-1814.2958333332999</v>
      </c>
    </row>
    <row r="266" spans="1:15">
      <c r="A266" s="88" t="s">
        <v>336</v>
      </c>
      <c r="B266" s="89">
        <v>1933.3333333333001</v>
      </c>
      <c r="C266" s="89">
        <v>2798.0416666667002</v>
      </c>
      <c r="D266" s="89">
        <v>1796.4583333333001</v>
      </c>
      <c r="E266" s="89">
        <v>3649.7916666667002</v>
      </c>
      <c r="F266" s="89">
        <f t="shared" si="22"/>
        <v>-2798.0416666667002</v>
      </c>
      <c r="G266" s="89">
        <f t="shared" si="23"/>
        <v>-3649.7916666667002</v>
      </c>
      <c r="H266" s="83" t="str">
        <f t="shared" si="24"/>
        <v/>
      </c>
      <c r="I266" s="90" t="s">
        <v>336</v>
      </c>
      <c r="J266" s="89">
        <v>2168.0833333332998</v>
      </c>
      <c r="K266" s="89">
        <v>-293.5739130435</v>
      </c>
      <c r="L266" s="89">
        <v>629.67499999999995</v>
      </c>
      <c r="M266" s="89">
        <v>-1513.2583333333</v>
      </c>
      <c r="N266" s="89">
        <f t="shared" si="25"/>
        <v>1874.5094202897999</v>
      </c>
      <c r="O266" s="89">
        <f t="shared" si="26"/>
        <v>-883.58333333330006</v>
      </c>
    </row>
    <row r="267" spans="1:15">
      <c r="A267" s="88" t="s">
        <v>337</v>
      </c>
      <c r="B267" s="89">
        <v>3462.75</v>
      </c>
      <c r="C267" s="89">
        <v>3183.125</v>
      </c>
      <c r="D267" s="89">
        <v>1905</v>
      </c>
      <c r="E267" s="89">
        <v>4344.375</v>
      </c>
      <c r="F267" s="89">
        <f t="shared" si="22"/>
        <v>-3183.125</v>
      </c>
      <c r="G267" s="89">
        <f t="shared" si="23"/>
        <v>-4344.375</v>
      </c>
      <c r="H267" s="83" t="str">
        <f t="shared" si="24"/>
        <v/>
      </c>
      <c r="I267" s="90" t="s">
        <v>337</v>
      </c>
      <c r="J267" s="89">
        <v>3508.5166666667001</v>
      </c>
      <c r="K267" s="89">
        <v>-85.113333333300005</v>
      </c>
      <c r="L267" s="89">
        <v>430.84166666670001</v>
      </c>
      <c r="M267" s="89">
        <v>-1507.5333333333001</v>
      </c>
      <c r="N267" s="89">
        <f t="shared" si="25"/>
        <v>3423.4033333334</v>
      </c>
      <c r="O267" s="89">
        <f t="shared" si="26"/>
        <v>-1076.6916666666002</v>
      </c>
    </row>
    <row r="268" spans="1:15">
      <c r="A268" s="88" t="s">
        <v>338</v>
      </c>
      <c r="B268" s="89">
        <v>3259.5833333332998</v>
      </c>
      <c r="C268" s="89">
        <v>2907.375</v>
      </c>
      <c r="D268" s="89">
        <v>2935</v>
      </c>
      <c r="E268" s="89">
        <v>4545.2083333333003</v>
      </c>
      <c r="F268" s="89">
        <f t="shared" si="22"/>
        <v>-2907.375</v>
      </c>
      <c r="G268" s="89">
        <f t="shared" si="23"/>
        <v>-4545.2083333333003</v>
      </c>
      <c r="H268" s="83" t="str">
        <f t="shared" si="24"/>
        <v/>
      </c>
      <c r="I268" s="90" t="s">
        <v>338</v>
      </c>
      <c r="J268" s="89">
        <v>2073.0875000000001</v>
      </c>
      <c r="K268" s="89">
        <v>-647.8954545455</v>
      </c>
      <c r="L268" s="89">
        <v>1085.2666666667001</v>
      </c>
      <c r="M268" s="89">
        <v>-1840.325</v>
      </c>
      <c r="N268" s="89">
        <f t="shared" si="25"/>
        <v>1425.1920454545002</v>
      </c>
      <c r="O268" s="89">
        <f t="shared" si="26"/>
        <v>-755.05833333329997</v>
      </c>
    </row>
    <row r="269" spans="1:15">
      <c r="A269" s="88" t="s">
        <v>339</v>
      </c>
      <c r="B269" s="89">
        <v>3201.4166666667002</v>
      </c>
      <c r="C269" s="89">
        <v>3247.625</v>
      </c>
      <c r="D269" s="89">
        <v>2803.75</v>
      </c>
      <c r="E269" s="89">
        <v>2810.8333333332998</v>
      </c>
      <c r="F269" s="89">
        <f t="shared" si="22"/>
        <v>-3247.625</v>
      </c>
      <c r="G269" s="89">
        <f t="shared" si="23"/>
        <v>-2810.8333333332998</v>
      </c>
      <c r="H269" s="83" t="str">
        <f t="shared" si="24"/>
        <v/>
      </c>
      <c r="I269" s="90" t="s">
        <v>339</v>
      </c>
      <c r="J269" s="89">
        <v>1860.1291666667</v>
      </c>
      <c r="K269" s="89">
        <v>-799.15833333329999</v>
      </c>
      <c r="L269" s="89">
        <v>166.36956521740001</v>
      </c>
      <c r="M269" s="89">
        <v>-2026.8166666667</v>
      </c>
      <c r="N269" s="89">
        <f t="shared" si="25"/>
        <v>1060.9708333334002</v>
      </c>
      <c r="O269" s="89">
        <f t="shared" si="26"/>
        <v>-1860.4471014493001</v>
      </c>
    </row>
    <row r="270" spans="1:15">
      <c r="A270" s="88" t="s">
        <v>340</v>
      </c>
      <c r="B270" s="89">
        <v>3179.5</v>
      </c>
      <c r="C270" s="89">
        <v>3450.5416666667002</v>
      </c>
      <c r="D270" s="89">
        <v>2067.25</v>
      </c>
      <c r="E270" s="89">
        <v>4201.875</v>
      </c>
      <c r="F270" s="89">
        <f t="shared" si="22"/>
        <v>-3450.5416666667002</v>
      </c>
      <c r="G270" s="89">
        <f t="shared" si="23"/>
        <v>-4201.875</v>
      </c>
      <c r="H270" s="83" t="str">
        <f t="shared" si="24"/>
        <v/>
      </c>
      <c r="I270" s="90" t="s">
        <v>340</v>
      </c>
      <c r="J270" s="89">
        <v>1398.4375</v>
      </c>
      <c r="K270" s="89">
        <v>-1763.0083333333</v>
      </c>
      <c r="L270" s="89">
        <v>384.05</v>
      </c>
      <c r="M270" s="89">
        <v>-2222.6875</v>
      </c>
      <c r="N270" s="89">
        <f t="shared" si="25"/>
        <v>-364.57083333330002</v>
      </c>
      <c r="O270" s="89">
        <f t="shared" si="26"/>
        <v>-1838.6375</v>
      </c>
    </row>
    <row r="271" spans="1:15">
      <c r="A271" s="88" t="s">
        <v>341</v>
      </c>
      <c r="B271" s="89">
        <v>1685.9166666666999</v>
      </c>
      <c r="C271" s="89">
        <v>3485.9583333332998</v>
      </c>
      <c r="D271" s="89">
        <v>1722.9166666666999</v>
      </c>
      <c r="E271" s="89">
        <v>4539.375</v>
      </c>
      <c r="F271" s="89">
        <f t="shared" si="22"/>
        <v>-3485.9583333332998</v>
      </c>
      <c r="G271" s="89">
        <f t="shared" si="23"/>
        <v>-4539.375</v>
      </c>
      <c r="H271" s="83" t="str">
        <f t="shared" si="24"/>
        <v/>
      </c>
      <c r="I271" s="90" t="s">
        <v>341</v>
      </c>
      <c r="J271" s="89">
        <v>1323.9291666667</v>
      </c>
      <c r="K271" s="89">
        <v>-1412.8708333333</v>
      </c>
      <c r="L271" s="89">
        <v>910.79583333330004</v>
      </c>
      <c r="M271" s="89">
        <v>-1720.7958333332999</v>
      </c>
      <c r="N271" s="89">
        <f t="shared" si="25"/>
        <v>-88.941666666599986</v>
      </c>
      <c r="O271" s="89">
        <f t="shared" si="26"/>
        <v>-809.99999999999989</v>
      </c>
    </row>
    <row r="272" spans="1:15">
      <c r="A272" s="88" t="s">
        <v>342</v>
      </c>
      <c r="B272" s="89">
        <v>3046.7083333332998</v>
      </c>
      <c r="C272" s="89">
        <v>3488.0416666667002</v>
      </c>
      <c r="D272" s="89">
        <v>3684.375</v>
      </c>
      <c r="E272" s="89">
        <v>3032.2916666667002</v>
      </c>
      <c r="F272" s="89">
        <f t="shared" si="22"/>
        <v>-3488.0416666667002</v>
      </c>
      <c r="G272" s="89">
        <f t="shared" si="23"/>
        <v>-3032.2916666667002</v>
      </c>
      <c r="H272" s="83" t="str">
        <f t="shared" si="24"/>
        <v/>
      </c>
      <c r="I272" s="90" t="s">
        <v>342</v>
      </c>
      <c r="J272" s="89">
        <v>2311.5291666666999</v>
      </c>
      <c r="K272" s="89">
        <v>-880.12083333329997</v>
      </c>
      <c r="L272" s="89">
        <v>1237.4208333332999</v>
      </c>
      <c r="M272" s="89">
        <v>-2026.4583333333001</v>
      </c>
      <c r="N272" s="89">
        <f t="shared" si="25"/>
        <v>1431.4083333333999</v>
      </c>
      <c r="O272" s="89">
        <f t="shared" si="26"/>
        <v>-789.03750000000014</v>
      </c>
    </row>
    <row r="273" spans="1:15">
      <c r="A273" s="88" t="s">
        <v>343</v>
      </c>
      <c r="B273" s="89">
        <v>2763.9166666667002</v>
      </c>
      <c r="C273" s="89">
        <v>3509.25</v>
      </c>
      <c r="D273" s="89">
        <v>2795.2083333332998</v>
      </c>
      <c r="E273" s="89">
        <v>3421.875</v>
      </c>
      <c r="F273" s="89">
        <f t="shared" si="22"/>
        <v>-3509.25</v>
      </c>
      <c r="G273" s="89">
        <f t="shared" si="23"/>
        <v>-3421.875</v>
      </c>
      <c r="H273" s="83" t="str">
        <f t="shared" si="24"/>
        <v/>
      </c>
      <c r="I273" s="90" t="s">
        <v>343</v>
      </c>
      <c r="J273" s="89">
        <v>1530.375</v>
      </c>
      <c r="K273" s="89">
        <v>-1335.7583333333</v>
      </c>
      <c r="L273" s="89">
        <v>863.79166666670005</v>
      </c>
      <c r="M273" s="89">
        <v>-1521.9625000000001</v>
      </c>
      <c r="N273" s="89">
        <f t="shared" si="25"/>
        <v>194.61666666669998</v>
      </c>
      <c r="O273" s="89">
        <f t="shared" si="26"/>
        <v>-658.17083333330004</v>
      </c>
    </row>
    <row r="274" spans="1:15">
      <c r="A274" s="88" t="s">
        <v>344</v>
      </c>
      <c r="B274" s="89">
        <v>3300.2083333332998</v>
      </c>
      <c r="C274" s="89">
        <v>3117.9583333332998</v>
      </c>
      <c r="D274" s="89">
        <v>2502.2916666667002</v>
      </c>
      <c r="E274" s="89">
        <v>4455</v>
      </c>
      <c r="F274" s="89">
        <f t="shared" si="22"/>
        <v>-3117.9583333332998</v>
      </c>
      <c r="G274" s="89">
        <f t="shared" si="23"/>
        <v>-4455</v>
      </c>
      <c r="H274" s="83" t="str">
        <f t="shared" si="24"/>
        <v/>
      </c>
      <c r="I274" s="90" t="s">
        <v>344</v>
      </c>
      <c r="J274" s="89">
        <v>1672.8545454545999</v>
      </c>
      <c r="K274" s="89">
        <v>-1414.3875</v>
      </c>
      <c r="L274" s="89">
        <v>676.59166666670001</v>
      </c>
      <c r="M274" s="89">
        <v>-858.16666666670005</v>
      </c>
      <c r="N274" s="89">
        <f t="shared" si="25"/>
        <v>258.46704545459988</v>
      </c>
      <c r="O274" s="89">
        <f t="shared" si="26"/>
        <v>-181.57500000000005</v>
      </c>
    </row>
    <row r="275" spans="1:15">
      <c r="A275" s="88" t="s">
        <v>345</v>
      </c>
      <c r="B275" s="89">
        <v>3358.5833333332998</v>
      </c>
      <c r="C275" s="89">
        <v>2726.2083333332998</v>
      </c>
      <c r="D275" s="89">
        <v>3330.2083333332998</v>
      </c>
      <c r="E275" s="89">
        <v>2838.75</v>
      </c>
      <c r="F275" s="89">
        <f t="shared" si="22"/>
        <v>-2726.2083333332998</v>
      </c>
      <c r="G275" s="89">
        <f t="shared" si="23"/>
        <v>-2838.75</v>
      </c>
      <c r="H275" s="83" t="str">
        <f t="shared" si="24"/>
        <v/>
      </c>
      <c r="I275" s="90" t="s">
        <v>345</v>
      </c>
      <c r="J275" s="89">
        <v>505.00416666669997</v>
      </c>
      <c r="K275" s="89">
        <v>-2359.0041666666998</v>
      </c>
      <c r="L275" s="89">
        <v>1270.5625</v>
      </c>
      <c r="M275" s="89">
        <v>-669.36249999999995</v>
      </c>
      <c r="N275" s="89">
        <f t="shared" si="25"/>
        <v>-1853.9999999999998</v>
      </c>
      <c r="O275" s="89">
        <f t="shared" si="26"/>
        <v>601.20000000000005</v>
      </c>
    </row>
    <row r="276" spans="1:15">
      <c r="A276" s="88" t="s">
        <v>346</v>
      </c>
      <c r="B276" s="89">
        <v>2832.75</v>
      </c>
      <c r="C276" s="89">
        <v>2960</v>
      </c>
      <c r="D276" s="89">
        <v>3150.625</v>
      </c>
      <c r="E276" s="89">
        <v>3382.7083333332998</v>
      </c>
      <c r="F276" s="89">
        <f t="shared" si="22"/>
        <v>-2960</v>
      </c>
      <c r="G276" s="89">
        <f t="shared" si="23"/>
        <v>-3382.7083333332998</v>
      </c>
      <c r="H276" s="83" t="str">
        <f t="shared" si="24"/>
        <v/>
      </c>
      <c r="I276" s="90" t="s">
        <v>346</v>
      </c>
      <c r="J276" s="89">
        <v>957.99166666669998</v>
      </c>
      <c r="K276" s="89">
        <v>-2471.9083333333001</v>
      </c>
      <c r="L276" s="89">
        <v>628.28333333329999</v>
      </c>
      <c r="M276" s="89">
        <v>-808.50833333330002</v>
      </c>
      <c r="N276" s="89">
        <f t="shared" si="25"/>
        <v>-1513.9166666666001</v>
      </c>
      <c r="O276" s="89">
        <f t="shared" si="26"/>
        <v>-180.22500000000002</v>
      </c>
    </row>
    <row r="277" spans="1:15">
      <c r="A277" s="88" t="s">
        <v>347</v>
      </c>
      <c r="B277" s="89">
        <v>2246</v>
      </c>
      <c r="C277" s="89">
        <v>3341.5</v>
      </c>
      <c r="D277" s="89">
        <v>2063.5416666667002</v>
      </c>
      <c r="E277" s="89">
        <v>4734.375</v>
      </c>
      <c r="F277" s="89">
        <f t="shared" si="22"/>
        <v>-3341.5</v>
      </c>
      <c r="G277" s="89">
        <f t="shared" si="23"/>
        <v>-4734.375</v>
      </c>
      <c r="H277" s="83" t="str">
        <f t="shared" si="24"/>
        <v/>
      </c>
      <c r="I277" s="90" t="s">
        <v>347</v>
      </c>
      <c r="J277" s="89">
        <v>2219.5791666667001</v>
      </c>
      <c r="K277" s="89">
        <v>-649.85238095240004</v>
      </c>
      <c r="L277" s="89">
        <v>441.77499999999998</v>
      </c>
      <c r="M277" s="89">
        <v>-1313.75</v>
      </c>
      <c r="N277" s="89">
        <f t="shared" si="25"/>
        <v>1569.7267857143001</v>
      </c>
      <c r="O277" s="89">
        <f t="shared" si="26"/>
        <v>-871.97500000000002</v>
      </c>
    </row>
    <row r="278" spans="1:15">
      <c r="A278" s="88" t="s">
        <v>348</v>
      </c>
      <c r="B278" s="89">
        <v>1900</v>
      </c>
      <c r="C278" s="89">
        <v>3615.125</v>
      </c>
      <c r="D278" s="89">
        <v>2012.7083333333001</v>
      </c>
      <c r="E278" s="89">
        <v>4435.8333333333003</v>
      </c>
      <c r="F278" s="89">
        <f t="shared" si="22"/>
        <v>-3615.125</v>
      </c>
      <c r="G278" s="89">
        <f t="shared" si="23"/>
        <v>-4435.8333333333003</v>
      </c>
      <c r="H278" s="83" t="str">
        <f t="shared" si="24"/>
        <v/>
      </c>
      <c r="I278" s="90" t="s">
        <v>348</v>
      </c>
      <c r="J278" s="89">
        <v>1491.1541666666999</v>
      </c>
      <c r="K278" s="89">
        <v>-971.67499999999995</v>
      </c>
      <c r="L278" s="89">
        <v>330.92916666669998</v>
      </c>
      <c r="M278" s="89">
        <v>-2449.6624999999999</v>
      </c>
      <c r="N278" s="89">
        <f t="shared" si="25"/>
        <v>519.47916666669994</v>
      </c>
      <c r="O278" s="89">
        <f t="shared" si="26"/>
        <v>-2118.7333333332999</v>
      </c>
    </row>
    <row r="279" spans="1:15">
      <c r="A279" s="88" t="s">
        <v>318</v>
      </c>
      <c r="B279" s="89">
        <v>1900</v>
      </c>
      <c r="C279" s="89">
        <v>3447.625</v>
      </c>
      <c r="D279" s="89">
        <v>2222.9166666667002</v>
      </c>
      <c r="E279" s="89">
        <v>4573.125</v>
      </c>
      <c r="F279" s="89">
        <f t="shared" si="22"/>
        <v>-3447.625</v>
      </c>
      <c r="G279" s="89">
        <f t="shared" si="23"/>
        <v>-4573.125</v>
      </c>
      <c r="H279" s="83" t="str">
        <f t="shared" si="24"/>
        <v/>
      </c>
      <c r="I279" s="90" t="s">
        <v>318</v>
      </c>
      <c r="J279" s="89">
        <v>1806.1624999999999</v>
      </c>
      <c r="K279" s="89">
        <v>-368.45789473679997</v>
      </c>
      <c r="L279" s="89">
        <v>200.77391304349999</v>
      </c>
      <c r="M279" s="89">
        <v>-1947.8708333333</v>
      </c>
      <c r="N279" s="89">
        <f t="shared" si="25"/>
        <v>1437.7046052631999</v>
      </c>
      <c r="O279" s="89">
        <f t="shared" si="26"/>
        <v>-1747.0969202898</v>
      </c>
    </row>
    <row r="280" spans="1:15">
      <c r="A280" s="88" t="s">
        <v>352</v>
      </c>
      <c r="B280" s="89">
        <v>1804.1666666666999</v>
      </c>
      <c r="C280" s="89">
        <v>3354.875</v>
      </c>
      <c r="D280" s="89">
        <v>3201.0416666667002</v>
      </c>
      <c r="E280" s="89">
        <v>3505.8333333332998</v>
      </c>
      <c r="F280" s="89">
        <f t="shared" si="22"/>
        <v>-3354.875</v>
      </c>
      <c r="G280" s="89">
        <f t="shared" si="23"/>
        <v>-3505.8333333332998</v>
      </c>
      <c r="H280" s="83" t="str">
        <f t="shared" si="24"/>
        <v/>
      </c>
      <c r="I280" s="90" t="s">
        <v>352</v>
      </c>
      <c r="J280" s="89">
        <v>1899.1416666667001</v>
      </c>
      <c r="K280" s="89">
        <v>-189.92857142860001</v>
      </c>
      <c r="L280" s="89">
        <v>806.83749999999998</v>
      </c>
      <c r="M280" s="89">
        <v>-913.20416666669996</v>
      </c>
      <c r="N280" s="89">
        <f t="shared" si="25"/>
        <v>1709.2130952381001</v>
      </c>
      <c r="O280" s="89">
        <f t="shared" si="26"/>
        <v>-106.36666666669998</v>
      </c>
    </row>
    <row r="281" spans="1:15">
      <c r="A281" s="88" t="s">
        <v>353</v>
      </c>
      <c r="B281" s="89">
        <v>2008.3333333333001</v>
      </c>
      <c r="C281" s="89">
        <v>3031.1666666667002</v>
      </c>
      <c r="D281" s="89">
        <v>3227.3333333332998</v>
      </c>
      <c r="E281" s="89">
        <v>3552.0833333332998</v>
      </c>
      <c r="F281" s="89">
        <f t="shared" si="22"/>
        <v>-3031.1666666667002</v>
      </c>
      <c r="G281" s="89">
        <f t="shared" si="23"/>
        <v>-3552.0833333332998</v>
      </c>
      <c r="H281" s="83" t="str">
        <f t="shared" si="24"/>
        <v/>
      </c>
      <c r="I281" s="90" t="s">
        <v>353</v>
      </c>
      <c r="J281" s="89">
        <v>2055.8791666666998</v>
      </c>
      <c r="K281" s="89">
        <v>-584.03750000000002</v>
      </c>
      <c r="L281" s="89">
        <v>1201.0208333333001</v>
      </c>
      <c r="M281" s="89">
        <v>-388.93333333330003</v>
      </c>
      <c r="N281" s="89">
        <f t="shared" si="25"/>
        <v>1471.8416666666999</v>
      </c>
      <c r="O281" s="89">
        <f t="shared" si="26"/>
        <v>812.08750000000009</v>
      </c>
    </row>
    <row r="282" spans="1:15">
      <c r="A282" s="88" t="s">
        <v>354</v>
      </c>
      <c r="B282" s="89">
        <v>3118.1666666667002</v>
      </c>
      <c r="C282" s="89">
        <v>2708.125</v>
      </c>
      <c r="D282" s="89">
        <v>3142.9166666667002</v>
      </c>
      <c r="E282" s="89">
        <v>3616.875</v>
      </c>
      <c r="F282" s="89">
        <f t="shared" si="22"/>
        <v>-2708.125</v>
      </c>
      <c r="G282" s="89">
        <f t="shared" si="23"/>
        <v>-3616.875</v>
      </c>
      <c r="H282" s="83" t="str">
        <f t="shared" si="24"/>
        <v/>
      </c>
      <c r="I282" s="90" t="s">
        <v>354</v>
      </c>
      <c r="J282" s="89">
        <v>1620.0791666667001</v>
      </c>
      <c r="K282" s="89">
        <v>-1561.675</v>
      </c>
      <c r="L282" s="89">
        <v>1479.9541666667001</v>
      </c>
      <c r="M282" s="89">
        <v>-266.2708333333</v>
      </c>
      <c r="N282" s="89">
        <f t="shared" si="25"/>
        <v>58.404166666700121</v>
      </c>
      <c r="O282" s="89">
        <f t="shared" si="26"/>
        <v>1213.6833333334</v>
      </c>
    </row>
    <row r="283" spans="1:15">
      <c r="A283" s="88" t="s">
        <v>355</v>
      </c>
      <c r="B283" s="89">
        <v>3370.375</v>
      </c>
      <c r="C283" s="89">
        <v>2440.125</v>
      </c>
      <c r="D283" s="89">
        <v>3155.2083333332998</v>
      </c>
      <c r="E283" s="89">
        <v>2660.8333333332998</v>
      </c>
      <c r="F283" s="89">
        <f t="shared" si="22"/>
        <v>-2440.125</v>
      </c>
      <c r="G283" s="89">
        <f t="shared" si="23"/>
        <v>-2660.8333333332998</v>
      </c>
      <c r="H283" s="83" t="str">
        <f t="shared" si="24"/>
        <v/>
      </c>
      <c r="I283" s="90" t="s">
        <v>355</v>
      </c>
      <c r="J283" s="89">
        <v>616.96086956520003</v>
      </c>
      <c r="K283" s="89">
        <v>-3041.1708333332999</v>
      </c>
      <c r="L283" s="89">
        <v>272.19444444440001</v>
      </c>
      <c r="M283" s="89">
        <v>-1465.3375000000001</v>
      </c>
      <c r="N283" s="89">
        <f t="shared" si="25"/>
        <v>-2424.2099637680999</v>
      </c>
      <c r="O283" s="89">
        <f t="shared" si="26"/>
        <v>-1193.1430555556001</v>
      </c>
    </row>
    <row r="284" spans="1:15">
      <c r="A284" s="88" t="s">
        <v>356</v>
      </c>
      <c r="B284" s="89">
        <v>1849.7916666666999</v>
      </c>
      <c r="C284" s="89">
        <v>2370.4166666667002</v>
      </c>
      <c r="D284" s="89">
        <v>3148.9583333332998</v>
      </c>
      <c r="E284" s="89">
        <v>3582.7083333332998</v>
      </c>
      <c r="F284" s="89">
        <f t="shared" si="22"/>
        <v>-2370.4166666667002</v>
      </c>
      <c r="G284" s="89">
        <f t="shared" si="23"/>
        <v>-3582.7083333332998</v>
      </c>
      <c r="H284" s="83" t="str">
        <f t="shared" si="24"/>
        <v/>
      </c>
      <c r="I284" s="90" t="s">
        <v>356</v>
      </c>
      <c r="J284" s="89">
        <v>580.31304347829996</v>
      </c>
      <c r="K284" s="89">
        <v>-2934.0124999999998</v>
      </c>
      <c r="L284" s="89">
        <v>627.19166666670003</v>
      </c>
      <c r="M284" s="89">
        <v>-600.24583333329997</v>
      </c>
      <c r="N284" s="89">
        <f t="shared" si="25"/>
        <v>-2353.6994565217001</v>
      </c>
      <c r="O284" s="89">
        <f t="shared" si="26"/>
        <v>26.94583333340006</v>
      </c>
    </row>
    <row r="285" spans="1:15">
      <c r="A285" s="88" t="s">
        <v>357</v>
      </c>
      <c r="B285" s="89">
        <v>2743.0416666667002</v>
      </c>
      <c r="C285" s="89">
        <v>2821</v>
      </c>
      <c r="D285" s="89">
        <v>2401.6666666667002</v>
      </c>
      <c r="E285" s="89">
        <v>3617</v>
      </c>
      <c r="F285" s="89">
        <f t="shared" si="22"/>
        <v>-2821</v>
      </c>
      <c r="G285" s="89">
        <f t="shared" si="23"/>
        <v>-3617</v>
      </c>
      <c r="H285" s="83" t="str">
        <f t="shared" si="24"/>
        <v/>
      </c>
      <c r="I285" s="90" t="s">
        <v>357</v>
      </c>
      <c r="J285" s="89">
        <v>471.3958333333</v>
      </c>
      <c r="K285" s="89">
        <v>-3219.6708333332999</v>
      </c>
      <c r="L285" s="89">
        <v>162.07647058820001</v>
      </c>
      <c r="M285" s="89">
        <v>-2292.4541666667001</v>
      </c>
      <c r="N285" s="89">
        <f t="shared" si="25"/>
        <v>-2748.2750000000001</v>
      </c>
      <c r="O285" s="89">
        <f t="shared" si="26"/>
        <v>-2130.3776960784999</v>
      </c>
    </row>
    <row r="286" spans="1:15">
      <c r="A286" s="88" t="s">
        <v>358</v>
      </c>
      <c r="B286" s="89">
        <v>2519.2916666667002</v>
      </c>
      <c r="C286" s="89">
        <v>2436.6666666667002</v>
      </c>
      <c r="D286" s="89">
        <v>1953.75</v>
      </c>
      <c r="E286" s="89">
        <v>4715.625</v>
      </c>
      <c r="F286" s="89">
        <f t="shared" si="22"/>
        <v>-2436.6666666667002</v>
      </c>
      <c r="G286" s="89">
        <f t="shared" si="23"/>
        <v>-4715.625</v>
      </c>
      <c r="H286" s="83" t="str">
        <f t="shared" si="24"/>
        <v/>
      </c>
      <c r="I286" s="90" t="s">
        <v>358</v>
      </c>
      <c r="J286" s="89">
        <v>988.17499999999995</v>
      </c>
      <c r="K286" s="89">
        <v>-2154.7125000000001</v>
      </c>
      <c r="L286" s="89">
        <v>468.78571428570001</v>
      </c>
      <c r="M286" s="89">
        <v>-2314.4499999999998</v>
      </c>
      <c r="N286" s="89">
        <f t="shared" si="25"/>
        <v>-1166.5375000000001</v>
      </c>
      <c r="O286" s="89">
        <f t="shared" si="26"/>
        <v>-1845.6642857142997</v>
      </c>
    </row>
    <row r="287" spans="1:15">
      <c r="A287" s="88" t="s">
        <v>359</v>
      </c>
      <c r="B287" s="89">
        <v>3542</v>
      </c>
      <c r="C287" s="89">
        <v>2412.4166666667002</v>
      </c>
      <c r="D287" s="89">
        <v>2073.125</v>
      </c>
      <c r="E287" s="89">
        <v>3620.625</v>
      </c>
      <c r="F287" s="89">
        <f t="shared" si="22"/>
        <v>-2412.4166666667002</v>
      </c>
      <c r="G287" s="89">
        <f t="shared" si="23"/>
        <v>-3620.625</v>
      </c>
      <c r="H287" s="83" t="str">
        <f t="shared" si="24"/>
        <v/>
      </c>
      <c r="I287" s="90" t="s">
        <v>359</v>
      </c>
      <c r="J287" s="89">
        <v>491.04736842109997</v>
      </c>
      <c r="K287" s="89">
        <v>-2569.7333333332999</v>
      </c>
      <c r="L287" s="89">
        <v>483.32916666670002</v>
      </c>
      <c r="M287" s="89">
        <v>-2018.3833333333</v>
      </c>
      <c r="N287" s="89">
        <f t="shared" si="25"/>
        <v>-2078.6859649121998</v>
      </c>
      <c r="O287" s="89">
        <f t="shared" si="26"/>
        <v>-1535.0541666665999</v>
      </c>
    </row>
    <row r="288" spans="1:15">
      <c r="A288" s="88" t="s">
        <v>360</v>
      </c>
      <c r="B288" s="89">
        <v>3214.4166666667002</v>
      </c>
      <c r="C288" s="89">
        <v>2761.5833333332998</v>
      </c>
      <c r="D288" s="89">
        <v>2846.875</v>
      </c>
      <c r="E288" s="89">
        <v>3321.7083333332998</v>
      </c>
      <c r="F288" s="89">
        <f t="shared" si="22"/>
        <v>-2761.5833333332998</v>
      </c>
      <c r="G288" s="89">
        <f t="shared" si="23"/>
        <v>-3321.7083333332998</v>
      </c>
      <c r="H288" s="83" t="str">
        <f t="shared" si="24"/>
        <v/>
      </c>
      <c r="I288" s="90" t="s">
        <v>360</v>
      </c>
      <c r="J288" s="89">
        <v>461.65217391300001</v>
      </c>
      <c r="K288" s="89">
        <v>-2520.9041666666999</v>
      </c>
      <c r="L288" s="89">
        <v>371.74583333330003</v>
      </c>
      <c r="M288" s="89">
        <v>-1957.5791666667001</v>
      </c>
      <c r="N288" s="89">
        <f t="shared" si="25"/>
        <v>-2059.2519927537001</v>
      </c>
      <c r="O288" s="89">
        <f t="shared" si="26"/>
        <v>-1585.8333333334001</v>
      </c>
    </row>
    <row r="289" spans="1:15">
      <c r="A289" s="88" t="s">
        <v>361</v>
      </c>
      <c r="B289" s="89">
        <v>2973.4583333332998</v>
      </c>
      <c r="C289" s="89">
        <v>3244.375</v>
      </c>
      <c r="D289" s="89">
        <v>1762.5</v>
      </c>
      <c r="E289" s="89">
        <v>4310.625</v>
      </c>
      <c r="F289" s="89">
        <f t="shared" si="22"/>
        <v>-3244.375</v>
      </c>
      <c r="G289" s="89">
        <f t="shared" si="23"/>
        <v>-4310.625</v>
      </c>
      <c r="H289" s="83" t="str">
        <f t="shared" si="24"/>
        <v/>
      </c>
      <c r="I289" s="90" t="s">
        <v>361</v>
      </c>
      <c r="J289" s="89">
        <v>303.96521739129997</v>
      </c>
      <c r="K289" s="89">
        <v>-2378.4749999999999</v>
      </c>
      <c r="L289" s="89">
        <v>262.2708333333</v>
      </c>
      <c r="M289" s="89">
        <v>-2148.2291666667002</v>
      </c>
      <c r="N289" s="89">
        <f t="shared" si="25"/>
        <v>-2074.5097826086999</v>
      </c>
      <c r="O289" s="89">
        <f t="shared" si="26"/>
        <v>-1885.9583333334001</v>
      </c>
    </row>
    <row r="290" spans="1:15">
      <c r="A290" s="88" t="s">
        <v>362</v>
      </c>
      <c r="B290" s="89">
        <v>3471.5416666667002</v>
      </c>
      <c r="C290" s="89">
        <v>2940.375</v>
      </c>
      <c r="D290" s="89">
        <v>2763.3333333332998</v>
      </c>
      <c r="E290" s="89">
        <v>4082.7083333332998</v>
      </c>
      <c r="F290" s="89">
        <f t="shared" si="22"/>
        <v>-2940.375</v>
      </c>
      <c r="G290" s="89">
        <f t="shared" si="23"/>
        <v>-4082.7083333332998</v>
      </c>
      <c r="H290" s="83" t="str">
        <f t="shared" si="24"/>
        <v/>
      </c>
      <c r="I290" s="90" t="s">
        <v>362</v>
      </c>
      <c r="J290" s="89">
        <v>954.37083333329997</v>
      </c>
      <c r="K290" s="89">
        <v>-2545.8000000000002</v>
      </c>
      <c r="L290" s="89">
        <v>371.85833333329998</v>
      </c>
      <c r="M290" s="89">
        <v>-1867.8125</v>
      </c>
      <c r="N290" s="89">
        <f t="shared" si="25"/>
        <v>-1591.4291666667002</v>
      </c>
      <c r="O290" s="89">
        <f t="shared" si="26"/>
        <v>-1495.9541666667001</v>
      </c>
    </row>
    <row r="291" spans="1:15">
      <c r="A291" s="88" t="s">
        <v>363</v>
      </c>
      <c r="B291" s="89">
        <v>3442.5833333332998</v>
      </c>
      <c r="C291" s="89">
        <v>2777</v>
      </c>
      <c r="D291" s="89">
        <v>2895.1666666667002</v>
      </c>
      <c r="E291" s="89">
        <v>3529.1666666667002</v>
      </c>
      <c r="F291" s="89">
        <f t="shared" si="22"/>
        <v>-2777</v>
      </c>
      <c r="G291" s="89">
        <f t="shared" si="23"/>
        <v>-3529.1666666667002</v>
      </c>
      <c r="H291" s="83" t="str">
        <f t="shared" si="24"/>
        <v/>
      </c>
      <c r="I291" s="90" t="s">
        <v>363</v>
      </c>
      <c r="J291" s="89">
        <v>1398.2750000000001</v>
      </c>
      <c r="K291" s="89">
        <v>-1083.7333333332999</v>
      </c>
      <c r="L291" s="89">
        <v>918.27916666670001</v>
      </c>
      <c r="M291" s="89">
        <v>-1061.8583333332999</v>
      </c>
      <c r="N291" s="89">
        <f t="shared" si="25"/>
        <v>314.54166666670017</v>
      </c>
      <c r="O291" s="89">
        <f t="shared" si="26"/>
        <v>-143.57916666659992</v>
      </c>
    </row>
    <row r="292" spans="1:15">
      <c r="A292" s="88" t="s">
        <v>364</v>
      </c>
      <c r="B292" s="89">
        <v>3681.75</v>
      </c>
      <c r="C292" s="89">
        <v>2697.25</v>
      </c>
      <c r="D292" s="89">
        <v>2530.4166666667002</v>
      </c>
      <c r="E292" s="89">
        <v>3568.125</v>
      </c>
      <c r="F292" s="89">
        <f t="shared" si="22"/>
        <v>-2697.25</v>
      </c>
      <c r="G292" s="89">
        <f t="shared" si="23"/>
        <v>-3568.125</v>
      </c>
      <c r="H292" s="83" t="str">
        <f t="shared" si="24"/>
        <v/>
      </c>
      <c r="I292" s="90" t="s">
        <v>364</v>
      </c>
      <c r="J292" s="89">
        <v>1549.3166666667</v>
      </c>
      <c r="K292" s="89">
        <v>-1235.9375</v>
      </c>
      <c r="L292" s="89">
        <v>555.40416666670001</v>
      </c>
      <c r="M292" s="89">
        <v>-1227.6166666667</v>
      </c>
      <c r="N292" s="89">
        <f t="shared" si="25"/>
        <v>313.37916666670003</v>
      </c>
      <c r="O292" s="89">
        <f t="shared" si="26"/>
        <v>-672.21249999999998</v>
      </c>
    </row>
    <row r="293" spans="1:15">
      <c r="A293" s="88" t="s">
        <v>365</v>
      </c>
      <c r="B293" s="89">
        <v>3330</v>
      </c>
      <c r="C293" s="89">
        <v>2479.9583333332998</v>
      </c>
      <c r="D293" s="89">
        <v>2025.2083333333001</v>
      </c>
      <c r="E293" s="89">
        <v>3413.125</v>
      </c>
      <c r="F293" s="89">
        <f t="shared" si="22"/>
        <v>-2479.9583333332998</v>
      </c>
      <c r="G293" s="89">
        <f t="shared" si="23"/>
        <v>-3413.125</v>
      </c>
      <c r="H293" s="83" t="str">
        <f t="shared" si="24"/>
        <v/>
      </c>
      <c r="I293" s="90" t="s">
        <v>365</v>
      </c>
      <c r="J293" s="89">
        <v>2695.2874999999999</v>
      </c>
      <c r="K293" s="89">
        <v>-936.20833333329995</v>
      </c>
      <c r="L293" s="89">
        <v>549.84761904760001</v>
      </c>
      <c r="M293" s="89">
        <v>-1525.5041666667</v>
      </c>
      <c r="N293" s="89">
        <f t="shared" si="25"/>
        <v>1759.0791666667001</v>
      </c>
      <c r="O293" s="89">
        <f t="shared" si="26"/>
        <v>-975.65654761910002</v>
      </c>
    </row>
    <row r="294" spans="1:15">
      <c r="A294" s="88" t="s">
        <v>366</v>
      </c>
      <c r="B294" s="89">
        <v>3143.75</v>
      </c>
      <c r="C294" s="89">
        <v>2695.5416666667002</v>
      </c>
      <c r="D294" s="89">
        <v>2347.9166666667002</v>
      </c>
      <c r="E294" s="89">
        <v>3630</v>
      </c>
      <c r="F294" s="89">
        <f t="shared" si="22"/>
        <v>-2695.5416666667002</v>
      </c>
      <c r="G294" s="89">
        <f t="shared" si="23"/>
        <v>-3630</v>
      </c>
      <c r="H294" s="83" t="str">
        <f t="shared" si="24"/>
        <v>E</v>
      </c>
      <c r="I294" s="90" t="s">
        <v>366</v>
      </c>
      <c r="J294" s="89">
        <v>2732.5541666667</v>
      </c>
      <c r="K294" s="89">
        <v>-233.65</v>
      </c>
      <c r="L294" s="89">
        <v>340.24285714289999</v>
      </c>
      <c r="M294" s="89">
        <v>-1752.9458333333</v>
      </c>
      <c r="N294" s="89">
        <f t="shared" si="25"/>
        <v>2498.9041666666999</v>
      </c>
      <c r="O294" s="89">
        <f t="shared" si="26"/>
        <v>-1412.7029761904</v>
      </c>
    </row>
    <row r="295" spans="1:15">
      <c r="A295" s="88" t="s">
        <v>367</v>
      </c>
      <c r="B295" s="89">
        <v>3606.1666666667002</v>
      </c>
      <c r="C295" s="89">
        <v>2707.0416666667002</v>
      </c>
      <c r="D295" s="89">
        <v>1838.9583333333001</v>
      </c>
      <c r="E295" s="89">
        <v>3645.0833333332998</v>
      </c>
      <c r="F295" s="89">
        <f t="shared" si="22"/>
        <v>-2707.0416666667002</v>
      </c>
      <c r="G295" s="89">
        <f t="shared" si="23"/>
        <v>-3645.0833333332998</v>
      </c>
      <c r="H295" s="83" t="str">
        <f t="shared" si="24"/>
        <v/>
      </c>
      <c r="I295" s="90" t="s">
        <v>367</v>
      </c>
      <c r="J295" s="89">
        <v>3304.9083333333001</v>
      </c>
      <c r="K295" s="89">
        <v>-400.52272727270002</v>
      </c>
      <c r="L295" s="89">
        <v>294.9722222222</v>
      </c>
      <c r="M295" s="89">
        <v>-2079.0374999999999</v>
      </c>
      <c r="N295" s="89">
        <f t="shared" si="25"/>
        <v>2904.3856060605999</v>
      </c>
      <c r="O295" s="89">
        <f t="shared" si="26"/>
        <v>-1784.0652777778</v>
      </c>
    </row>
    <row r="296" spans="1:15">
      <c r="A296" s="88" t="s">
        <v>368</v>
      </c>
      <c r="B296" s="89">
        <v>3586.8333333332998</v>
      </c>
      <c r="C296" s="89">
        <v>2965.5833333332998</v>
      </c>
      <c r="D296" s="89">
        <v>2477.0833333332998</v>
      </c>
      <c r="E296" s="89">
        <v>4749.375</v>
      </c>
      <c r="F296" s="89">
        <f t="shared" si="22"/>
        <v>-2965.5833333332998</v>
      </c>
      <c r="G296" s="89">
        <f t="shared" si="23"/>
        <v>-4749.375</v>
      </c>
      <c r="H296" s="83" t="str">
        <f t="shared" si="24"/>
        <v/>
      </c>
      <c r="I296" s="90" t="s">
        <v>368</v>
      </c>
      <c r="J296" s="89">
        <v>2862.3333333332998</v>
      </c>
      <c r="K296" s="89">
        <v>-539.01250000000005</v>
      </c>
      <c r="L296" s="89">
        <v>320.38749999999999</v>
      </c>
      <c r="M296" s="89">
        <v>-1375.9541666667001</v>
      </c>
      <c r="N296" s="89">
        <f t="shared" si="25"/>
        <v>2323.3208333332996</v>
      </c>
      <c r="O296" s="89">
        <f t="shared" si="26"/>
        <v>-1055.5666666667</v>
      </c>
    </row>
    <row r="297" spans="1:15">
      <c r="A297" s="88" t="s">
        <v>369</v>
      </c>
      <c r="B297" s="89">
        <v>3261.6666666667002</v>
      </c>
      <c r="C297" s="89">
        <v>3085.5416666667002</v>
      </c>
      <c r="D297" s="89">
        <v>2625.8333333332998</v>
      </c>
      <c r="E297" s="89">
        <v>4946.25</v>
      </c>
      <c r="F297" s="89">
        <f t="shared" si="22"/>
        <v>-3085.5416666667002</v>
      </c>
      <c r="G297" s="89">
        <f t="shared" si="23"/>
        <v>-4946.25</v>
      </c>
      <c r="H297" s="83" t="str">
        <f t="shared" si="24"/>
        <v/>
      </c>
      <c r="I297" s="90" t="s">
        <v>369</v>
      </c>
      <c r="J297" s="89">
        <v>2755.9749999999999</v>
      </c>
      <c r="K297" s="89">
        <v>-491.82499999999999</v>
      </c>
      <c r="L297" s="89">
        <v>385.76249999999999</v>
      </c>
      <c r="M297" s="89">
        <v>-1412.9208333332999</v>
      </c>
      <c r="N297" s="89">
        <f t="shared" si="25"/>
        <v>2264.15</v>
      </c>
      <c r="O297" s="89">
        <f t="shared" si="26"/>
        <v>-1027.1583333332999</v>
      </c>
    </row>
    <row r="298" spans="1:15">
      <c r="A298" s="88" t="s">
        <v>370</v>
      </c>
      <c r="B298" s="89">
        <v>3471.875</v>
      </c>
      <c r="C298" s="89">
        <v>2761.5</v>
      </c>
      <c r="D298" s="89">
        <v>1977.5</v>
      </c>
      <c r="E298" s="89">
        <v>3688.125</v>
      </c>
      <c r="F298" s="89">
        <f t="shared" si="22"/>
        <v>-2761.5</v>
      </c>
      <c r="G298" s="89">
        <f t="shared" si="23"/>
        <v>-3688.125</v>
      </c>
      <c r="H298" s="83" t="str">
        <f t="shared" si="24"/>
        <v/>
      </c>
      <c r="I298" s="90" t="s">
        <v>370</v>
      </c>
      <c r="J298" s="89">
        <v>1812.7833333333001</v>
      </c>
      <c r="K298" s="89">
        <v>-1882.9652173913</v>
      </c>
      <c r="L298" s="89">
        <v>686.43333333329997</v>
      </c>
      <c r="M298" s="89">
        <v>-1846.9124999999999</v>
      </c>
      <c r="N298" s="89">
        <f t="shared" si="25"/>
        <v>-70.181884057999923</v>
      </c>
      <c r="O298" s="89">
        <f t="shared" si="26"/>
        <v>-1160.4791666666999</v>
      </c>
    </row>
    <row r="299" spans="1:15">
      <c r="A299" s="88" t="s">
        <v>371</v>
      </c>
      <c r="B299" s="89">
        <v>3330</v>
      </c>
      <c r="C299" s="89">
        <v>1950</v>
      </c>
      <c r="D299" s="89">
        <v>1997.9166666666999</v>
      </c>
      <c r="E299" s="89">
        <v>4386.6666666666997</v>
      </c>
      <c r="F299" s="89">
        <f t="shared" si="22"/>
        <v>-1950</v>
      </c>
      <c r="G299" s="89">
        <f t="shared" si="23"/>
        <v>-4386.6666666666997</v>
      </c>
      <c r="H299" s="83" t="str">
        <f t="shared" si="24"/>
        <v/>
      </c>
      <c r="I299" s="90" t="s">
        <v>371</v>
      </c>
      <c r="J299" s="89">
        <v>945.44166666670003</v>
      </c>
      <c r="K299" s="89">
        <v>-1785.8125</v>
      </c>
      <c r="L299" s="89">
        <v>409.72083333329999</v>
      </c>
      <c r="M299" s="89">
        <v>-2341.2083333332998</v>
      </c>
      <c r="N299" s="89">
        <f t="shared" si="25"/>
        <v>-840.37083333329997</v>
      </c>
      <c r="O299" s="89">
        <f t="shared" si="26"/>
        <v>-1931.4874999999997</v>
      </c>
    </row>
    <row r="300" spans="1:15">
      <c r="A300" s="88" t="s">
        <v>372</v>
      </c>
      <c r="B300" s="89">
        <v>3564.8333333332998</v>
      </c>
      <c r="C300" s="89">
        <v>2147.3333333332998</v>
      </c>
      <c r="D300" s="89">
        <v>2648.9583333332998</v>
      </c>
      <c r="E300" s="89">
        <v>3488.3333333332998</v>
      </c>
      <c r="F300" s="89">
        <f t="shared" si="22"/>
        <v>-2147.3333333332998</v>
      </c>
      <c r="G300" s="89">
        <f t="shared" si="23"/>
        <v>-3488.3333333332998</v>
      </c>
      <c r="H300" s="83" t="str">
        <f t="shared" si="24"/>
        <v/>
      </c>
      <c r="I300" s="90" t="s">
        <v>372</v>
      </c>
      <c r="J300" s="89">
        <v>423.0416666667</v>
      </c>
      <c r="K300" s="89">
        <v>-1910.8208333333</v>
      </c>
      <c r="L300" s="89">
        <v>1050.3499999999999</v>
      </c>
      <c r="M300" s="89">
        <v>-395.94583333330002</v>
      </c>
      <c r="N300" s="89">
        <f t="shared" si="25"/>
        <v>-1487.7791666666001</v>
      </c>
      <c r="O300" s="89">
        <f t="shared" si="26"/>
        <v>654.40416666669989</v>
      </c>
    </row>
    <row r="301" spans="1:15">
      <c r="A301" s="88" t="s">
        <v>373</v>
      </c>
      <c r="B301" s="89">
        <v>3488.125</v>
      </c>
      <c r="C301" s="89">
        <v>2312.5</v>
      </c>
      <c r="D301" s="89">
        <v>2516.0416666667002</v>
      </c>
      <c r="E301" s="89">
        <v>3352.2916666667002</v>
      </c>
      <c r="F301" s="89">
        <f t="shared" si="22"/>
        <v>-2312.5</v>
      </c>
      <c r="G301" s="89">
        <f t="shared" si="23"/>
        <v>-3352.2916666667002</v>
      </c>
      <c r="H301" s="83" t="str">
        <f t="shared" si="24"/>
        <v/>
      </c>
      <c r="I301" s="90" t="s">
        <v>373</v>
      </c>
      <c r="J301" s="89">
        <v>321.02916666670001</v>
      </c>
      <c r="K301" s="89">
        <v>-2637</v>
      </c>
      <c r="L301" s="89">
        <v>862.70416666669996</v>
      </c>
      <c r="M301" s="89">
        <v>-1031.68</v>
      </c>
      <c r="N301" s="89">
        <f t="shared" si="25"/>
        <v>-2315.9708333333001</v>
      </c>
      <c r="O301" s="89">
        <f t="shared" si="26"/>
        <v>-168.9758333333001</v>
      </c>
    </row>
    <row r="302" spans="1:15">
      <c r="A302" s="88" t="s">
        <v>374</v>
      </c>
      <c r="B302" s="89">
        <v>3485.9583333332998</v>
      </c>
      <c r="C302" s="89">
        <v>2424.0833333332998</v>
      </c>
      <c r="D302" s="89">
        <v>2697.7916666667002</v>
      </c>
      <c r="E302" s="89">
        <v>3161.0416666667002</v>
      </c>
      <c r="F302" s="89">
        <f t="shared" si="22"/>
        <v>-2424.0833333332998</v>
      </c>
      <c r="G302" s="89">
        <f t="shared" si="23"/>
        <v>-3161.0416666667002</v>
      </c>
      <c r="H302" s="83" t="str">
        <f t="shared" si="24"/>
        <v/>
      </c>
      <c r="I302" s="90" t="s">
        <v>374</v>
      </c>
      <c r="J302" s="89">
        <v>531.51428571429994</v>
      </c>
      <c r="K302" s="89">
        <v>-2884.0416666667002</v>
      </c>
      <c r="L302" s="89">
        <v>1160.3416666666999</v>
      </c>
      <c r="M302" s="89">
        <v>-791.70869565220005</v>
      </c>
      <c r="N302" s="89">
        <f t="shared" si="25"/>
        <v>-2352.5273809524001</v>
      </c>
      <c r="O302" s="89">
        <f t="shared" si="26"/>
        <v>368.63297101449984</v>
      </c>
    </row>
    <row r="303" spans="1:15">
      <c r="A303" s="88" t="s">
        <v>375</v>
      </c>
      <c r="B303" s="89">
        <v>3418.5416666667002</v>
      </c>
      <c r="C303" s="89">
        <v>2682.5833333332998</v>
      </c>
      <c r="D303" s="89">
        <v>2733.3333333332998</v>
      </c>
      <c r="E303" s="89">
        <v>3504.5833333332998</v>
      </c>
      <c r="F303" s="89">
        <f t="shared" si="22"/>
        <v>-2682.5833333332998</v>
      </c>
      <c r="G303" s="89">
        <f t="shared" si="23"/>
        <v>-3504.5833333332998</v>
      </c>
      <c r="H303" s="83" t="str">
        <f t="shared" si="24"/>
        <v/>
      </c>
      <c r="I303" s="90" t="s">
        <v>375</v>
      </c>
      <c r="J303" s="89">
        <v>544.4</v>
      </c>
      <c r="K303" s="89">
        <v>-3235.6666666667002</v>
      </c>
      <c r="L303" s="89">
        <v>354.23750000000001</v>
      </c>
      <c r="M303" s="89">
        <v>-949.49583333329997</v>
      </c>
      <c r="N303" s="89">
        <f t="shared" si="25"/>
        <v>-2691.2666666667001</v>
      </c>
      <c r="O303" s="89">
        <f t="shared" si="26"/>
        <v>-595.25833333330002</v>
      </c>
    </row>
    <row r="304" spans="1:15">
      <c r="A304" s="88" t="s">
        <v>376</v>
      </c>
      <c r="B304" s="89">
        <v>3570.625</v>
      </c>
      <c r="C304" s="89">
        <v>2701.5833333332998</v>
      </c>
      <c r="D304" s="89">
        <v>3205</v>
      </c>
      <c r="E304" s="89">
        <v>2540.625</v>
      </c>
      <c r="F304" s="89">
        <f t="shared" si="22"/>
        <v>-2701.5833333332998</v>
      </c>
      <c r="G304" s="89">
        <f t="shared" si="23"/>
        <v>-2540.625</v>
      </c>
      <c r="H304" s="83" t="str">
        <f t="shared" si="24"/>
        <v/>
      </c>
      <c r="I304" s="90" t="s">
        <v>376</v>
      </c>
      <c r="J304" s="89">
        <v>502</v>
      </c>
      <c r="K304" s="89">
        <v>-2827.0833333332998</v>
      </c>
      <c r="L304" s="89">
        <v>545.75416666670003</v>
      </c>
      <c r="M304" s="89">
        <v>-906.33749999999998</v>
      </c>
      <c r="N304" s="89">
        <f t="shared" si="25"/>
        <v>-2325.0833333332998</v>
      </c>
      <c r="O304" s="89">
        <f t="shared" si="26"/>
        <v>-360.58333333329995</v>
      </c>
    </row>
    <row r="305" spans="1:15">
      <c r="A305" s="88" t="s">
        <v>377</v>
      </c>
      <c r="B305" s="89">
        <v>2500.75</v>
      </c>
      <c r="C305" s="89">
        <v>1841.5</v>
      </c>
      <c r="D305" s="89">
        <v>2643.7083333332998</v>
      </c>
      <c r="E305" s="89">
        <v>3708.75</v>
      </c>
      <c r="F305" s="89">
        <f t="shared" si="22"/>
        <v>-1841.5</v>
      </c>
      <c r="G305" s="89">
        <f t="shared" si="23"/>
        <v>-3708.75</v>
      </c>
      <c r="H305" s="83" t="str">
        <f t="shared" si="24"/>
        <v/>
      </c>
      <c r="I305" s="90" t="s">
        <v>377</v>
      </c>
      <c r="J305" s="89">
        <v>413.38095238099999</v>
      </c>
      <c r="K305" s="89">
        <v>-2225.0833333332998</v>
      </c>
      <c r="L305" s="89">
        <v>1818.6125</v>
      </c>
      <c r="M305" s="89">
        <v>-227.76</v>
      </c>
      <c r="N305" s="89">
        <f t="shared" si="25"/>
        <v>-1811.7023809522998</v>
      </c>
      <c r="O305" s="89">
        <f t="shared" si="26"/>
        <v>1590.8525</v>
      </c>
    </row>
    <row r="306" spans="1:15">
      <c r="A306" s="88" t="s">
        <v>378</v>
      </c>
      <c r="B306" s="89">
        <v>1829.1666666666999</v>
      </c>
      <c r="C306" s="89">
        <v>1421.3333333333001</v>
      </c>
      <c r="D306" s="89">
        <v>2613.5416666667002</v>
      </c>
      <c r="E306" s="89">
        <v>2771.0416666667002</v>
      </c>
      <c r="F306" s="89">
        <f t="shared" si="22"/>
        <v>-1421.3333333333001</v>
      </c>
      <c r="G306" s="89">
        <f t="shared" si="23"/>
        <v>-2771.0416666667002</v>
      </c>
      <c r="H306" s="83" t="str">
        <f t="shared" si="24"/>
        <v/>
      </c>
      <c r="I306" s="90" t="s">
        <v>378</v>
      </c>
      <c r="J306" s="89">
        <v>467.05238095239997</v>
      </c>
      <c r="K306" s="89">
        <v>-1842.5</v>
      </c>
      <c r="L306" s="89">
        <v>1604.6583333333001</v>
      </c>
      <c r="M306" s="89">
        <v>-256.81739130429997</v>
      </c>
      <c r="N306" s="89">
        <f t="shared" si="25"/>
        <v>-1375.4476190476</v>
      </c>
      <c r="O306" s="89">
        <f t="shared" si="26"/>
        <v>1347.8409420290002</v>
      </c>
    </row>
    <row r="307" spans="1:15">
      <c r="A307" s="88" t="s">
        <v>379</v>
      </c>
      <c r="B307" s="89">
        <v>1600</v>
      </c>
      <c r="C307" s="89">
        <v>1266.6666666666999</v>
      </c>
      <c r="D307" s="89">
        <v>1662.7083333333001</v>
      </c>
      <c r="E307" s="89">
        <v>3382.5</v>
      </c>
      <c r="F307" s="89">
        <f t="shared" si="22"/>
        <v>-1266.6666666666999</v>
      </c>
      <c r="G307" s="89">
        <f t="shared" si="23"/>
        <v>-3382.5</v>
      </c>
      <c r="H307" s="83" t="str">
        <f t="shared" si="24"/>
        <v/>
      </c>
      <c r="I307" s="90" t="s">
        <v>379</v>
      </c>
      <c r="J307" s="89">
        <v>281.4166666667</v>
      </c>
      <c r="K307" s="89">
        <v>-1475</v>
      </c>
      <c r="L307" s="89">
        <v>2027.1833333333</v>
      </c>
      <c r="M307" s="89">
        <v>-1070.2157894736999</v>
      </c>
      <c r="N307" s="89">
        <f t="shared" si="25"/>
        <v>-1193.5833333333001</v>
      </c>
      <c r="O307" s="89">
        <f t="shared" si="26"/>
        <v>956.96754385960003</v>
      </c>
    </row>
    <row r="308" spans="1:15">
      <c r="A308" s="88" t="s">
        <v>380</v>
      </c>
      <c r="B308" s="89">
        <v>1800</v>
      </c>
      <c r="C308" s="89">
        <v>1262.5</v>
      </c>
      <c r="D308" s="89">
        <v>1312.5</v>
      </c>
      <c r="E308" s="89">
        <v>1500</v>
      </c>
      <c r="F308" s="89">
        <f t="shared" si="22"/>
        <v>-1262.5</v>
      </c>
      <c r="G308" s="89">
        <f t="shared" si="23"/>
        <v>-1500</v>
      </c>
      <c r="H308" s="83" t="str">
        <f t="shared" si="24"/>
        <v/>
      </c>
      <c r="I308" s="90" t="s">
        <v>380</v>
      </c>
      <c r="J308" s="89">
        <v>354.1666666667</v>
      </c>
      <c r="K308" s="89">
        <v>-1439.5833333333001</v>
      </c>
      <c r="L308" s="89">
        <v>1411.2333333332999</v>
      </c>
      <c r="M308" s="89">
        <v>-371.44285714289998</v>
      </c>
      <c r="N308" s="89">
        <f t="shared" si="25"/>
        <v>-1085.4166666666001</v>
      </c>
      <c r="O308" s="89">
        <f t="shared" si="26"/>
        <v>1039.7904761903999</v>
      </c>
    </row>
    <row r="309" spans="1:15">
      <c r="A309" s="88" t="s">
        <v>381</v>
      </c>
      <c r="B309" s="89">
        <v>1716.6666666666999</v>
      </c>
      <c r="C309" s="89">
        <v>1470.8333333333001</v>
      </c>
      <c r="D309" s="89">
        <v>1229.1666666666999</v>
      </c>
      <c r="E309" s="89">
        <v>1500</v>
      </c>
      <c r="F309" s="89">
        <f t="shared" si="22"/>
        <v>-1470.8333333333001</v>
      </c>
      <c r="G309" s="89">
        <f t="shared" si="23"/>
        <v>-1500</v>
      </c>
      <c r="H309" s="83" t="str">
        <f t="shared" si="24"/>
        <v/>
      </c>
      <c r="I309" s="90" t="s">
        <v>381</v>
      </c>
      <c r="J309" s="89">
        <v>310</v>
      </c>
      <c r="K309" s="89">
        <v>-1600</v>
      </c>
      <c r="L309" s="89">
        <v>1550.125</v>
      </c>
      <c r="M309" s="89">
        <v>-403.41304347829998</v>
      </c>
      <c r="N309" s="89">
        <f t="shared" si="25"/>
        <v>-1290</v>
      </c>
      <c r="O309" s="89">
        <f t="shared" si="26"/>
        <v>1146.7119565216999</v>
      </c>
    </row>
    <row r="310" spans="1:15">
      <c r="A310" s="88" t="s">
        <v>350</v>
      </c>
      <c r="B310" s="89">
        <v>1800</v>
      </c>
      <c r="C310" s="89">
        <v>1600</v>
      </c>
      <c r="D310" s="89">
        <v>1354.1666666666999</v>
      </c>
      <c r="E310" s="89">
        <v>1225.8333333333001</v>
      </c>
      <c r="F310" s="89">
        <f t="shared" si="22"/>
        <v>-1600</v>
      </c>
      <c r="G310" s="89">
        <f t="shared" si="23"/>
        <v>-1225.8333333333001</v>
      </c>
      <c r="H310" s="83" t="str">
        <f t="shared" si="24"/>
        <v/>
      </c>
      <c r="I310" s="90" t="s">
        <v>350</v>
      </c>
      <c r="J310" s="122" t="s">
        <v>61</v>
      </c>
      <c r="K310" s="89">
        <v>-1600</v>
      </c>
      <c r="L310" s="89">
        <v>1311.8083333333</v>
      </c>
      <c r="M310" s="89">
        <v>-542.08181818180003</v>
      </c>
      <c r="N310" s="89">
        <f t="shared" si="25"/>
        <v>-1600</v>
      </c>
      <c r="O310" s="89">
        <f t="shared" si="26"/>
        <v>769.72651515149994</v>
      </c>
    </row>
    <row r="311" spans="1:15">
      <c r="A311" s="88" t="s">
        <v>384</v>
      </c>
      <c r="B311" s="89">
        <v>1800</v>
      </c>
      <c r="C311" s="89">
        <v>1600</v>
      </c>
      <c r="D311" s="89">
        <v>1354.1666666666999</v>
      </c>
      <c r="E311" s="89">
        <v>1500</v>
      </c>
      <c r="F311" s="89">
        <f t="shared" si="22"/>
        <v>-1600</v>
      </c>
      <c r="G311" s="89">
        <f t="shared" si="23"/>
        <v>-1500</v>
      </c>
      <c r="H311" s="83" t="str">
        <f t="shared" si="24"/>
        <v/>
      </c>
      <c r="I311" s="90" t="s">
        <v>384</v>
      </c>
      <c r="J311" s="89">
        <v>215.5</v>
      </c>
      <c r="K311" s="89">
        <v>-1601.8958333333001</v>
      </c>
      <c r="L311" s="89">
        <v>1352.2916666666999</v>
      </c>
      <c r="M311" s="89">
        <v>-106.2411764706</v>
      </c>
      <c r="N311" s="89">
        <f t="shared" si="25"/>
        <v>-1386.3958333333001</v>
      </c>
      <c r="O311" s="89">
        <f t="shared" si="26"/>
        <v>1246.0504901960999</v>
      </c>
    </row>
    <row r="312" spans="1:15">
      <c r="A312" s="88" t="s">
        <v>385</v>
      </c>
      <c r="B312" s="89">
        <v>1800</v>
      </c>
      <c r="C312" s="89">
        <v>1416.6666666666999</v>
      </c>
      <c r="D312" s="89">
        <v>1354.1666666666999</v>
      </c>
      <c r="E312" s="89">
        <v>737.5</v>
      </c>
      <c r="F312" s="89">
        <f t="shared" si="22"/>
        <v>-1416.6666666666999</v>
      </c>
      <c r="G312" s="89">
        <f t="shared" si="23"/>
        <v>-737.5</v>
      </c>
      <c r="H312" s="83" t="str">
        <f t="shared" si="24"/>
        <v/>
      </c>
      <c r="I312" s="90" t="s">
        <v>385</v>
      </c>
      <c r="J312" s="89">
        <v>246.875</v>
      </c>
      <c r="K312" s="89">
        <v>-1600</v>
      </c>
      <c r="L312" s="89">
        <v>1397.55</v>
      </c>
      <c r="M312" s="89">
        <v>-149.32499999999999</v>
      </c>
      <c r="N312" s="89">
        <f t="shared" si="25"/>
        <v>-1353.125</v>
      </c>
      <c r="O312" s="89">
        <f t="shared" si="26"/>
        <v>1248.2249999999999</v>
      </c>
    </row>
    <row r="313" spans="1:15">
      <c r="A313" s="88" t="s">
        <v>386</v>
      </c>
      <c r="B313" s="89">
        <v>1800</v>
      </c>
      <c r="C313" s="89">
        <v>1514.5833333333001</v>
      </c>
      <c r="D313" s="89">
        <v>1229.1666666666999</v>
      </c>
      <c r="E313" s="89">
        <v>1500</v>
      </c>
      <c r="F313" s="89">
        <f t="shared" si="22"/>
        <v>-1514.5833333333001</v>
      </c>
      <c r="G313" s="89">
        <f t="shared" si="23"/>
        <v>-1500</v>
      </c>
      <c r="H313" s="83" t="str">
        <f t="shared" si="24"/>
        <v/>
      </c>
      <c r="I313" s="90" t="s">
        <v>386</v>
      </c>
      <c r="J313" s="89">
        <v>184.26923076919999</v>
      </c>
      <c r="K313" s="89">
        <v>-1581.6958333333</v>
      </c>
      <c r="L313" s="89">
        <v>1349.9333333333</v>
      </c>
      <c r="M313" s="89">
        <v>-254.54117647059999</v>
      </c>
      <c r="N313" s="89">
        <f t="shared" si="25"/>
        <v>-1397.4266025641</v>
      </c>
      <c r="O313" s="89">
        <f t="shared" si="26"/>
        <v>1095.3921568626999</v>
      </c>
    </row>
    <row r="314" spans="1:15">
      <c r="A314" s="88" t="s">
        <v>387</v>
      </c>
      <c r="B314" s="89">
        <v>1800</v>
      </c>
      <c r="C314" s="89">
        <v>1433.25</v>
      </c>
      <c r="D314" s="89">
        <v>1219.5833333333001</v>
      </c>
      <c r="E314" s="89">
        <v>1500</v>
      </c>
      <c r="F314" s="89">
        <f t="shared" si="22"/>
        <v>-1433.25</v>
      </c>
      <c r="G314" s="89">
        <f t="shared" si="23"/>
        <v>-1500</v>
      </c>
      <c r="H314" s="83" t="str">
        <f t="shared" si="24"/>
        <v/>
      </c>
      <c r="I314" s="90" t="s">
        <v>387</v>
      </c>
      <c r="J314" s="89">
        <v>221.32</v>
      </c>
      <c r="K314" s="89">
        <v>-1482.3416666666999</v>
      </c>
      <c r="L314" s="89">
        <v>1209.7</v>
      </c>
      <c r="M314" s="89">
        <v>-327.59130434780002</v>
      </c>
      <c r="N314" s="89">
        <f t="shared" si="25"/>
        <v>-1261.0216666667</v>
      </c>
      <c r="O314" s="89">
        <f t="shared" si="26"/>
        <v>882.10869565220003</v>
      </c>
    </row>
    <row r="315" spans="1:15">
      <c r="A315" s="88" t="s">
        <v>388</v>
      </c>
      <c r="B315" s="89">
        <v>1800</v>
      </c>
      <c r="C315" s="89">
        <v>1450</v>
      </c>
      <c r="D315" s="89">
        <v>1208.3333333333001</v>
      </c>
      <c r="E315" s="89">
        <v>1500</v>
      </c>
      <c r="F315" s="89">
        <f t="shared" si="22"/>
        <v>-1450</v>
      </c>
      <c r="G315" s="89">
        <f t="shared" si="23"/>
        <v>-1500</v>
      </c>
      <c r="H315" s="83" t="str">
        <f t="shared" si="24"/>
        <v/>
      </c>
      <c r="I315" s="90" t="s">
        <v>388</v>
      </c>
      <c r="J315" s="89">
        <v>281.875</v>
      </c>
      <c r="K315" s="89">
        <v>-1590.2291666666999</v>
      </c>
      <c r="L315" s="89">
        <v>1146.5041666667</v>
      </c>
      <c r="M315" s="89">
        <v>-218.9277777778</v>
      </c>
      <c r="N315" s="89">
        <f t="shared" si="25"/>
        <v>-1308.3541666666999</v>
      </c>
      <c r="O315" s="89">
        <f t="shared" si="26"/>
        <v>927.57638888890006</v>
      </c>
    </row>
    <row r="316" spans="1:15">
      <c r="A316" s="88" t="s">
        <v>389</v>
      </c>
      <c r="B316" s="89">
        <v>1800</v>
      </c>
      <c r="C316" s="89">
        <v>1600</v>
      </c>
      <c r="D316" s="89">
        <v>1208.3333333333001</v>
      </c>
      <c r="E316" s="89">
        <v>1500</v>
      </c>
      <c r="F316" s="89">
        <f t="shared" si="22"/>
        <v>-1600</v>
      </c>
      <c r="G316" s="89">
        <f t="shared" si="23"/>
        <v>-1500</v>
      </c>
      <c r="H316" s="83" t="str">
        <f t="shared" si="24"/>
        <v/>
      </c>
      <c r="I316" s="90" t="s">
        <v>389</v>
      </c>
      <c r="J316" s="89">
        <v>136.9714285714</v>
      </c>
      <c r="K316" s="89">
        <v>-1601.8458333333001</v>
      </c>
      <c r="L316" s="89">
        <v>895.53333333329999</v>
      </c>
      <c r="M316" s="89">
        <v>-322.45</v>
      </c>
      <c r="N316" s="89">
        <f t="shared" si="25"/>
        <v>-1464.8744047619002</v>
      </c>
      <c r="O316" s="89">
        <f t="shared" si="26"/>
        <v>573.08333333330006</v>
      </c>
    </row>
    <row r="317" spans="1:15">
      <c r="A317" s="88" t="s">
        <v>390</v>
      </c>
      <c r="B317" s="89">
        <v>2137.125</v>
      </c>
      <c r="C317" s="89">
        <v>1600</v>
      </c>
      <c r="D317" s="89">
        <v>1208.3333333333001</v>
      </c>
      <c r="E317" s="89">
        <v>1155.8333333333001</v>
      </c>
      <c r="F317" s="89">
        <f t="shared" si="22"/>
        <v>-1600</v>
      </c>
      <c r="G317" s="89">
        <f t="shared" si="23"/>
        <v>-1155.8333333333001</v>
      </c>
      <c r="H317" s="83" t="str">
        <f t="shared" si="24"/>
        <v/>
      </c>
      <c r="I317" s="90" t="s">
        <v>390</v>
      </c>
      <c r="J317" s="89">
        <v>203.78333333329999</v>
      </c>
      <c r="K317" s="89">
        <v>-1607.15</v>
      </c>
      <c r="L317" s="89">
        <v>763.05833333329997</v>
      </c>
      <c r="M317" s="89">
        <v>-462.26499999999999</v>
      </c>
      <c r="N317" s="89">
        <f t="shared" si="25"/>
        <v>-1403.3666666667</v>
      </c>
      <c r="O317" s="89">
        <f t="shared" si="26"/>
        <v>300.79333333329998</v>
      </c>
    </row>
    <row r="318" spans="1:15">
      <c r="A318" s="88" t="s">
        <v>391</v>
      </c>
      <c r="B318" s="89">
        <v>2000</v>
      </c>
      <c r="C318" s="89">
        <v>1800</v>
      </c>
      <c r="D318" s="89">
        <v>1208.3333333333001</v>
      </c>
      <c r="E318" s="89">
        <v>914.58333333329995</v>
      </c>
      <c r="F318" s="89">
        <f t="shared" si="22"/>
        <v>-1800</v>
      </c>
      <c r="G318" s="89">
        <f t="shared" si="23"/>
        <v>-914.58333333329995</v>
      </c>
      <c r="H318" s="83" t="str">
        <f t="shared" si="24"/>
        <v/>
      </c>
      <c r="I318" s="90" t="s">
        <v>391</v>
      </c>
      <c r="J318" s="89">
        <v>90.6</v>
      </c>
      <c r="K318" s="89">
        <v>-1804.0166666667001</v>
      </c>
      <c r="L318" s="89">
        <v>810.02499999999998</v>
      </c>
      <c r="M318" s="89">
        <v>-663.60909090910002</v>
      </c>
      <c r="N318" s="89">
        <f t="shared" si="25"/>
        <v>-1713.4166666667002</v>
      </c>
      <c r="O318" s="89">
        <f t="shared" si="26"/>
        <v>146.41590909089996</v>
      </c>
    </row>
    <row r="319" spans="1:15">
      <c r="A319" s="88" t="s">
        <v>392</v>
      </c>
      <c r="B319" s="89">
        <v>2193.75</v>
      </c>
      <c r="C319" s="89">
        <v>1654.1666666666999</v>
      </c>
      <c r="D319" s="89">
        <v>1147.0833333333001</v>
      </c>
      <c r="E319" s="89">
        <v>1077.0833333333001</v>
      </c>
      <c r="F319" s="89">
        <f t="shared" si="22"/>
        <v>-1654.1666666666999</v>
      </c>
      <c r="G319" s="89">
        <f t="shared" si="23"/>
        <v>-1077.0833333333001</v>
      </c>
      <c r="H319" s="83" t="str">
        <f t="shared" si="24"/>
        <v/>
      </c>
      <c r="I319" s="90" t="s">
        <v>392</v>
      </c>
      <c r="J319" s="89">
        <v>223.64375000000001</v>
      </c>
      <c r="K319" s="89">
        <v>-1774.4375</v>
      </c>
      <c r="L319" s="89">
        <v>1015.5</v>
      </c>
      <c r="M319" s="89">
        <v>-162.22499999999999</v>
      </c>
      <c r="N319" s="89">
        <f t="shared" si="25"/>
        <v>-1550.79375</v>
      </c>
      <c r="O319" s="89">
        <f t="shared" si="26"/>
        <v>853.27499999999998</v>
      </c>
    </row>
    <row r="320" spans="1:15">
      <c r="A320" s="88" t="s">
        <v>393</v>
      </c>
      <c r="B320" s="89">
        <v>2068.75</v>
      </c>
      <c r="C320" s="89">
        <v>1800</v>
      </c>
      <c r="D320" s="89">
        <v>1208.3333333333001</v>
      </c>
      <c r="E320" s="89">
        <v>1185.4166666666999</v>
      </c>
      <c r="F320" s="89">
        <f t="shared" si="22"/>
        <v>-1800</v>
      </c>
      <c r="G320" s="89">
        <f t="shared" si="23"/>
        <v>-1185.4166666666999</v>
      </c>
      <c r="H320" s="83" t="str">
        <f t="shared" si="24"/>
        <v/>
      </c>
      <c r="I320" s="90" t="s">
        <v>393</v>
      </c>
      <c r="J320" s="89">
        <v>63.2571428571</v>
      </c>
      <c r="K320" s="89">
        <v>-1801.1958333333</v>
      </c>
      <c r="L320" s="89">
        <v>1223.7791666666999</v>
      </c>
      <c r="M320" s="89">
        <v>-273.51249999999999</v>
      </c>
      <c r="N320" s="89">
        <f t="shared" si="25"/>
        <v>-1737.9386904762</v>
      </c>
      <c r="O320" s="89">
        <f t="shared" si="26"/>
        <v>950.26666666669985</v>
      </c>
    </row>
    <row r="321" spans="1:15">
      <c r="A321" s="88" t="s">
        <v>394</v>
      </c>
      <c r="B321" s="89">
        <v>2000</v>
      </c>
      <c r="C321" s="89">
        <v>1800</v>
      </c>
      <c r="D321" s="89">
        <v>1207.0833333333001</v>
      </c>
      <c r="E321" s="89">
        <v>1464.5833333333001</v>
      </c>
      <c r="F321" s="89">
        <f t="shared" si="22"/>
        <v>-1800</v>
      </c>
      <c r="G321" s="89">
        <f t="shared" si="23"/>
        <v>-1464.5833333333001</v>
      </c>
      <c r="H321" s="83" t="str">
        <f t="shared" si="24"/>
        <v/>
      </c>
      <c r="I321" s="90" t="s">
        <v>394</v>
      </c>
      <c r="J321" s="89">
        <v>396.11666666669998</v>
      </c>
      <c r="K321" s="89">
        <v>-1777.5041666667</v>
      </c>
      <c r="L321" s="89">
        <v>1042.9208333332999</v>
      </c>
      <c r="M321" s="89">
        <v>-174.23333333330001</v>
      </c>
      <c r="N321" s="89">
        <f t="shared" si="25"/>
        <v>-1381.3875</v>
      </c>
      <c r="O321" s="89">
        <f t="shared" si="26"/>
        <v>868.68749999999989</v>
      </c>
    </row>
    <row r="322" spans="1:15">
      <c r="A322" s="88" t="s">
        <v>395</v>
      </c>
      <c r="B322" s="89">
        <v>2122.9166666667002</v>
      </c>
      <c r="C322" s="89">
        <v>1395.8333333333001</v>
      </c>
      <c r="D322" s="89">
        <v>1208.3333333333001</v>
      </c>
      <c r="E322" s="89">
        <v>1281.25</v>
      </c>
      <c r="F322" s="89">
        <f t="shared" si="22"/>
        <v>-1395.8333333333001</v>
      </c>
      <c r="G322" s="89">
        <f t="shared" si="23"/>
        <v>-1281.25</v>
      </c>
      <c r="H322" s="83" t="str">
        <f t="shared" si="24"/>
        <v/>
      </c>
      <c r="I322" s="90" t="s">
        <v>395</v>
      </c>
      <c r="J322" s="89">
        <v>1085.5173913044</v>
      </c>
      <c r="K322" s="89">
        <v>-1715.4375</v>
      </c>
      <c r="L322" s="89">
        <v>571.352173913</v>
      </c>
      <c r="M322" s="89">
        <v>-857.84782608700004</v>
      </c>
      <c r="N322" s="89">
        <f t="shared" si="25"/>
        <v>-629.92010869559999</v>
      </c>
      <c r="O322" s="89">
        <f t="shared" si="26"/>
        <v>-286.49565217400004</v>
      </c>
    </row>
    <row r="323" spans="1:15">
      <c r="A323" s="88" t="s">
        <v>396</v>
      </c>
      <c r="B323" s="89">
        <v>1881.25</v>
      </c>
      <c r="C323" s="89">
        <v>1920.8333333333001</v>
      </c>
      <c r="D323" s="89">
        <v>1208.3333333333001</v>
      </c>
      <c r="E323" s="89">
        <v>1089.5833333333001</v>
      </c>
      <c r="F323" s="89">
        <f t="shared" si="22"/>
        <v>-1920.8333333333001</v>
      </c>
      <c r="G323" s="89">
        <f t="shared" si="23"/>
        <v>-1089.5833333333001</v>
      </c>
      <c r="H323" s="83" t="str">
        <f t="shared" si="24"/>
        <v/>
      </c>
      <c r="I323" s="90" t="s">
        <v>396</v>
      </c>
      <c r="J323" s="89">
        <v>170</v>
      </c>
      <c r="K323" s="89">
        <v>-1894.4583333333001</v>
      </c>
      <c r="L323" s="89">
        <v>1045.3166666667</v>
      </c>
      <c r="M323" s="89">
        <v>-201.36363636359999</v>
      </c>
      <c r="N323" s="89">
        <f t="shared" si="25"/>
        <v>-1724.4583333333001</v>
      </c>
      <c r="O323" s="89">
        <f t="shared" si="26"/>
        <v>843.95303030310004</v>
      </c>
    </row>
    <row r="324" spans="1:15">
      <c r="A324" s="88" t="s">
        <v>397</v>
      </c>
      <c r="B324" s="89">
        <v>3229.5833333332998</v>
      </c>
      <c r="C324" s="89">
        <v>2476.4166666667002</v>
      </c>
      <c r="D324" s="89">
        <v>1208.3333333333001</v>
      </c>
      <c r="E324" s="89">
        <v>778.58333333329995</v>
      </c>
      <c r="F324" s="89">
        <f t="shared" si="22"/>
        <v>-2476.4166666667002</v>
      </c>
      <c r="G324" s="89">
        <f t="shared" si="23"/>
        <v>-778.58333333329995</v>
      </c>
      <c r="H324" s="83" t="str">
        <f t="shared" si="24"/>
        <v/>
      </c>
      <c r="I324" s="90" t="s">
        <v>397</v>
      </c>
      <c r="J324" s="89">
        <v>270.08888888889999</v>
      </c>
      <c r="K324" s="89">
        <v>-2598.0500000000002</v>
      </c>
      <c r="L324" s="89">
        <v>734.30416666669998</v>
      </c>
      <c r="M324" s="89">
        <v>-584.57916666669996</v>
      </c>
      <c r="N324" s="89">
        <f t="shared" si="25"/>
        <v>-2327.9611111111003</v>
      </c>
      <c r="O324" s="89">
        <f t="shared" si="26"/>
        <v>149.72500000000002</v>
      </c>
    </row>
    <row r="325" spans="1:15">
      <c r="A325" s="88" t="s">
        <v>398</v>
      </c>
      <c r="B325" s="89">
        <v>2983</v>
      </c>
      <c r="C325" s="89">
        <v>2664.375</v>
      </c>
      <c r="D325" s="89">
        <v>1208.3333333333001</v>
      </c>
      <c r="E325" s="89">
        <v>1189.5833333333001</v>
      </c>
      <c r="F325" s="89">
        <f t="shared" si="22"/>
        <v>-2664.375</v>
      </c>
      <c r="G325" s="89">
        <f t="shared" si="23"/>
        <v>-1189.5833333333001</v>
      </c>
      <c r="H325" s="83" t="str">
        <f t="shared" si="24"/>
        <v>F</v>
      </c>
      <c r="I325" s="90" t="s">
        <v>398</v>
      </c>
      <c r="J325" s="89">
        <v>897.13913043479999</v>
      </c>
      <c r="K325" s="89">
        <v>-3490.1583333333001</v>
      </c>
      <c r="L325" s="89">
        <v>601.43333333329997</v>
      </c>
      <c r="M325" s="89">
        <v>-607.28333333329999</v>
      </c>
      <c r="N325" s="89">
        <f t="shared" si="25"/>
        <v>-2593.0192028985002</v>
      </c>
      <c r="O325" s="89">
        <f t="shared" si="26"/>
        <v>-5.8500000000000227</v>
      </c>
    </row>
    <row r="326" spans="1:15">
      <c r="A326" s="88" t="s">
        <v>399</v>
      </c>
      <c r="B326" s="89">
        <v>3208.7916666667002</v>
      </c>
      <c r="C326" s="89">
        <v>2767.1666666667002</v>
      </c>
      <c r="D326" s="89">
        <v>1206.4583333333001</v>
      </c>
      <c r="E326" s="89">
        <v>1187.5</v>
      </c>
      <c r="F326" s="89">
        <f t="shared" ref="F326:F389" si="27">-C326</f>
        <v>-2767.1666666667002</v>
      </c>
      <c r="G326" s="89">
        <f t="shared" ref="G326:G389" si="28">-E326</f>
        <v>-1187.5</v>
      </c>
      <c r="H326" s="83" t="str">
        <f t="shared" ref="H326:H389" si="29">IF(TEXT(I326,"d")+0=15,UPPER(LEFT(TEXT(I326,"mmm"),1)),"")</f>
        <v/>
      </c>
      <c r="I326" s="90" t="s">
        <v>399</v>
      </c>
      <c r="J326" s="89">
        <v>528.5052631579</v>
      </c>
      <c r="K326" s="89">
        <v>-2554.2874999999999</v>
      </c>
      <c r="L326" s="89">
        <v>872</v>
      </c>
      <c r="M326" s="89">
        <v>-469.9304347826</v>
      </c>
      <c r="N326" s="89">
        <f t="shared" si="25"/>
        <v>-2025.7822368420998</v>
      </c>
      <c r="O326" s="89">
        <f t="shared" si="26"/>
        <v>402.0695652174</v>
      </c>
    </row>
    <row r="327" spans="1:15">
      <c r="A327" s="88" t="s">
        <v>400</v>
      </c>
      <c r="B327" s="89">
        <v>3114.1666666667002</v>
      </c>
      <c r="C327" s="89">
        <v>2557.5</v>
      </c>
      <c r="D327" s="89">
        <v>1098.3333333333001</v>
      </c>
      <c r="E327" s="89">
        <v>1500</v>
      </c>
      <c r="F327" s="89">
        <f t="shared" si="27"/>
        <v>-2557.5</v>
      </c>
      <c r="G327" s="89">
        <f t="shared" si="28"/>
        <v>-1500</v>
      </c>
      <c r="H327" s="83" t="str">
        <f t="shared" si="29"/>
        <v/>
      </c>
      <c r="I327" s="90" t="s">
        <v>400</v>
      </c>
      <c r="J327" s="89">
        <v>452.92916666669998</v>
      </c>
      <c r="K327" s="89">
        <v>-2639.8125</v>
      </c>
      <c r="L327" s="89">
        <v>804.55833333329997</v>
      </c>
      <c r="M327" s="89">
        <v>-643.68181818180005</v>
      </c>
      <c r="N327" s="89">
        <f t="shared" si="25"/>
        <v>-2186.8833333333</v>
      </c>
      <c r="O327" s="89">
        <f t="shared" si="26"/>
        <v>160.87651515149992</v>
      </c>
    </row>
    <row r="328" spans="1:15">
      <c r="A328" s="88" t="s">
        <v>401</v>
      </c>
      <c r="B328" s="89">
        <v>2981.2083333332998</v>
      </c>
      <c r="C328" s="89">
        <v>2578.5416666667002</v>
      </c>
      <c r="D328" s="89">
        <v>1189.5833333333001</v>
      </c>
      <c r="E328" s="89">
        <v>1500</v>
      </c>
      <c r="F328" s="89">
        <f t="shared" si="27"/>
        <v>-2578.5416666667002</v>
      </c>
      <c r="G328" s="89">
        <f t="shared" si="28"/>
        <v>-1500</v>
      </c>
      <c r="H328" s="83" t="str">
        <f t="shared" si="29"/>
        <v/>
      </c>
      <c r="I328" s="90" t="s">
        <v>401</v>
      </c>
      <c r="J328" s="89">
        <v>429.77916666670001</v>
      </c>
      <c r="K328" s="89">
        <v>-2834.1875</v>
      </c>
      <c r="L328" s="89">
        <v>859.88333333330002</v>
      </c>
      <c r="M328" s="89">
        <v>-458.74782608700002</v>
      </c>
      <c r="N328" s="89">
        <f t="shared" si="25"/>
        <v>-2404.4083333333001</v>
      </c>
      <c r="O328" s="89">
        <f t="shared" si="26"/>
        <v>401.13550724629999</v>
      </c>
    </row>
    <row r="329" spans="1:15">
      <c r="A329" s="88" t="s">
        <v>402</v>
      </c>
      <c r="B329" s="89">
        <v>2975.375</v>
      </c>
      <c r="C329" s="89">
        <v>2158.75</v>
      </c>
      <c r="D329" s="89">
        <v>1150</v>
      </c>
      <c r="E329" s="89">
        <v>1500</v>
      </c>
      <c r="F329" s="89">
        <f t="shared" si="27"/>
        <v>-2158.75</v>
      </c>
      <c r="G329" s="89">
        <f t="shared" si="28"/>
        <v>-1500</v>
      </c>
      <c r="H329" s="83" t="str">
        <f t="shared" si="29"/>
        <v/>
      </c>
      <c r="I329" s="90" t="s">
        <v>402</v>
      </c>
      <c r="J329" s="89">
        <v>775.94166666670003</v>
      </c>
      <c r="K329" s="89">
        <v>-2548.2666666667001</v>
      </c>
      <c r="L329" s="89">
        <v>378.63043478259999</v>
      </c>
      <c r="M329" s="89">
        <v>-904.22916666670005</v>
      </c>
      <c r="N329" s="89">
        <f t="shared" ref="N329:N392" si="30">IFERROR(J329+0,0)+IFERROR(K329+0,0)</f>
        <v>-1772.325</v>
      </c>
      <c r="O329" s="89">
        <f t="shared" ref="O329:O392" si="31">IFERROR(L329+0,0)+IFERROR(M329+0,0)</f>
        <v>-525.59873188410006</v>
      </c>
    </row>
    <row r="330" spans="1:15">
      <c r="A330" s="88" t="s">
        <v>403</v>
      </c>
      <c r="B330" s="89">
        <v>2714.9166666667002</v>
      </c>
      <c r="C330" s="89">
        <v>2814.1666666667002</v>
      </c>
      <c r="D330" s="89">
        <v>1059.1666666666999</v>
      </c>
      <c r="E330" s="89">
        <v>1500</v>
      </c>
      <c r="F330" s="89">
        <f t="shared" si="27"/>
        <v>-2814.1666666667002</v>
      </c>
      <c r="G330" s="89">
        <f t="shared" si="28"/>
        <v>-1500</v>
      </c>
      <c r="H330" s="83" t="str">
        <f t="shared" si="29"/>
        <v/>
      </c>
      <c r="I330" s="90" t="s">
        <v>403</v>
      </c>
      <c r="J330" s="89">
        <v>1045.3684210526001</v>
      </c>
      <c r="K330" s="89">
        <v>-2431.1666666667002</v>
      </c>
      <c r="L330" s="89">
        <v>533.74583333329997</v>
      </c>
      <c r="M330" s="89">
        <v>-913.56521739130005</v>
      </c>
      <c r="N330" s="89">
        <f t="shared" si="30"/>
        <v>-1385.7982456141001</v>
      </c>
      <c r="O330" s="89">
        <f t="shared" si="31"/>
        <v>-379.81938405800008</v>
      </c>
    </row>
    <row r="331" spans="1:15">
      <c r="A331" s="88" t="s">
        <v>404</v>
      </c>
      <c r="B331" s="89">
        <v>2759.5</v>
      </c>
      <c r="C331" s="89">
        <v>2775</v>
      </c>
      <c r="D331" s="89">
        <v>1178.3333333333001</v>
      </c>
      <c r="E331" s="89">
        <v>1500</v>
      </c>
      <c r="F331" s="89">
        <f t="shared" si="27"/>
        <v>-2775</v>
      </c>
      <c r="G331" s="89">
        <f t="shared" si="28"/>
        <v>-1500</v>
      </c>
      <c r="H331" s="83" t="str">
        <f t="shared" si="29"/>
        <v/>
      </c>
      <c r="I331" s="90" t="s">
        <v>404</v>
      </c>
      <c r="J331" s="89">
        <v>2551.5374999999999</v>
      </c>
      <c r="K331" s="89">
        <v>-1993.0791666667001</v>
      </c>
      <c r="L331" s="89">
        <v>523.5086956522</v>
      </c>
      <c r="M331" s="89">
        <v>-705.41250000000002</v>
      </c>
      <c r="N331" s="89">
        <f t="shared" si="30"/>
        <v>558.45833333329983</v>
      </c>
      <c r="O331" s="89">
        <f t="shared" si="31"/>
        <v>-181.90380434780002</v>
      </c>
    </row>
    <row r="332" spans="1:15">
      <c r="A332" s="88" t="s">
        <v>405</v>
      </c>
      <c r="B332" s="89">
        <v>2988</v>
      </c>
      <c r="C332" s="89">
        <v>3324.0416666667002</v>
      </c>
      <c r="D332" s="89">
        <v>1208.3333333333001</v>
      </c>
      <c r="E332" s="89">
        <v>1500</v>
      </c>
      <c r="F332" s="89">
        <f t="shared" si="27"/>
        <v>-3324.0416666667002</v>
      </c>
      <c r="G332" s="89">
        <f t="shared" si="28"/>
        <v>-1500</v>
      </c>
      <c r="H332" s="83" t="str">
        <f t="shared" si="29"/>
        <v/>
      </c>
      <c r="I332" s="90" t="s">
        <v>405</v>
      </c>
      <c r="J332" s="89">
        <v>2444.8000000000002</v>
      </c>
      <c r="K332" s="89">
        <v>-2070.7916666667002</v>
      </c>
      <c r="L332" s="89">
        <v>579.46521739130003</v>
      </c>
      <c r="M332" s="89">
        <v>-805.77142857139995</v>
      </c>
      <c r="N332" s="89">
        <f t="shared" si="30"/>
        <v>374.00833333330002</v>
      </c>
      <c r="O332" s="89">
        <f t="shared" si="31"/>
        <v>-226.30621118009992</v>
      </c>
    </row>
    <row r="333" spans="1:15">
      <c r="A333" s="88" t="s">
        <v>406</v>
      </c>
      <c r="B333" s="89">
        <v>3273.5416666667002</v>
      </c>
      <c r="C333" s="89">
        <v>2393.0416666667002</v>
      </c>
      <c r="D333" s="89">
        <v>1208.3333333333001</v>
      </c>
      <c r="E333" s="89">
        <v>1237.5</v>
      </c>
      <c r="F333" s="89">
        <f t="shared" si="27"/>
        <v>-2393.0416666667002</v>
      </c>
      <c r="G333" s="89">
        <f t="shared" si="28"/>
        <v>-1237.5</v>
      </c>
      <c r="H333" s="83" t="str">
        <f t="shared" si="29"/>
        <v/>
      </c>
      <c r="I333" s="90" t="s">
        <v>406</v>
      </c>
      <c r="J333" s="89">
        <v>2588.5625</v>
      </c>
      <c r="K333" s="89">
        <v>-1280.6666666666999</v>
      </c>
      <c r="L333" s="89">
        <v>1115.1708333332999</v>
      </c>
      <c r="M333" s="89">
        <v>-981.78095238100002</v>
      </c>
      <c r="N333" s="89">
        <f t="shared" si="30"/>
        <v>1307.8958333333001</v>
      </c>
      <c r="O333" s="89">
        <f t="shared" si="31"/>
        <v>133.3898809522999</v>
      </c>
    </row>
    <row r="334" spans="1:15">
      <c r="A334" s="88" t="s">
        <v>407</v>
      </c>
      <c r="B334" s="89">
        <v>3547</v>
      </c>
      <c r="C334" s="89">
        <v>1578.6666666666999</v>
      </c>
      <c r="D334" s="89">
        <v>1208.3333333333001</v>
      </c>
      <c r="E334" s="89">
        <v>1486.875</v>
      </c>
      <c r="F334" s="89">
        <f t="shared" si="27"/>
        <v>-1578.6666666666999</v>
      </c>
      <c r="G334" s="89">
        <f t="shared" si="28"/>
        <v>-1486.875</v>
      </c>
      <c r="H334" s="83" t="str">
        <f t="shared" si="29"/>
        <v/>
      </c>
      <c r="I334" s="90" t="s">
        <v>407</v>
      </c>
      <c r="J334" s="89">
        <v>1431.2791666666999</v>
      </c>
      <c r="K334" s="89">
        <v>-752.25416666670003</v>
      </c>
      <c r="L334" s="89">
        <v>830.32916666669996</v>
      </c>
      <c r="M334" s="89">
        <v>-674.7590909091</v>
      </c>
      <c r="N334" s="89">
        <f t="shared" si="30"/>
        <v>679.02499999999986</v>
      </c>
      <c r="O334" s="89">
        <f t="shared" si="31"/>
        <v>155.57007575759997</v>
      </c>
    </row>
    <row r="335" spans="1:15">
      <c r="A335" s="88" t="s">
        <v>408</v>
      </c>
      <c r="B335" s="89">
        <v>3476.9583333332998</v>
      </c>
      <c r="C335" s="89">
        <v>1310.4166666666999</v>
      </c>
      <c r="D335" s="89">
        <v>1159.7916666666999</v>
      </c>
      <c r="E335" s="89">
        <v>1428.75</v>
      </c>
      <c r="F335" s="89">
        <f t="shared" si="27"/>
        <v>-1310.4166666666999</v>
      </c>
      <c r="G335" s="89">
        <f t="shared" si="28"/>
        <v>-1428.75</v>
      </c>
      <c r="H335" s="83" t="str">
        <f t="shared" si="29"/>
        <v/>
      </c>
      <c r="I335" s="90" t="s">
        <v>408</v>
      </c>
      <c r="J335" s="89">
        <v>1710.8913043478001</v>
      </c>
      <c r="K335" s="89">
        <v>-635.11304347830003</v>
      </c>
      <c r="L335" s="89">
        <v>906.95416666669996</v>
      </c>
      <c r="M335" s="89">
        <v>-764.9913043478</v>
      </c>
      <c r="N335" s="89">
        <f t="shared" si="30"/>
        <v>1075.7782608695002</v>
      </c>
      <c r="O335" s="89">
        <f t="shared" si="31"/>
        <v>141.96286231889997</v>
      </c>
    </row>
    <row r="336" spans="1:15">
      <c r="A336" s="88" t="s">
        <v>409</v>
      </c>
      <c r="B336" s="89">
        <v>3121.0833333332998</v>
      </c>
      <c r="C336" s="89">
        <v>2092</v>
      </c>
      <c r="D336" s="89">
        <v>1082.7083333333001</v>
      </c>
      <c r="E336" s="89">
        <v>1500</v>
      </c>
      <c r="F336" s="89">
        <f t="shared" si="27"/>
        <v>-2092</v>
      </c>
      <c r="G336" s="89">
        <f t="shared" si="28"/>
        <v>-1500</v>
      </c>
      <c r="H336" s="83" t="str">
        <f t="shared" si="29"/>
        <v/>
      </c>
      <c r="I336" s="90" t="s">
        <v>409</v>
      </c>
      <c r="J336" s="89">
        <v>2180.4458333333</v>
      </c>
      <c r="K336" s="89">
        <v>-464.84090909090003</v>
      </c>
      <c r="L336" s="89">
        <v>852.55909090909995</v>
      </c>
      <c r="M336" s="89">
        <v>-930.41666666670005</v>
      </c>
      <c r="N336" s="89">
        <f t="shared" si="30"/>
        <v>1715.6049242424001</v>
      </c>
      <c r="O336" s="89">
        <f t="shared" si="31"/>
        <v>-77.857575757600102</v>
      </c>
    </row>
    <row r="337" spans="1:15">
      <c r="A337" s="88" t="s">
        <v>410</v>
      </c>
      <c r="B337" s="89">
        <v>2940</v>
      </c>
      <c r="C337" s="89">
        <v>2475.9166666667002</v>
      </c>
      <c r="D337" s="89">
        <v>1151.25</v>
      </c>
      <c r="E337" s="89">
        <v>1625</v>
      </c>
      <c r="F337" s="89">
        <f t="shared" si="27"/>
        <v>-2475.9166666667002</v>
      </c>
      <c r="G337" s="89">
        <f t="shared" si="28"/>
        <v>-1625</v>
      </c>
      <c r="H337" s="83" t="str">
        <f t="shared" si="29"/>
        <v/>
      </c>
      <c r="I337" s="90" t="s">
        <v>410</v>
      </c>
      <c r="J337" s="89">
        <v>2422.3521739130001</v>
      </c>
      <c r="K337" s="89">
        <v>-867.92083333330004</v>
      </c>
      <c r="L337" s="89">
        <v>498.58181818179997</v>
      </c>
      <c r="M337" s="89">
        <v>-937.83333333329995</v>
      </c>
      <c r="N337" s="89">
        <f t="shared" si="30"/>
        <v>1554.4313405797002</v>
      </c>
      <c r="O337" s="89">
        <f t="shared" si="31"/>
        <v>-439.25151515149997</v>
      </c>
    </row>
    <row r="338" spans="1:15">
      <c r="A338" s="88" t="s">
        <v>382</v>
      </c>
      <c r="B338" s="89">
        <v>2954.0833333332998</v>
      </c>
      <c r="C338" s="89">
        <v>3060.125</v>
      </c>
      <c r="D338" s="89">
        <v>1621.6666666666999</v>
      </c>
      <c r="E338" s="89">
        <v>2000</v>
      </c>
      <c r="F338" s="89">
        <f t="shared" si="27"/>
        <v>-3060.125</v>
      </c>
      <c r="G338" s="89">
        <f t="shared" si="28"/>
        <v>-2000</v>
      </c>
      <c r="H338" s="83" t="str">
        <f t="shared" si="29"/>
        <v/>
      </c>
      <c r="I338" s="90" t="s">
        <v>382</v>
      </c>
      <c r="J338" s="89">
        <v>1186.5958333333001</v>
      </c>
      <c r="K338" s="89">
        <v>-2176.4375</v>
      </c>
      <c r="L338" s="89">
        <v>884.92916666669998</v>
      </c>
      <c r="M338" s="89">
        <v>-706.0625</v>
      </c>
      <c r="N338" s="89">
        <f t="shared" si="30"/>
        <v>-989.84166666669989</v>
      </c>
      <c r="O338" s="89">
        <f t="shared" si="31"/>
        <v>178.86666666669998</v>
      </c>
    </row>
    <row r="339" spans="1:15">
      <c r="A339" s="88" t="s">
        <v>413</v>
      </c>
      <c r="B339" s="89">
        <v>3160.375</v>
      </c>
      <c r="C339" s="89">
        <v>2221.8333333332998</v>
      </c>
      <c r="D339" s="89">
        <v>1962.0833333333001</v>
      </c>
      <c r="E339" s="89">
        <v>2915.4166666667002</v>
      </c>
      <c r="F339" s="89">
        <f t="shared" si="27"/>
        <v>-2221.8333333332998</v>
      </c>
      <c r="G339" s="89">
        <f t="shared" si="28"/>
        <v>-2915.4166666667002</v>
      </c>
      <c r="H339" s="83" t="str">
        <f t="shared" si="29"/>
        <v/>
      </c>
      <c r="I339" s="90" t="s">
        <v>413</v>
      </c>
      <c r="J339" s="89">
        <v>667.32083333330002</v>
      </c>
      <c r="K339" s="89">
        <v>-2483.7333333332999</v>
      </c>
      <c r="L339" s="89">
        <v>597.27916666670001</v>
      </c>
      <c r="M339" s="89">
        <v>-1851.0266666667001</v>
      </c>
      <c r="N339" s="89">
        <f t="shared" si="30"/>
        <v>-1816.4124999999999</v>
      </c>
      <c r="O339" s="89">
        <f t="shared" si="31"/>
        <v>-1253.7474999999999</v>
      </c>
    </row>
    <row r="340" spans="1:15">
      <c r="A340" s="88" t="s">
        <v>414</v>
      </c>
      <c r="B340" s="89">
        <v>3456.9583333332998</v>
      </c>
      <c r="C340" s="89">
        <v>2463.7083333332998</v>
      </c>
      <c r="D340" s="89">
        <v>1829.7916666666999</v>
      </c>
      <c r="E340" s="89">
        <v>2704.1666666667002</v>
      </c>
      <c r="F340" s="89">
        <f t="shared" si="27"/>
        <v>-2463.7083333332998</v>
      </c>
      <c r="G340" s="89">
        <f t="shared" si="28"/>
        <v>-2704.1666666667002</v>
      </c>
      <c r="H340" s="83" t="str">
        <f t="shared" si="29"/>
        <v/>
      </c>
      <c r="I340" s="90" t="s">
        <v>414</v>
      </c>
      <c r="J340" s="89">
        <v>320.03043478260003</v>
      </c>
      <c r="K340" s="89">
        <v>-2239.5208333332998</v>
      </c>
      <c r="L340" s="89">
        <v>731.33333333329995</v>
      </c>
      <c r="M340" s="89">
        <v>-1082.8791666667</v>
      </c>
      <c r="N340" s="89">
        <f t="shared" si="30"/>
        <v>-1919.4903985506999</v>
      </c>
      <c r="O340" s="89">
        <f t="shared" si="31"/>
        <v>-351.54583333340008</v>
      </c>
    </row>
    <row r="341" spans="1:15">
      <c r="A341" s="88" t="s">
        <v>415</v>
      </c>
      <c r="B341" s="89">
        <v>3530.2916666667002</v>
      </c>
      <c r="C341" s="89">
        <v>1972</v>
      </c>
      <c r="D341" s="89">
        <v>1921.6666666666999</v>
      </c>
      <c r="E341" s="89">
        <v>2870.8333333332998</v>
      </c>
      <c r="F341" s="89">
        <f t="shared" si="27"/>
        <v>-1972</v>
      </c>
      <c r="G341" s="89">
        <f t="shared" si="28"/>
        <v>-2870.8333333332998</v>
      </c>
      <c r="H341" s="83" t="str">
        <f t="shared" si="29"/>
        <v/>
      </c>
      <c r="I341" s="90" t="s">
        <v>415</v>
      </c>
      <c r="J341" s="89">
        <v>715.10909090910002</v>
      </c>
      <c r="K341" s="89">
        <v>-2369</v>
      </c>
      <c r="L341" s="89">
        <v>669.68333333329997</v>
      </c>
      <c r="M341" s="89">
        <v>-763.40909090909997</v>
      </c>
      <c r="N341" s="89">
        <f t="shared" si="30"/>
        <v>-1653.8909090909001</v>
      </c>
      <c r="O341" s="89">
        <f t="shared" si="31"/>
        <v>-93.725757575800003</v>
      </c>
    </row>
    <row r="342" spans="1:15">
      <c r="A342" s="88" t="s">
        <v>416</v>
      </c>
      <c r="B342" s="89">
        <v>3460.625</v>
      </c>
      <c r="C342" s="89">
        <v>2118.9166666667002</v>
      </c>
      <c r="D342" s="89">
        <v>1855.2083333333001</v>
      </c>
      <c r="E342" s="89">
        <v>2636.25</v>
      </c>
      <c r="F342" s="89">
        <f t="shared" si="27"/>
        <v>-2118.9166666667002</v>
      </c>
      <c r="G342" s="89">
        <f t="shared" si="28"/>
        <v>-2636.25</v>
      </c>
      <c r="H342" s="83" t="str">
        <f t="shared" si="29"/>
        <v/>
      </c>
      <c r="I342" s="90" t="s">
        <v>416</v>
      </c>
      <c r="J342" s="89">
        <v>1680.9347826087001</v>
      </c>
      <c r="K342" s="89">
        <v>-1720.7458333333</v>
      </c>
      <c r="L342" s="89">
        <v>1235.75</v>
      </c>
      <c r="M342" s="89">
        <v>-946.74782608700002</v>
      </c>
      <c r="N342" s="89">
        <f t="shared" si="30"/>
        <v>-39.811050724599909</v>
      </c>
      <c r="O342" s="89">
        <f t="shared" si="31"/>
        <v>289.00217391299998</v>
      </c>
    </row>
    <row r="343" spans="1:15">
      <c r="A343" s="88" t="s">
        <v>417</v>
      </c>
      <c r="B343" s="89">
        <v>3662.5833333332998</v>
      </c>
      <c r="C343" s="89">
        <v>2385.375</v>
      </c>
      <c r="D343" s="89">
        <v>1409.7916666666999</v>
      </c>
      <c r="E343" s="89">
        <v>2767.5</v>
      </c>
      <c r="F343" s="89">
        <f t="shared" si="27"/>
        <v>-2385.375</v>
      </c>
      <c r="G343" s="89">
        <f t="shared" si="28"/>
        <v>-2767.5</v>
      </c>
      <c r="H343" s="83" t="str">
        <f t="shared" si="29"/>
        <v/>
      </c>
      <c r="I343" s="90" t="s">
        <v>417</v>
      </c>
      <c r="J343" s="89">
        <v>2347.0500000000002</v>
      </c>
      <c r="K343" s="89">
        <v>-993.24583333329997</v>
      </c>
      <c r="L343" s="89">
        <v>732.48333333330004</v>
      </c>
      <c r="M343" s="89">
        <v>-1119.7608695652</v>
      </c>
      <c r="N343" s="89">
        <f t="shared" si="30"/>
        <v>1353.8041666667002</v>
      </c>
      <c r="O343" s="89">
        <f t="shared" si="31"/>
        <v>-387.27753623189994</v>
      </c>
    </row>
    <row r="344" spans="1:15">
      <c r="A344" s="88" t="s">
        <v>418</v>
      </c>
      <c r="B344" s="89">
        <v>3769</v>
      </c>
      <c r="C344" s="89">
        <v>1691.6666666666999</v>
      </c>
      <c r="D344" s="89">
        <v>2091.6666666667002</v>
      </c>
      <c r="E344" s="89">
        <v>1891.6666666666999</v>
      </c>
      <c r="F344" s="89">
        <f t="shared" si="27"/>
        <v>-1691.6666666666999</v>
      </c>
      <c r="G344" s="89">
        <f t="shared" si="28"/>
        <v>-1891.6666666666999</v>
      </c>
      <c r="H344" s="83" t="str">
        <f t="shared" si="29"/>
        <v/>
      </c>
      <c r="I344" s="90" t="s">
        <v>418</v>
      </c>
      <c r="J344" s="89">
        <v>881.02916666670001</v>
      </c>
      <c r="K344" s="89">
        <v>-2574.3249999999998</v>
      </c>
      <c r="L344" s="89">
        <v>1293.9749999999999</v>
      </c>
      <c r="M344" s="89">
        <v>-574.70588235289995</v>
      </c>
      <c r="N344" s="89">
        <f t="shared" si="30"/>
        <v>-1693.2958333332999</v>
      </c>
      <c r="O344" s="89">
        <f t="shared" si="31"/>
        <v>719.26911764709996</v>
      </c>
    </row>
    <row r="345" spans="1:15">
      <c r="A345" s="88" t="s">
        <v>419</v>
      </c>
      <c r="B345" s="89">
        <v>3634.3333333332998</v>
      </c>
      <c r="C345" s="89">
        <v>1950</v>
      </c>
      <c r="D345" s="89">
        <v>1874.7916666666999</v>
      </c>
      <c r="E345" s="89">
        <v>2756.25</v>
      </c>
      <c r="F345" s="89">
        <f t="shared" si="27"/>
        <v>-1950</v>
      </c>
      <c r="G345" s="89">
        <f t="shared" si="28"/>
        <v>-2756.25</v>
      </c>
      <c r="H345" s="83" t="str">
        <f t="shared" si="29"/>
        <v/>
      </c>
      <c r="I345" s="90" t="s">
        <v>419</v>
      </c>
      <c r="J345" s="89">
        <v>1211.1916666667</v>
      </c>
      <c r="K345" s="89">
        <v>-2334.9375</v>
      </c>
      <c r="L345" s="89">
        <v>623.53750000000002</v>
      </c>
      <c r="M345" s="89">
        <v>-569.46956521740003</v>
      </c>
      <c r="N345" s="89">
        <f t="shared" si="30"/>
        <v>-1123.7458333333</v>
      </c>
      <c r="O345" s="89">
        <f t="shared" si="31"/>
        <v>54.067934782599991</v>
      </c>
    </row>
    <row r="346" spans="1:15">
      <c r="A346" s="88" t="s">
        <v>420</v>
      </c>
      <c r="B346" s="89">
        <v>3536.0833333332998</v>
      </c>
      <c r="C346" s="89">
        <v>3253.25</v>
      </c>
      <c r="D346" s="89">
        <v>2343.75</v>
      </c>
      <c r="E346" s="89">
        <v>3431.25</v>
      </c>
      <c r="F346" s="89">
        <f t="shared" si="27"/>
        <v>-3253.25</v>
      </c>
      <c r="G346" s="89">
        <f t="shared" si="28"/>
        <v>-3431.25</v>
      </c>
      <c r="H346" s="83" t="str">
        <f t="shared" si="29"/>
        <v/>
      </c>
      <c r="I346" s="90" t="s">
        <v>420</v>
      </c>
      <c r="J346" s="89">
        <v>1357.6217391304001</v>
      </c>
      <c r="K346" s="89">
        <v>-848.57826086959994</v>
      </c>
      <c r="L346" s="89">
        <v>779.8125</v>
      </c>
      <c r="M346" s="89">
        <v>-1261.66875</v>
      </c>
      <c r="N346" s="89">
        <f t="shared" si="30"/>
        <v>509.04347826080016</v>
      </c>
      <c r="O346" s="89">
        <f t="shared" si="31"/>
        <v>-481.85625000000005</v>
      </c>
    </row>
    <row r="347" spans="1:15">
      <c r="A347" s="88" t="s">
        <v>421</v>
      </c>
      <c r="B347" s="89">
        <v>2747.5416666667002</v>
      </c>
      <c r="C347" s="89">
        <v>2192.4166666667002</v>
      </c>
      <c r="D347" s="89">
        <v>2429.1666666667002</v>
      </c>
      <c r="E347" s="89">
        <v>2778.2083333332998</v>
      </c>
      <c r="F347" s="89">
        <f t="shared" si="27"/>
        <v>-2192.4166666667002</v>
      </c>
      <c r="G347" s="89">
        <f t="shared" si="28"/>
        <v>-2778.2083333332998</v>
      </c>
      <c r="H347" s="83" t="str">
        <f t="shared" si="29"/>
        <v/>
      </c>
      <c r="I347" s="90" t="s">
        <v>421</v>
      </c>
      <c r="J347" s="89">
        <v>846.1875</v>
      </c>
      <c r="K347" s="89">
        <v>-924.94583333330002</v>
      </c>
      <c r="L347" s="89">
        <v>1087.0916666666999</v>
      </c>
      <c r="M347" s="89">
        <v>-539.625</v>
      </c>
      <c r="N347" s="89">
        <f t="shared" si="30"/>
        <v>-78.758333333300016</v>
      </c>
      <c r="O347" s="89">
        <f t="shared" si="31"/>
        <v>547.46666666669989</v>
      </c>
    </row>
    <row r="348" spans="1:15">
      <c r="A348" s="88" t="s">
        <v>422</v>
      </c>
      <c r="B348" s="89">
        <v>2300</v>
      </c>
      <c r="C348" s="89">
        <v>1700.375</v>
      </c>
      <c r="D348" s="89">
        <v>2327.2916666667002</v>
      </c>
      <c r="E348" s="89">
        <v>2693.7916666667002</v>
      </c>
      <c r="F348" s="89">
        <f t="shared" si="27"/>
        <v>-1700.375</v>
      </c>
      <c r="G348" s="89">
        <f t="shared" si="28"/>
        <v>-2693.7916666667002</v>
      </c>
      <c r="H348" s="83" t="str">
        <f t="shared" si="29"/>
        <v/>
      </c>
      <c r="I348" s="90" t="s">
        <v>422</v>
      </c>
      <c r="J348" s="89">
        <v>1168.8499999999999</v>
      </c>
      <c r="K348" s="89">
        <v>-917.89583333329995</v>
      </c>
      <c r="L348" s="89">
        <v>1091.2791666666999</v>
      </c>
      <c r="M348" s="89">
        <v>-516.74583333329997</v>
      </c>
      <c r="N348" s="89">
        <f t="shared" si="30"/>
        <v>250.95416666669996</v>
      </c>
      <c r="O348" s="89">
        <f t="shared" si="31"/>
        <v>574.53333333339992</v>
      </c>
    </row>
    <row r="349" spans="1:15">
      <c r="A349" s="88" t="s">
        <v>423</v>
      </c>
      <c r="B349" s="89">
        <v>2275</v>
      </c>
      <c r="C349" s="89">
        <v>1844.75</v>
      </c>
      <c r="D349" s="89">
        <v>1453.5416666666999</v>
      </c>
      <c r="E349" s="89">
        <v>2820.2083333332998</v>
      </c>
      <c r="F349" s="89">
        <f t="shared" si="27"/>
        <v>-1844.75</v>
      </c>
      <c r="G349" s="89">
        <f t="shared" si="28"/>
        <v>-2820.2083333332998</v>
      </c>
      <c r="H349" s="83" t="str">
        <f t="shared" si="29"/>
        <v/>
      </c>
      <c r="I349" s="90" t="s">
        <v>423</v>
      </c>
      <c r="J349" s="89">
        <v>1654.05</v>
      </c>
      <c r="K349" s="89">
        <v>-842.95</v>
      </c>
      <c r="L349" s="89">
        <v>444.4</v>
      </c>
      <c r="M349" s="89">
        <v>-1466.125</v>
      </c>
      <c r="N349" s="89">
        <f t="shared" si="30"/>
        <v>811.09999999999991</v>
      </c>
      <c r="O349" s="89">
        <f t="shared" si="31"/>
        <v>-1021.725</v>
      </c>
    </row>
    <row r="350" spans="1:15">
      <c r="A350" s="88" t="s">
        <v>424</v>
      </c>
      <c r="B350" s="89">
        <v>2187.5</v>
      </c>
      <c r="C350" s="89">
        <v>2100</v>
      </c>
      <c r="D350" s="89">
        <v>1922.0833333333001</v>
      </c>
      <c r="E350" s="89">
        <v>3075</v>
      </c>
      <c r="F350" s="89">
        <f t="shared" si="27"/>
        <v>-2100</v>
      </c>
      <c r="G350" s="89">
        <f t="shared" si="28"/>
        <v>-3075</v>
      </c>
      <c r="H350" s="83" t="str">
        <f t="shared" si="29"/>
        <v/>
      </c>
      <c r="I350" s="90" t="s">
        <v>424</v>
      </c>
      <c r="J350" s="89">
        <v>1643.3041666667</v>
      </c>
      <c r="K350" s="89">
        <v>-976.77272727269997</v>
      </c>
      <c r="L350" s="89">
        <v>633.48260869570004</v>
      </c>
      <c r="M350" s="89">
        <v>-2097.5374999999999</v>
      </c>
      <c r="N350" s="89">
        <f t="shared" si="30"/>
        <v>666.53143939400002</v>
      </c>
      <c r="O350" s="89">
        <f t="shared" si="31"/>
        <v>-1464.0548913042999</v>
      </c>
    </row>
    <row r="351" spans="1:15">
      <c r="A351" s="88" t="s">
        <v>425</v>
      </c>
      <c r="B351" s="89">
        <v>2200</v>
      </c>
      <c r="C351" s="89">
        <v>2029.1666666666999</v>
      </c>
      <c r="D351" s="89">
        <v>2387.0833333332998</v>
      </c>
      <c r="E351" s="89">
        <v>3536.25</v>
      </c>
      <c r="F351" s="89">
        <f t="shared" si="27"/>
        <v>-2029.1666666666999</v>
      </c>
      <c r="G351" s="89">
        <f t="shared" si="28"/>
        <v>-3536.25</v>
      </c>
      <c r="H351" s="83" t="str">
        <f t="shared" si="29"/>
        <v/>
      </c>
      <c r="I351" s="90" t="s">
        <v>425</v>
      </c>
      <c r="J351" s="89">
        <v>1340.0863636363999</v>
      </c>
      <c r="K351" s="89">
        <v>-1636.0833333333001</v>
      </c>
      <c r="L351" s="89">
        <v>597.57391304350006</v>
      </c>
      <c r="M351" s="89">
        <v>-1861.675</v>
      </c>
      <c r="N351" s="89">
        <f t="shared" si="30"/>
        <v>-295.99696969690012</v>
      </c>
      <c r="O351" s="89">
        <f t="shared" si="31"/>
        <v>-1264.1010869564998</v>
      </c>
    </row>
    <row r="352" spans="1:15">
      <c r="A352" s="88" t="s">
        <v>426</v>
      </c>
      <c r="B352" s="89">
        <v>2287.5</v>
      </c>
      <c r="C352" s="89">
        <v>1700</v>
      </c>
      <c r="D352" s="89">
        <v>2500</v>
      </c>
      <c r="E352" s="89">
        <v>2743.75</v>
      </c>
      <c r="F352" s="89">
        <f t="shared" si="27"/>
        <v>-1700</v>
      </c>
      <c r="G352" s="89">
        <f t="shared" si="28"/>
        <v>-2743.75</v>
      </c>
      <c r="H352" s="83" t="str">
        <f t="shared" si="29"/>
        <v/>
      </c>
      <c r="I352" s="90" t="s">
        <v>426</v>
      </c>
      <c r="J352" s="89">
        <v>854.66666666670005</v>
      </c>
      <c r="K352" s="89">
        <v>-2565.0833333332998</v>
      </c>
      <c r="L352" s="89">
        <v>404.25833333330002</v>
      </c>
      <c r="M352" s="89">
        <v>-1252.0333333333001</v>
      </c>
      <c r="N352" s="89">
        <f t="shared" si="30"/>
        <v>-1710.4166666665997</v>
      </c>
      <c r="O352" s="89">
        <f t="shared" si="31"/>
        <v>-847.77500000000009</v>
      </c>
    </row>
    <row r="353" spans="1:15">
      <c r="A353" s="88" t="s">
        <v>427</v>
      </c>
      <c r="B353" s="89">
        <v>2300</v>
      </c>
      <c r="C353" s="89">
        <v>1616.6666666666999</v>
      </c>
      <c r="D353" s="89">
        <v>2892.5</v>
      </c>
      <c r="E353" s="89">
        <v>2535.625</v>
      </c>
      <c r="F353" s="89">
        <f t="shared" si="27"/>
        <v>-1616.6666666666999</v>
      </c>
      <c r="G353" s="89">
        <f t="shared" si="28"/>
        <v>-2535.625</v>
      </c>
      <c r="H353" s="83" t="str">
        <f t="shared" si="29"/>
        <v>M</v>
      </c>
      <c r="I353" s="90" t="s">
        <v>427</v>
      </c>
      <c r="J353" s="89">
        <v>687.11666666669998</v>
      </c>
      <c r="K353" s="89">
        <v>-2285.1666666667002</v>
      </c>
      <c r="L353" s="89">
        <v>403.88260869570001</v>
      </c>
      <c r="M353" s="89">
        <v>-1074.7333333332999</v>
      </c>
      <c r="N353" s="89">
        <f t="shared" si="30"/>
        <v>-1598.0500000000002</v>
      </c>
      <c r="O353" s="89">
        <f t="shared" si="31"/>
        <v>-670.85072463759991</v>
      </c>
    </row>
    <row r="354" spans="1:15">
      <c r="A354" s="88" t="s">
        <v>428</v>
      </c>
      <c r="B354" s="89">
        <v>2220.8333333332998</v>
      </c>
      <c r="C354" s="89">
        <v>1800</v>
      </c>
      <c r="D354" s="89">
        <v>2640.2083333332998</v>
      </c>
      <c r="E354" s="89">
        <v>3525</v>
      </c>
      <c r="F354" s="89">
        <f t="shared" si="27"/>
        <v>-1800</v>
      </c>
      <c r="G354" s="89">
        <f t="shared" si="28"/>
        <v>-3525</v>
      </c>
      <c r="H354" s="83" t="str">
        <f t="shared" si="29"/>
        <v/>
      </c>
      <c r="I354" s="90" t="s">
        <v>428</v>
      </c>
      <c r="J354" s="89">
        <v>581.53750000000002</v>
      </c>
      <c r="K354" s="89">
        <v>-1670.9041666666999</v>
      </c>
      <c r="L354" s="89">
        <v>1080.6708333332999</v>
      </c>
      <c r="M354" s="89">
        <v>-1852.7</v>
      </c>
      <c r="N354" s="89">
        <f t="shared" si="30"/>
        <v>-1089.3666666667</v>
      </c>
      <c r="O354" s="89">
        <f t="shared" si="31"/>
        <v>-772.02916666670012</v>
      </c>
    </row>
    <row r="355" spans="1:15">
      <c r="A355" s="88" t="s">
        <v>429</v>
      </c>
      <c r="B355" s="89">
        <v>2300</v>
      </c>
      <c r="C355" s="89">
        <v>1716.6666666666999</v>
      </c>
      <c r="D355" s="89">
        <v>2906.0833333332998</v>
      </c>
      <c r="E355" s="89">
        <v>3300.625</v>
      </c>
      <c r="F355" s="89">
        <f t="shared" si="27"/>
        <v>-1716.6666666666999</v>
      </c>
      <c r="G355" s="89">
        <f t="shared" si="28"/>
        <v>-3300.625</v>
      </c>
      <c r="H355" s="83" t="str">
        <f t="shared" si="29"/>
        <v/>
      </c>
      <c r="I355" s="90" t="s">
        <v>429</v>
      </c>
      <c r="J355" s="89">
        <v>714.08</v>
      </c>
      <c r="K355" s="89">
        <v>-1696.5625</v>
      </c>
      <c r="L355" s="89">
        <v>1071.1083333332999</v>
      </c>
      <c r="M355" s="89">
        <v>-1116.8055555556</v>
      </c>
      <c r="N355" s="89">
        <f t="shared" si="30"/>
        <v>-982.48249999999996</v>
      </c>
      <c r="O355" s="89">
        <f t="shared" si="31"/>
        <v>-45.69722222230007</v>
      </c>
    </row>
    <row r="356" spans="1:15">
      <c r="A356" s="88" t="s">
        <v>430</v>
      </c>
      <c r="B356" s="89">
        <v>2259.5</v>
      </c>
      <c r="C356" s="89">
        <v>2205.5</v>
      </c>
      <c r="D356" s="89">
        <v>2865.2083333332998</v>
      </c>
      <c r="E356" s="89">
        <v>3319.7916666667002</v>
      </c>
      <c r="F356" s="89">
        <f t="shared" si="27"/>
        <v>-2205.5</v>
      </c>
      <c r="G356" s="89">
        <f t="shared" si="28"/>
        <v>-3319.7916666667002</v>
      </c>
      <c r="H356" s="83" t="str">
        <f t="shared" si="29"/>
        <v/>
      </c>
      <c r="I356" s="90" t="s">
        <v>430</v>
      </c>
      <c r="J356" s="89">
        <v>1988.7125000000001</v>
      </c>
      <c r="K356" s="89">
        <v>-720.05</v>
      </c>
      <c r="L356" s="89">
        <v>862.65833333329999</v>
      </c>
      <c r="M356" s="89">
        <v>-1114.1347826087001</v>
      </c>
      <c r="N356" s="89">
        <f t="shared" si="30"/>
        <v>1268.6625000000001</v>
      </c>
      <c r="O356" s="89">
        <f t="shared" si="31"/>
        <v>-251.47644927540011</v>
      </c>
    </row>
    <row r="357" spans="1:15">
      <c r="A357" s="88" t="s">
        <v>431</v>
      </c>
      <c r="B357" s="89">
        <v>2879.5</v>
      </c>
      <c r="C357" s="89">
        <v>3136.9583333332998</v>
      </c>
      <c r="D357" s="89">
        <v>2336.0416666667002</v>
      </c>
      <c r="E357" s="89">
        <v>4124.1666666666997</v>
      </c>
      <c r="F357" s="89">
        <f t="shared" si="27"/>
        <v>-3136.9583333332998</v>
      </c>
      <c r="G357" s="89">
        <f t="shared" si="28"/>
        <v>-4124.1666666666997</v>
      </c>
      <c r="H357" s="83" t="str">
        <f t="shared" si="29"/>
        <v/>
      </c>
      <c r="I357" s="90" t="s">
        <v>431</v>
      </c>
      <c r="J357" s="89">
        <v>620.48749999999995</v>
      </c>
      <c r="K357" s="89">
        <v>-2242.3333333332998</v>
      </c>
      <c r="L357" s="89">
        <v>749.0625</v>
      </c>
      <c r="M357" s="89">
        <v>-2072.9375</v>
      </c>
      <c r="N357" s="89">
        <f t="shared" si="30"/>
        <v>-1621.8458333332999</v>
      </c>
      <c r="O357" s="89">
        <f t="shared" si="31"/>
        <v>-1323.875</v>
      </c>
    </row>
    <row r="358" spans="1:15">
      <c r="A358" s="88" t="s">
        <v>432</v>
      </c>
      <c r="B358" s="89">
        <v>3099.7083333332998</v>
      </c>
      <c r="C358" s="89">
        <v>2448.375</v>
      </c>
      <c r="D358" s="89">
        <v>2122.5</v>
      </c>
      <c r="E358" s="89">
        <v>4121.6666666666997</v>
      </c>
      <c r="F358" s="89">
        <f t="shared" si="27"/>
        <v>-2448.375</v>
      </c>
      <c r="G358" s="89">
        <f t="shared" si="28"/>
        <v>-4121.6666666666997</v>
      </c>
      <c r="H358" s="83" t="str">
        <f t="shared" si="29"/>
        <v/>
      </c>
      <c r="I358" s="90" t="s">
        <v>432</v>
      </c>
      <c r="J358" s="89">
        <v>1004.9583333332999</v>
      </c>
      <c r="K358" s="89">
        <v>-2295.5374999999999</v>
      </c>
      <c r="L358" s="89">
        <v>676.79166666670005</v>
      </c>
      <c r="M358" s="89">
        <v>-1259.5652173912999</v>
      </c>
      <c r="N358" s="89">
        <f t="shared" si="30"/>
        <v>-1290.5791666667001</v>
      </c>
      <c r="O358" s="89">
        <f t="shared" si="31"/>
        <v>-582.77355072459989</v>
      </c>
    </row>
    <row r="359" spans="1:15">
      <c r="A359" s="88" t="s">
        <v>433</v>
      </c>
      <c r="B359" s="89">
        <v>2681.9583333332998</v>
      </c>
      <c r="C359" s="89">
        <v>3005.9166666667002</v>
      </c>
      <c r="D359" s="89">
        <v>2338.9166666667002</v>
      </c>
      <c r="E359" s="89">
        <v>4140</v>
      </c>
      <c r="F359" s="89">
        <f t="shared" si="27"/>
        <v>-3005.9166666667002</v>
      </c>
      <c r="G359" s="89">
        <f t="shared" si="28"/>
        <v>-4140</v>
      </c>
      <c r="H359" s="83" t="str">
        <f t="shared" si="29"/>
        <v/>
      </c>
      <c r="I359" s="90" t="s">
        <v>433</v>
      </c>
      <c r="J359" s="89">
        <v>1509.4523809524001</v>
      </c>
      <c r="K359" s="89">
        <v>-1159.0374999999999</v>
      </c>
      <c r="L359" s="89">
        <v>858.27083333329995</v>
      </c>
      <c r="M359" s="89">
        <v>-1665.8055555556</v>
      </c>
      <c r="N359" s="89">
        <f t="shared" si="30"/>
        <v>350.41488095240015</v>
      </c>
      <c r="O359" s="89">
        <f t="shared" si="31"/>
        <v>-807.53472222230005</v>
      </c>
    </row>
    <row r="360" spans="1:15">
      <c r="A360" s="88" t="s">
        <v>434</v>
      </c>
      <c r="B360" s="89">
        <v>2741.5</v>
      </c>
      <c r="C360" s="89">
        <v>2687</v>
      </c>
      <c r="D360" s="89">
        <v>2103.3333333332998</v>
      </c>
      <c r="E360" s="89">
        <v>3545</v>
      </c>
      <c r="F360" s="89">
        <f t="shared" si="27"/>
        <v>-2687</v>
      </c>
      <c r="G360" s="89">
        <f t="shared" si="28"/>
        <v>-3545</v>
      </c>
      <c r="H360" s="83" t="str">
        <f t="shared" si="29"/>
        <v/>
      </c>
      <c r="I360" s="90" t="s">
        <v>434</v>
      </c>
      <c r="J360" s="89">
        <v>563.91304347829998</v>
      </c>
      <c r="K360" s="89">
        <v>-2270.3166666666998</v>
      </c>
      <c r="L360" s="89">
        <v>380.17916666669998</v>
      </c>
      <c r="M360" s="89">
        <v>-2010.6478260870001</v>
      </c>
      <c r="N360" s="89">
        <f t="shared" si="30"/>
        <v>-1706.4036231883997</v>
      </c>
      <c r="O360" s="89">
        <f t="shared" si="31"/>
        <v>-1630.4686594203001</v>
      </c>
    </row>
    <row r="361" spans="1:15">
      <c r="A361" s="88" t="s">
        <v>435</v>
      </c>
      <c r="B361" s="89">
        <v>3398.0833333332998</v>
      </c>
      <c r="C361" s="89">
        <v>2233.4166666667002</v>
      </c>
      <c r="D361" s="89">
        <v>2583.6666666667002</v>
      </c>
      <c r="E361" s="89">
        <v>4307.0833333333003</v>
      </c>
      <c r="F361" s="89">
        <f t="shared" si="27"/>
        <v>-2233.4166666667002</v>
      </c>
      <c r="G361" s="89">
        <f t="shared" si="28"/>
        <v>-4307.0833333333003</v>
      </c>
      <c r="H361" s="83" t="str">
        <f t="shared" si="29"/>
        <v/>
      </c>
      <c r="I361" s="90" t="s">
        <v>435</v>
      </c>
      <c r="J361" s="89">
        <v>1214.7611111111</v>
      </c>
      <c r="K361" s="89">
        <v>-3185.375</v>
      </c>
      <c r="L361" s="89">
        <v>491.1666666667</v>
      </c>
      <c r="M361" s="89">
        <v>-1946.7583333333</v>
      </c>
      <c r="N361" s="89">
        <f t="shared" si="30"/>
        <v>-1970.6138888889</v>
      </c>
      <c r="O361" s="89">
        <f t="shared" si="31"/>
        <v>-1455.5916666666001</v>
      </c>
    </row>
    <row r="362" spans="1:15">
      <c r="A362" s="88" t="s">
        <v>436</v>
      </c>
      <c r="B362" s="89">
        <v>2789.1666666667002</v>
      </c>
      <c r="C362" s="89">
        <v>1873.7083333333001</v>
      </c>
      <c r="D362" s="89">
        <v>2258.3333333332998</v>
      </c>
      <c r="E362" s="89">
        <v>4225.4166666666997</v>
      </c>
      <c r="F362" s="89">
        <f t="shared" si="27"/>
        <v>-1873.7083333333001</v>
      </c>
      <c r="G362" s="89">
        <f t="shared" si="28"/>
        <v>-4225.4166666666997</v>
      </c>
      <c r="H362" s="83" t="str">
        <f t="shared" si="29"/>
        <v/>
      </c>
      <c r="I362" s="90" t="s">
        <v>436</v>
      </c>
      <c r="J362" s="89">
        <v>1640.7782608696</v>
      </c>
      <c r="K362" s="89">
        <v>-1662.8708333333</v>
      </c>
      <c r="L362" s="89">
        <v>1106.9708333333001</v>
      </c>
      <c r="M362" s="89">
        <v>-2072.0100000000002</v>
      </c>
      <c r="N362" s="89">
        <f t="shared" si="30"/>
        <v>-22.09257246369998</v>
      </c>
      <c r="O362" s="89">
        <f t="shared" si="31"/>
        <v>-965.03916666670011</v>
      </c>
    </row>
    <row r="363" spans="1:15">
      <c r="A363" s="88" t="s">
        <v>437</v>
      </c>
      <c r="B363" s="89">
        <v>2090.0833333332998</v>
      </c>
      <c r="C363" s="89">
        <v>2012.25</v>
      </c>
      <c r="D363" s="89">
        <v>2386.0833333332998</v>
      </c>
      <c r="E363" s="89">
        <v>4132.7083333333003</v>
      </c>
      <c r="F363" s="89">
        <f t="shared" si="27"/>
        <v>-2012.25</v>
      </c>
      <c r="G363" s="89">
        <f t="shared" si="28"/>
        <v>-4132.7083333333003</v>
      </c>
      <c r="H363" s="83" t="str">
        <f t="shared" si="29"/>
        <v/>
      </c>
      <c r="I363" s="90" t="s">
        <v>437</v>
      </c>
      <c r="J363" s="89">
        <v>1307.8043478261</v>
      </c>
      <c r="K363" s="89">
        <v>-1550.13</v>
      </c>
      <c r="L363" s="89">
        <v>672.90833333329999</v>
      </c>
      <c r="M363" s="89">
        <v>-2388.1624999999999</v>
      </c>
      <c r="N363" s="89">
        <f t="shared" si="30"/>
        <v>-242.32565217390015</v>
      </c>
      <c r="O363" s="89">
        <f t="shared" si="31"/>
        <v>-1715.2541666666998</v>
      </c>
    </row>
    <row r="364" spans="1:15">
      <c r="A364" s="88" t="s">
        <v>438</v>
      </c>
      <c r="B364" s="89">
        <v>2171.3333333332998</v>
      </c>
      <c r="C364" s="89">
        <v>1860.7916666666999</v>
      </c>
      <c r="D364" s="89">
        <v>2872.7916666667002</v>
      </c>
      <c r="E364" s="89">
        <v>3175</v>
      </c>
      <c r="F364" s="89">
        <f t="shared" si="27"/>
        <v>-1860.7916666666999</v>
      </c>
      <c r="G364" s="89">
        <f t="shared" si="28"/>
        <v>-3175</v>
      </c>
      <c r="H364" s="83" t="str">
        <f t="shared" si="29"/>
        <v/>
      </c>
      <c r="I364" s="90" t="s">
        <v>438</v>
      </c>
      <c r="J364" s="89">
        <v>440.99230769230002</v>
      </c>
      <c r="K364" s="89">
        <v>-2127.0749999999998</v>
      </c>
      <c r="L364" s="89">
        <v>582.99583333329997</v>
      </c>
      <c r="M364" s="89">
        <v>-1783.5625</v>
      </c>
      <c r="N364" s="89">
        <f t="shared" si="30"/>
        <v>-1686.0826923076997</v>
      </c>
      <c r="O364" s="89">
        <f t="shared" si="31"/>
        <v>-1200.5666666667</v>
      </c>
    </row>
    <row r="365" spans="1:15">
      <c r="A365" s="88" t="s">
        <v>439</v>
      </c>
      <c r="B365" s="89">
        <v>2561.8333333332998</v>
      </c>
      <c r="C365" s="89">
        <v>1699.6666666666999</v>
      </c>
      <c r="D365" s="89">
        <v>2722.5</v>
      </c>
      <c r="E365" s="89">
        <v>3521.875</v>
      </c>
      <c r="F365" s="89">
        <f t="shared" si="27"/>
        <v>-1699.6666666666999</v>
      </c>
      <c r="G365" s="89">
        <f t="shared" si="28"/>
        <v>-3521.875</v>
      </c>
      <c r="H365" s="83" t="str">
        <f t="shared" si="29"/>
        <v/>
      </c>
      <c r="I365" s="90" t="s">
        <v>439</v>
      </c>
      <c r="J365" s="89">
        <v>593.57222222220003</v>
      </c>
      <c r="K365" s="89">
        <v>-2180.2125000000001</v>
      </c>
      <c r="L365" s="89">
        <v>775.39166666669996</v>
      </c>
      <c r="M365" s="89">
        <v>-1844.5190476191001</v>
      </c>
      <c r="N365" s="89">
        <f t="shared" si="30"/>
        <v>-1586.6402777778001</v>
      </c>
      <c r="O365" s="89">
        <f t="shared" si="31"/>
        <v>-1069.1273809524</v>
      </c>
    </row>
    <row r="366" spans="1:15">
      <c r="A366" s="88" t="s">
        <v>440</v>
      </c>
      <c r="B366" s="89">
        <v>2288.875</v>
      </c>
      <c r="C366" s="89">
        <v>1932.0833333333001</v>
      </c>
      <c r="D366" s="89">
        <v>3259.375</v>
      </c>
      <c r="E366" s="89">
        <v>2845.8333333332998</v>
      </c>
      <c r="F366" s="89">
        <f t="shared" si="27"/>
        <v>-1932.0833333333001</v>
      </c>
      <c r="G366" s="89">
        <f t="shared" si="28"/>
        <v>-2845.8333333332998</v>
      </c>
      <c r="H366" s="83" t="str">
        <f t="shared" si="29"/>
        <v/>
      </c>
      <c r="I366" s="90" t="s">
        <v>440</v>
      </c>
      <c r="J366" s="89">
        <v>626.45000000000005</v>
      </c>
      <c r="K366" s="89">
        <v>-2348.4666666666999</v>
      </c>
      <c r="L366" s="89">
        <v>588.07916666669996</v>
      </c>
      <c r="M366" s="89">
        <v>-1108.2391304348</v>
      </c>
      <c r="N366" s="89">
        <f t="shared" si="30"/>
        <v>-1722.0166666666998</v>
      </c>
      <c r="O366" s="89">
        <f t="shared" si="31"/>
        <v>-520.15996376810006</v>
      </c>
    </row>
    <row r="367" spans="1:15">
      <c r="A367" s="88" t="s">
        <v>441</v>
      </c>
      <c r="B367" s="89">
        <v>2455.5217391304</v>
      </c>
      <c r="C367" s="89">
        <v>2263.4782608696</v>
      </c>
      <c r="D367" s="89">
        <v>2996.5217391304</v>
      </c>
      <c r="E367" s="89">
        <v>2912.1739130434999</v>
      </c>
      <c r="F367" s="89">
        <f t="shared" si="27"/>
        <v>-2263.4782608696</v>
      </c>
      <c r="G367" s="89">
        <f t="shared" si="28"/>
        <v>-2912.1739130434999</v>
      </c>
      <c r="H367" s="83" t="str">
        <f t="shared" si="29"/>
        <v/>
      </c>
      <c r="I367" s="90" t="s">
        <v>441</v>
      </c>
      <c r="J367" s="89">
        <v>435.90625</v>
      </c>
      <c r="K367" s="89">
        <v>-2546.2869565217002</v>
      </c>
      <c r="L367" s="89">
        <v>498.95294117650002</v>
      </c>
      <c r="M367" s="89">
        <v>-975.95652173910003</v>
      </c>
      <c r="N367" s="89">
        <f t="shared" si="30"/>
        <v>-2110.3807065217002</v>
      </c>
      <c r="O367" s="89">
        <f t="shared" si="31"/>
        <v>-477.00358056260001</v>
      </c>
    </row>
    <row r="368" spans="1:15">
      <c r="A368" s="88" t="s">
        <v>442</v>
      </c>
      <c r="B368" s="89">
        <v>2052.0833333332998</v>
      </c>
      <c r="C368" s="89">
        <v>2319</v>
      </c>
      <c r="D368" s="89">
        <v>2711.6666666667002</v>
      </c>
      <c r="E368" s="89">
        <v>3281.4583333332998</v>
      </c>
      <c r="F368" s="89">
        <f t="shared" si="27"/>
        <v>-2319</v>
      </c>
      <c r="G368" s="89">
        <f t="shared" si="28"/>
        <v>-3281.4583333332998</v>
      </c>
      <c r="H368" s="83" t="str">
        <f t="shared" si="29"/>
        <v/>
      </c>
      <c r="I368" s="90" t="s">
        <v>442</v>
      </c>
      <c r="J368" s="89">
        <v>280.66190476190002</v>
      </c>
      <c r="K368" s="89">
        <v>-2155.3833333333</v>
      </c>
      <c r="L368" s="89">
        <v>791.47916666670005</v>
      </c>
      <c r="M368" s="89">
        <v>-1560.5958333333001</v>
      </c>
      <c r="N368" s="89">
        <f t="shared" si="30"/>
        <v>-1874.7214285713999</v>
      </c>
      <c r="O368" s="89">
        <f t="shared" si="31"/>
        <v>-769.11666666660005</v>
      </c>
    </row>
    <row r="369" spans="1:15">
      <c r="A369" s="88" t="s">
        <v>411</v>
      </c>
      <c r="B369" s="89">
        <v>2000</v>
      </c>
      <c r="C369" s="89">
        <v>2186.5416666667002</v>
      </c>
      <c r="D369" s="89">
        <v>3079.375</v>
      </c>
      <c r="E369" s="89">
        <v>3858.125</v>
      </c>
      <c r="F369" s="89">
        <f t="shared" si="27"/>
        <v>-2186.5416666667002</v>
      </c>
      <c r="G369" s="89">
        <f t="shared" si="28"/>
        <v>-3858.125</v>
      </c>
      <c r="H369" s="83" t="str">
        <f t="shared" si="29"/>
        <v/>
      </c>
      <c r="I369" s="90" t="s">
        <v>411</v>
      </c>
      <c r="J369" s="89">
        <v>403.25454545449998</v>
      </c>
      <c r="K369" s="89">
        <v>-2428.5</v>
      </c>
      <c r="L369" s="89">
        <v>403.67916666669998</v>
      </c>
      <c r="M369" s="89">
        <v>-1806.4541666667001</v>
      </c>
      <c r="N369" s="89">
        <f t="shared" si="30"/>
        <v>-2025.2454545455</v>
      </c>
      <c r="O369" s="89">
        <f t="shared" si="31"/>
        <v>-1402.7750000000001</v>
      </c>
    </row>
    <row r="370" spans="1:15">
      <c r="A370" s="88" t="s">
        <v>457</v>
      </c>
      <c r="B370" s="89">
        <v>2000</v>
      </c>
      <c r="C370" s="89">
        <v>2168.75</v>
      </c>
      <c r="D370" s="89">
        <v>2743.9166666667002</v>
      </c>
      <c r="E370" s="89">
        <v>3556.0416666667002</v>
      </c>
      <c r="F370" s="89">
        <f t="shared" si="27"/>
        <v>-2168.75</v>
      </c>
      <c r="G370" s="89">
        <f t="shared" si="28"/>
        <v>-3556.0416666667002</v>
      </c>
      <c r="H370" s="83" t="str">
        <f t="shared" si="29"/>
        <v/>
      </c>
      <c r="I370" s="90" t="s">
        <v>457</v>
      </c>
      <c r="J370" s="89">
        <v>345.6454545455</v>
      </c>
      <c r="K370" s="89">
        <v>-2366.5833333332998</v>
      </c>
      <c r="L370" s="89">
        <v>675.23043478260001</v>
      </c>
      <c r="M370" s="89">
        <v>-1852.9045454546001</v>
      </c>
      <c r="N370" s="89">
        <f t="shared" si="30"/>
        <v>-2020.9378787877999</v>
      </c>
      <c r="O370" s="89">
        <f t="shared" si="31"/>
        <v>-1177.6741106720001</v>
      </c>
    </row>
    <row r="371" spans="1:15">
      <c r="A371" s="88" t="s">
        <v>458</v>
      </c>
      <c r="B371" s="89">
        <v>2203.9583333332998</v>
      </c>
      <c r="C371" s="89">
        <v>2219.6666666667002</v>
      </c>
      <c r="D371" s="89">
        <v>2703.125</v>
      </c>
      <c r="E371" s="89">
        <v>3571.875</v>
      </c>
      <c r="F371" s="89">
        <f t="shared" si="27"/>
        <v>-2219.6666666667002</v>
      </c>
      <c r="G371" s="89">
        <f t="shared" si="28"/>
        <v>-3571.875</v>
      </c>
      <c r="H371" s="83" t="str">
        <f t="shared" si="29"/>
        <v/>
      </c>
      <c r="I371" s="90" t="s">
        <v>458</v>
      </c>
      <c r="J371" s="89">
        <v>500.46153846150003</v>
      </c>
      <c r="K371" s="89">
        <v>-2482.4166666667002</v>
      </c>
      <c r="L371" s="89">
        <v>561.75833333330002</v>
      </c>
      <c r="M371" s="89">
        <v>-2022.9916666667</v>
      </c>
      <c r="N371" s="89">
        <f t="shared" si="30"/>
        <v>-1981.9551282052003</v>
      </c>
      <c r="O371" s="89">
        <f t="shared" si="31"/>
        <v>-1461.2333333334</v>
      </c>
    </row>
    <row r="372" spans="1:15">
      <c r="A372" s="88" t="s">
        <v>459</v>
      </c>
      <c r="B372" s="89">
        <v>2246.5</v>
      </c>
      <c r="C372" s="89">
        <v>2412.2916666667002</v>
      </c>
      <c r="D372" s="89">
        <v>2805.2083333332998</v>
      </c>
      <c r="E372" s="89">
        <v>3876.0416666667002</v>
      </c>
      <c r="F372" s="89">
        <f t="shared" si="27"/>
        <v>-2412.2916666667002</v>
      </c>
      <c r="G372" s="89">
        <f t="shared" si="28"/>
        <v>-3876.0416666667002</v>
      </c>
      <c r="H372" s="83" t="str">
        <f t="shared" si="29"/>
        <v/>
      </c>
      <c r="I372" s="90" t="s">
        <v>459</v>
      </c>
      <c r="J372" s="89">
        <v>510.53076923079999</v>
      </c>
      <c r="K372" s="89">
        <v>-2434.2916666667002</v>
      </c>
      <c r="L372" s="89">
        <v>374.4791666667</v>
      </c>
      <c r="M372" s="89">
        <v>-1843.2416666667</v>
      </c>
      <c r="N372" s="89">
        <f t="shared" si="30"/>
        <v>-1923.7608974359002</v>
      </c>
      <c r="O372" s="89">
        <f t="shared" si="31"/>
        <v>-1468.7625</v>
      </c>
    </row>
    <row r="373" spans="1:15">
      <c r="A373" s="88" t="s">
        <v>460</v>
      </c>
      <c r="B373" s="89">
        <v>1658.3333333333001</v>
      </c>
      <c r="C373" s="89">
        <v>1971.1666666666999</v>
      </c>
      <c r="D373" s="89">
        <v>2695.0416666667002</v>
      </c>
      <c r="E373" s="89">
        <v>3778.5416666667002</v>
      </c>
      <c r="F373" s="89">
        <f t="shared" si="27"/>
        <v>-1971.1666666666999</v>
      </c>
      <c r="G373" s="89">
        <f t="shared" si="28"/>
        <v>-3778.5416666667002</v>
      </c>
      <c r="H373" s="83" t="str">
        <f t="shared" si="29"/>
        <v/>
      </c>
      <c r="I373" s="90" t="s">
        <v>460</v>
      </c>
      <c r="J373" s="89">
        <v>1975.9375</v>
      </c>
      <c r="K373" s="89">
        <v>-1164.4958333333</v>
      </c>
      <c r="L373" s="89">
        <v>593.26818181819999</v>
      </c>
      <c r="M373" s="89">
        <v>-1594.9124999999999</v>
      </c>
      <c r="N373" s="89">
        <f t="shared" si="30"/>
        <v>811.44166666670003</v>
      </c>
      <c r="O373" s="89">
        <f t="shared" si="31"/>
        <v>-1001.6443181817999</v>
      </c>
    </row>
    <row r="374" spans="1:15">
      <c r="A374" s="88" t="s">
        <v>461</v>
      </c>
      <c r="B374" s="89">
        <v>2041.6666666666999</v>
      </c>
      <c r="C374" s="89">
        <v>2484.4166666667002</v>
      </c>
      <c r="D374" s="89">
        <v>2972.5</v>
      </c>
      <c r="E374" s="89">
        <v>3692.0833333332998</v>
      </c>
      <c r="F374" s="89">
        <f t="shared" si="27"/>
        <v>-2484.4166666667002</v>
      </c>
      <c r="G374" s="89">
        <f t="shared" si="28"/>
        <v>-3692.0833333332998</v>
      </c>
      <c r="H374" s="83" t="str">
        <f t="shared" si="29"/>
        <v/>
      </c>
      <c r="I374" s="90" t="s">
        <v>461</v>
      </c>
      <c r="J374" s="89">
        <v>1657.9875</v>
      </c>
      <c r="K374" s="89">
        <v>-502.93846153850001</v>
      </c>
      <c r="L374" s="89">
        <v>409.3</v>
      </c>
      <c r="M374" s="89">
        <v>-1622.5875000000001</v>
      </c>
      <c r="N374" s="89">
        <f t="shared" si="30"/>
        <v>1155.0490384615</v>
      </c>
      <c r="O374" s="89">
        <f t="shared" si="31"/>
        <v>-1213.2875000000001</v>
      </c>
    </row>
    <row r="375" spans="1:15">
      <c r="A375" s="88" t="s">
        <v>462</v>
      </c>
      <c r="B375" s="89">
        <v>1970.8333333333001</v>
      </c>
      <c r="C375" s="89">
        <v>2312.9166666667002</v>
      </c>
      <c r="D375" s="89">
        <v>2944.375</v>
      </c>
      <c r="E375" s="89">
        <v>3313.3333333332998</v>
      </c>
      <c r="F375" s="89">
        <f t="shared" si="27"/>
        <v>-2312.9166666667002</v>
      </c>
      <c r="G375" s="89">
        <f t="shared" si="28"/>
        <v>-3313.3333333332998</v>
      </c>
      <c r="H375" s="83" t="str">
        <f t="shared" si="29"/>
        <v/>
      </c>
      <c r="I375" s="90" t="s">
        <v>462</v>
      </c>
      <c r="J375" s="89">
        <v>1258.3291666667001</v>
      </c>
      <c r="K375" s="89">
        <v>-1195.0181818182</v>
      </c>
      <c r="L375" s="89">
        <v>670.11904761899996</v>
      </c>
      <c r="M375" s="89">
        <v>-1344.5285714285999</v>
      </c>
      <c r="N375" s="89">
        <f t="shared" si="30"/>
        <v>63.310984848500084</v>
      </c>
      <c r="O375" s="89">
        <f t="shared" si="31"/>
        <v>-674.40952380959993</v>
      </c>
    </row>
    <row r="376" spans="1:15">
      <c r="A376" s="88" t="s">
        <v>463</v>
      </c>
      <c r="B376" s="89">
        <v>2054.1666666667002</v>
      </c>
      <c r="C376" s="89">
        <v>1866.7916666666999</v>
      </c>
      <c r="D376" s="89">
        <v>2539.375</v>
      </c>
      <c r="E376" s="89">
        <v>3301.6666666667002</v>
      </c>
      <c r="F376" s="89">
        <f t="shared" si="27"/>
        <v>-1866.7916666666999</v>
      </c>
      <c r="G376" s="89">
        <f t="shared" si="28"/>
        <v>-3301.6666666667002</v>
      </c>
      <c r="H376" s="83" t="str">
        <f t="shared" si="29"/>
        <v/>
      </c>
      <c r="I376" s="90" t="s">
        <v>463</v>
      </c>
      <c r="J376" s="89">
        <v>915.45</v>
      </c>
      <c r="K376" s="89">
        <v>-1416.4649999999999</v>
      </c>
      <c r="L376" s="89">
        <v>970.19583333330002</v>
      </c>
      <c r="M376" s="89">
        <v>-1219.3739130434999</v>
      </c>
      <c r="N376" s="89">
        <f t="shared" si="30"/>
        <v>-501.01499999999987</v>
      </c>
      <c r="O376" s="89">
        <f t="shared" si="31"/>
        <v>-249.17807971019988</v>
      </c>
    </row>
    <row r="377" spans="1:15">
      <c r="A377" s="88" t="s">
        <v>464</v>
      </c>
      <c r="B377" s="89">
        <v>2070.8333333332998</v>
      </c>
      <c r="C377" s="89">
        <v>2150</v>
      </c>
      <c r="D377" s="89">
        <v>2447.5</v>
      </c>
      <c r="E377" s="89">
        <v>4050</v>
      </c>
      <c r="F377" s="89">
        <f t="shared" si="27"/>
        <v>-2150</v>
      </c>
      <c r="G377" s="89">
        <f t="shared" si="28"/>
        <v>-4050</v>
      </c>
      <c r="H377" s="83" t="str">
        <f t="shared" si="29"/>
        <v/>
      </c>
      <c r="I377" s="90" t="s">
        <v>464</v>
      </c>
      <c r="J377" s="89">
        <v>1557.6958333333</v>
      </c>
      <c r="K377" s="89">
        <v>-803.85500000000002</v>
      </c>
      <c r="L377" s="89">
        <v>865.82500000000005</v>
      </c>
      <c r="M377" s="89">
        <v>-1357.5833333333001</v>
      </c>
      <c r="N377" s="89">
        <f t="shared" si="30"/>
        <v>753.8408333333</v>
      </c>
      <c r="O377" s="89">
        <f t="shared" si="31"/>
        <v>-491.75833333330002</v>
      </c>
    </row>
    <row r="378" spans="1:15">
      <c r="A378" s="88" t="s">
        <v>465</v>
      </c>
      <c r="B378" s="89">
        <v>2066.6666666667002</v>
      </c>
      <c r="C378" s="89">
        <v>2142.5</v>
      </c>
      <c r="D378" s="89">
        <v>2133.9166666667002</v>
      </c>
      <c r="E378" s="89">
        <v>3688.3333333332998</v>
      </c>
      <c r="F378" s="89">
        <f t="shared" si="27"/>
        <v>-2142.5</v>
      </c>
      <c r="G378" s="89">
        <f t="shared" si="28"/>
        <v>-3688.3333333332998</v>
      </c>
      <c r="H378" s="83" t="str">
        <f t="shared" si="29"/>
        <v/>
      </c>
      <c r="I378" s="90" t="s">
        <v>465</v>
      </c>
      <c r="J378" s="89">
        <v>1475.6375</v>
      </c>
      <c r="K378" s="89">
        <v>-977.97727272730003</v>
      </c>
      <c r="L378" s="89">
        <v>786.02083333329995</v>
      </c>
      <c r="M378" s="89">
        <v>-1352.7458333333</v>
      </c>
      <c r="N378" s="89">
        <f t="shared" si="30"/>
        <v>497.66022727270001</v>
      </c>
      <c r="O378" s="89">
        <f t="shared" si="31"/>
        <v>-566.72500000000002</v>
      </c>
    </row>
    <row r="379" spans="1:15">
      <c r="A379" s="88" t="s">
        <v>466</v>
      </c>
      <c r="B379" s="89">
        <v>2100</v>
      </c>
      <c r="C379" s="89">
        <v>1822.9166666666999</v>
      </c>
      <c r="D379" s="89">
        <v>2187.5416666667002</v>
      </c>
      <c r="E379" s="89">
        <v>3615.2083333332998</v>
      </c>
      <c r="F379" s="89">
        <f t="shared" si="27"/>
        <v>-1822.9166666666999</v>
      </c>
      <c r="G379" s="89">
        <f t="shared" si="28"/>
        <v>-3615.2083333332998</v>
      </c>
      <c r="H379" s="83" t="str">
        <f t="shared" si="29"/>
        <v/>
      </c>
      <c r="I379" s="90" t="s">
        <v>466</v>
      </c>
      <c r="J379" s="89">
        <v>969.76250000000005</v>
      </c>
      <c r="K379" s="89">
        <v>-822.9956521739</v>
      </c>
      <c r="L379" s="89">
        <v>707.98333333330004</v>
      </c>
      <c r="M379" s="89">
        <v>-1640.1291666667</v>
      </c>
      <c r="N379" s="89">
        <f t="shared" si="30"/>
        <v>146.76684782610005</v>
      </c>
      <c r="O379" s="89">
        <f t="shared" si="31"/>
        <v>-932.14583333339999</v>
      </c>
    </row>
    <row r="380" spans="1:15">
      <c r="A380" s="88" t="s">
        <v>467</v>
      </c>
      <c r="B380" s="89">
        <v>1941.6666666666999</v>
      </c>
      <c r="C380" s="89">
        <v>3023.5416666667002</v>
      </c>
      <c r="D380" s="89">
        <v>2972.9166666667002</v>
      </c>
      <c r="E380" s="89">
        <v>2427.2916666667002</v>
      </c>
      <c r="F380" s="89">
        <f t="shared" si="27"/>
        <v>-3023.5416666667002</v>
      </c>
      <c r="G380" s="89">
        <f t="shared" si="28"/>
        <v>-2427.2916666667002</v>
      </c>
      <c r="H380" s="83" t="str">
        <f t="shared" si="29"/>
        <v/>
      </c>
      <c r="I380" s="90" t="s">
        <v>467</v>
      </c>
      <c r="J380" s="89">
        <v>1868.0916666666999</v>
      </c>
      <c r="K380" s="89">
        <v>-1166.3666666667</v>
      </c>
      <c r="L380" s="89">
        <v>667.43333333329997</v>
      </c>
      <c r="M380" s="89">
        <v>-874.5</v>
      </c>
      <c r="N380" s="89">
        <f t="shared" si="30"/>
        <v>701.72499999999991</v>
      </c>
      <c r="O380" s="89">
        <f t="shared" si="31"/>
        <v>-207.06666666670003</v>
      </c>
    </row>
    <row r="381" spans="1:15">
      <c r="A381" s="88" t="s">
        <v>468</v>
      </c>
      <c r="B381" s="89">
        <v>2530.2083333332998</v>
      </c>
      <c r="C381" s="89">
        <v>2757.0416666667002</v>
      </c>
      <c r="D381" s="89">
        <v>3220</v>
      </c>
      <c r="E381" s="89">
        <v>1194.375</v>
      </c>
      <c r="F381" s="89">
        <f t="shared" si="27"/>
        <v>-2757.0416666667002</v>
      </c>
      <c r="G381" s="89">
        <f t="shared" si="28"/>
        <v>-1194.375</v>
      </c>
      <c r="H381" s="83" t="str">
        <f t="shared" si="29"/>
        <v/>
      </c>
      <c r="I381" s="90" t="s">
        <v>468</v>
      </c>
      <c r="J381" s="89">
        <v>484.28750000000002</v>
      </c>
      <c r="K381" s="89">
        <v>-2534.8666666667</v>
      </c>
      <c r="L381" s="89">
        <v>445.69583333330002</v>
      </c>
      <c r="M381" s="89">
        <v>-568.96249999999998</v>
      </c>
      <c r="N381" s="89">
        <f t="shared" si="30"/>
        <v>-2050.5791666667001</v>
      </c>
      <c r="O381" s="89">
        <f t="shared" si="31"/>
        <v>-123.26666666669996</v>
      </c>
    </row>
    <row r="382" spans="1:15">
      <c r="A382" s="88" t="s">
        <v>469</v>
      </c>
      <c r="B382" s="89">
        <v>2676.7083333332998</v>
      </c>
      <c r="C382" s="89">
        <v>2185.8333333332998</v>
      </c>
      <c r="D382" s="89">
        <v>2627.2916666667002</v>
      </c>
      <c r="E382" s="89">
        <v>3378.75</v>
      </c>
      <c r="F382" s="89">
        <f t="shared" si="27"/>
        <v>-2185.8333333332998</v>
      </c>
      <c r="G382" s="89">
        <f t="shared" si="28"/>
        <v>-3378.75</v>
      </c>
      <c r="H382" s="83" t="str">
        <f t="shared" si="29"/>
        <v/>
      </c>
      <c r="I382" s="90" t="s">
        <v>469</v>
      </c>
      <c r="J382" s="89">
        <v>587.94705882350002</v>
      </c>
      <c r="K382" s="89">
        <v>-2595.8333333332998</v>
      </c>
      <c r="L382" s="89">
        <v>534.68333333329997</v>
      </c>
      <c r="M382" s="89">
        <v>-2138.2916666667002</v>
      </c>
      <c r="N382" s="89">
        <f t="shared" si="30"/>
        <v>-2007.8862745097999</v>
      </c>
      <c r="O382" s="89">
        <f t="shared" si="31"/>
        <v>-1603.6083333334002</v>
      </c>
    </row>
    <row r="383" spans="1:15">
      <c r="A383" s="88" t="s">
        <v>470</v>
      </c>
      <c r="B383" s="89">
        <v>2457.5416666667002</v>
      </c>
      <c r="C383" s="89">
        <v>1479.1666666666999</v>
      </c>
      <c r="D383" s="89">
        <v>2138.75</v>
      </c>
      <c r="E383" s="89">
        <v>3928.125</v>
      </c>
      <c r="F383" s="89">
        <f t="shared" si="27"/>
        <v>-1479.1666666666999</v>
      </c>
      <c r="G383" s="89">
        <f t="shared" si="28"/>
        <v>-3928.125</v>
      </c>
      <c r="H383" s="83" t="str">
        <f t="shared" si="29"/>
        <v/>
      </c>
      <c r="I383" s="90" t="s">
        <v>470</v>
      </c>
      <c r="J383" s="89">
        <v>482.47777777779999</v>
      </c>
      <c r="K383" s="89">
        <v>-1479.2958333332999</v>
      </c>
      <c r="L383" s="89">
        <v>201.08695652169999</v>
      </c>
      <c r="M383" s="89">
        <v>-2446.8041666667</v>
      </c>
      <c r="N383" s="89">
        <f t="shared" si="30"/>
        <v>-996.8180555555</v>
      </c>
      <c r="O383" s="89">
        <f t="shared" si="31"/>
        <v>-2245.7172101450001</v>
      </c>
    </row>
    <row r="384" spans="1:15">
      <c r="A384" s="88" t="s">
        <v>471</v>
      </c>
      <c r="B384" s="89">
        <v>2701.75</v>
      </c>
      <c r="C384" s="89">
        <v>1914.7916666666999</v>
      </c>
      <c r="D384" s="89">
        <v>2335.625</v>
      </c>
      <c r="E384" s="89">
        <v>3588.75</v>
      </c>
      <c r="F384" s="89">
        <f t="shared" si="27"/>
        <v>-1914.7916666666999</v>
      </c>
      <c r="G384" s="89">
        <f t="shared" si="28"/>
        <v>-3588.75</v>
      </c>
      <c r="H384" s="83" t="str">
        <f>IF(TEXT(I384,"d")+0=15,UPPER(LEFT(TEXT(I384,"mmm"),1)),"")</f>
        <v>A</v>
      </c>
      <c r="I384" s="90" t="s">
        <v>471</v>
      </c>
      <c r="J384" s="89">
        <v>533.31428571430001</v>
      </c>
      <c r="K384" s="89">
        <v>-1447.6624999999999</v>
      </c>
      <c r="L384" s="89">
        <v>266.80500000000001</v>
      </c>
      <c r="M384" s="89">
        <v>-1830.9</v>
      </c>
      <c r="N384" s="89">
        <f t="shared" si="30"/>
        <v>-914.3482142856999</v>
      </c>
      <c r="O384" s="89">
        <f t="shared" si="31"/>
        <v>-1564.095</v>
      </c>
    </row>
    <row r="385" spans="1:15">
      <c r="A385" s="88" t="s">
        <v>472</v>
      </c>
      <c r="B385" s="89">
        <v>2458.3333333332998</v>
      </c>
      <c r="C385" s="89">
        <v>2031.4583333333001</v>
      </c>
      <c r="D385" s="89">
        <v>2192.5</v>
      </c>
      <c r="E385" s="89">
        <v>3854.625</v>
      </c>
      <c r="F385" s="89">
        <f t="shared" si="27"/>
        <v>-2031.4583333333001</v>
      </c>
      <c r="G385" s="89">
        <f t="shared" si="28"/>
        <v>-3854.625</v>
      </c>
      <c r="H385" s="83" t="str">
        <f t="shared" si="29"/>
        <v/>
      </c>
      <c r="I385" s="90" t="s">
        <v>472</v>
      </c>
      <c r="J385" s="89">
        <v>1444.4124999999999</v>
      </c>
      <c r="K385" s="89">
        <v>-948.14090909089998</v>
      </c>
      <c r="L385" s="89">
        <v>312.3</v>
      </c>
      <c r="M385" s="89">
        <v>-1897.8916666667001</v>
      </c>
      <c r="N385" s="89">
        <f t="shared" si="30"/>
        <v>496.27159090909993</v>
      </c>
      <c r="O385" s="89">
        <f t="shared" si="31"/>
        <v>-1585.5916666667001</v>
      </c>
    </row>
    <row r="386" spans="1:15">
      <c r="A386" s="88" t="s">
        <v>473</v>
      </c>
      <c r="B386" s="89">
        <v>2493.75</v>
      </c>
      <c r="C386" s="89">
        <v>2147.5</v>
      </c>
      <c r="D386" s="89">
        <v>1834.375</v>
      </c>
      <c r="E386" s="89">
        <v>3835.2083333332998</v>
      </c>
      <c r="F386" s="89">
        <f t="shared" si="27"/>
        <v>-2147.5</v>
      </c>
      <c r="G386" s="89">
        <f t="shared" si="28"/>
        <v>-3835.2083333332998</v>
      </c>
      <c r="H386" s="83" t="str">
        <f t="shared" si="29"/>
        <v/>
      </c>
      <c r="I386" s="90" t="s">
        <v>473</v>
      </c>
      <c r="J386" s="89">
        <v>989.23749999999995</v>
      </c>
      <c r="K386" s="89">
        <v>-732.92083333330004</v>
      </c>
      <c r="L386" s="89">
        <v>367.67368421050003</v>
      </c>
      <c r="M386" s="89">
        <v>-2100.7833333333001</v>
      </c>
      <c r="N386" s="89">
        <f t="shared" si="30"/>
        <v>256.31666666669992</v>
      </c>
      <c r="O386" s="89">
        <f t="shared" si="31"/>
        <v>-1733.1096491228</v>
      </c>
    </row>
    <row r="387" spans="1:15">
      <c r="A387" s="88" t="s">
        <v>474</v>
      </c>
      <c r="B387" s="89">
        <v>2605.4166666667002</v>
      </c>
      <c r="C387" s="89">
        <v>2491.3333333332998</v>
      </c>
      <c r="D387" s="89">
        <v>2353.3333333332998</v>
      </c>
      <c r="E387" s="89">
        <v>3799.7916666667002</v>
      </c>
      <c r="F387" s="89">
        <f t="shared" si="27"/>
        <v>-2491.3333333332998</v>
      </c>
      <c r="G387" s="89">
        <f t="shared" si="28"/>
        <v>-3799.7916666667002</v>
      </c>
      <c r="H387" s="83" t="str">
        <f t="shared" si="29"/>
        <v/>
      </c>
      <c r="I387" s="90" t="s">
        <v>474</v>
      </c>
      <c r="J387" s="89">
        <v>2012.325</v>
      </c>
      <c r="K387" s="89">
        <v>-907.42173913040006</v>
      </c>
      <c r="L387" s="89">
        <v>559.91764705879996</v>
      </c>
      <c r="M387" s="89">
        <v>-2567.65</v>
      </c>
      <c r="N387" s="89">
        <f t="shared" si="30"/>
        <v>1104.9032608696</v>
      </c>
      <c r="O387" s="89">
        <f t="shared" si="31"/>
        <v>-2007.7323529412001</v>
      </c>
    </row>
    <row r="388" spans="1:15">
      <c r="A388" s="88" t="s">
        <v>475</v>
      </c>
      <c r="B388" s="89">
        <v>2381.5</v>
      </c>
      <c r="C388" s="89">
        <v>2961.5833333332998</v>
      </c>
      <c r="D388" s="89">
        <v>2513.125</v>
      </c>
      <c r="E388" s="89">
        <v>3698.125</v>
      </c>
      <c r="F388" s="89">
        <f t="shared" si="27"/>
        <v>-2961.5833333332998</v>
      </c>
      <c r="G388" s="89">
        <f t="shared" si="28"/>
        <v>-3698.125</v>
      </c>
      <c r="H388" s="83" t="str">
        <f t="shared" si="29"/>
        <v/>
      </c>
      <c r="I388" s="90" t="s">
        <v>475</v>
      </c>
      <c r="J388" s="89">
        <v>2124.7624999999998</v>
      </c>
      <c r="K388" s="89">
        <v>-1243.3208333333</v>
      </c>
      <c r="L388" s="89">
        <v>322.83043478259998</v>
      </c>
      <c r="M388" s="89">
        <v>-2616.6958333333</v>
      </c>
      <c r="N388" s="89">
        <f t="shared" si="30"/>
        <v>881.4416666666998</v>
      </c>
      <c r="O388" s="89">
        <f t="shared" si="31"/>
        <v>-2293.8653985506999</v>
      </c>
    </row>
    <row r="389" spans="1:15">
      <c r="A389" s="88" t="s">
        <v>476</v>
      </c>
      <c r="B389" s="89">
        <v>2056.25</v>
      </c>
      <c r="C389" s="89">
        <v>2097.2916666667002</v>
      </c>
      <c r="D389" s="89">
        <v>2022.2916666666999</v>
      </c>
      <c r="E389" s="89">
        <v>3755.625</v>
      </c>
      <c r="F389" s="89">
        <f t="shared" si="27"/>
        <v>-2097.2916666667002</v>
      </c>
      <c r="G389" s="89">
        <f t="shared" si="28"/>
        <v>-3755.625</v>
      </c>
      <c r="H389" s="83" t="str">
        <f t="shared" si="29"/>
        <v/>
      </c>
      <c r="I389" s="90" t="s">
        <v>476</v>
      </c>
      <c r="J389" s="89">
        <v>2747.0749999999998</v>
      </c>
      <c r="K389" s="89">
        <v>-783.74166666669998</v>
      </c>
      <c r="L389" s="89">
        <v>418.4583333333</v>
      </c>
      <c r="M389" s="89">
        <v>-2569.1374999999998</v>
      </c>
      <c r="N389" s="89">
        <f t="shared" si="30"/>
        <v>1963.3333333332998</v>
      </c>
      <c r="O389" s="89">
        <f t="shared" si="31"/>
        <v>-2150.6791666667</v>
      </c>
    </row>
    <row r="390" spans="1:15">
      <c r="A390" s="88" t="s">
        <v>477</v>
      </c>
      <c r="B390" s="89">
        <v>2191.6666666667002</v>
      </c>
      <c r="C390" s="89">
        <v>250</v>
      </c>
      <c r="D390" s="89">
        <v>2573.3333333332998</v>
      </c>
      <c r="E390" s="89">
        <v>3235.2083333332998</v>
      </c>
      <c r="F390" s="89">
        <f t="shared" ref="F390:F397" si="32">-C390</f>
        <v>-250</v>
      </c>
      <c r="G390" s="89">
        <f t="shared" ref="G390:G397" si="33">-E390</f>
        <v>-3235.2083333332998</v>
      </c>
      <c r="H390" s="83" t="str">
        <f t="shared" ref="H390:H399" si="34">IF(TEXT(I390,"d")+0=15,UPPER(LEFT(TEXT(I390,"mmm"),1)),"")</f>
        <v/>
      </c>
      <c r="I390" s="90" t="s">
        <v>477</v>
      </c>
      <c r="J390" s="89">
        <v>2433.8958333332998</v>
      </c>
      <c r="K390" s="89">
        <v>-529.81111111109999</v>
      </c>
      <c r="L390" s="89">
        <v>701.39047619049995</v>
      </c>
      <c r="M390" s="89">
        <v>-1370.075</v>
      </c>
      <c r="N390" s="89">
        <f t="shared" si="30"/>
        <v>1904.0847222221998</v>
      </c>
      <c r="O390" s="89">
        <f t="shared" si="31"/>
        <v>-668.68452380950009</v>
      </c>
    </row>
    <row r="391" spans="1:15">
      <c r="A391" s="88" t="s">
        <v>478</v>
      </c>
      <c r="B391" s="89">
        <v>2125</v>
      </c>
      <c r="C391" s="89">
        <v>1037.5</v>
      </c>
      <c r="D391" s="89">
        <v>2425.2083333332998</v>
      </c>
      <c r="E391" s="89">
        <v>3736.875</v>
      </c>
      <c r="F391" s="89">
        <f t="shared" si="32"/>
        <v>-1037.5</v>
      </c>
      <c r="G391" s="89">
        <f t="shared" si="33"/>
        <v>-3736.875</v>
      </c>
      <c r="H391" s="83" t="str">
        <f t="shared" si="34"/>
        <v/>
      </c>
      <c r="I391" s="90" t="s">
        <v>478</v>
      </c>
      <c r="J391" s="89">
        <v>2232.4124999999999</v>
      </c>
      <c r="K391" s="89">
        <v>-554.64166666669996</v>
      </c>
      <c r="L391" s="89">
        <v>334.48333333329998</v>
      </c>
      <c r="M391" s="89">
        <v>-2467.0833333332998</v>
      </c>
      <c r="N391" s="89">
        <f t="shared" si="30"/>
        <v>1677.7708333332998</v>
      </c>
      <c r="O391" s="89">
        <f t="shared" si="31"/>
        <v>-2132.6</v>
      </c>
    </row>
    <row r="392" spans="1:15">
      <c r="A392" s="88" t="s">
        <v>479</v>
      </c>
      <c r="B392" s="89">
        <v>2125.8333333332998</v>
      </c>
      <c r="C392" s="89">
        <v>1212.5</v>
      </c>
      <c r="D392" s="89">
        <v>2296.25</v>
      </c>
      <c r="E392" s="89">
        <v>3655.625</v>
      </c>
      <c r="F392" s="89">
        <f t="shared" si="32"/>
        <v>-1212.5</v>
      </c>
      <c r="G392" s="89">
        <f t="shared" si="33"/>
        <v>-3655.625</v>
      </c>
      <c r="H392" s="83" t="str">
        <f t="shared" si="34"/>
        <v/>
      </c>
      <c r="I392" s="90" t="s">
        <v>479</v>
      </c>
      <c r="J392" s="89">
        <v>2386.4124999999999</v>
      </c>
      <c r="K392" s="89">
        <v>-639.94583333330002</v>
      </c>
      <c r="L392" s="89">
        <v>366.84583333329999</v>
      </c>
      <c r="M392" s="89">
        <v>-2774.0041666666998</v>
      </c>
      <c r="N392" s="89">
        <f t="shared" si="30"/>
        <v>1746.4666666666999</v>
      </c>
      <c r="O392" s="89">
        <f t="shared" si="31"/>
        <v>-2407.1583333333997</v>
      </c>
    </row>
    <row r="393" spans="1:15">
      <c r="A393" s="88" t="s">
        <v>480</v>
      </c>
      <c r="B393" s="89">
        <v>2303.5</v>
      </c>
      <c r="C393" s="89">
        <v>1913.4166666666999</v>
      </c>
      <c r="D393" s="89">
        <v>2142.7083333332998</v>
      </c>
      <c r="E393" s="89">
        <v>3880.4166666667002</v>
      </c>
      <c r="F393" s="89">
        <f t="shared" si="32"/>
        <v>-1913.4166666666999</v>
      </c>
      <c r="G393" s="89">
        <f t="shared" si="33"/>
        <v>-3880.4166666667002</v>
      </c>
      <c r="H393" s="83" t="str">
        <f t="shared" si="34"/>
        <v/>
      </c>
      <c r="I393" s="90" t="s">
        <v>480</v>
      </c>
      <c r="J393" s="89">
        <v>2574.9333333333002</v>
      </c>
      <c r="K393" s="89">
        <v>-342.54</v>
      </c>
      <c r="L393" s="89">
        <v>351.55</v>
      </c>
      <c r="M393" s="89">
        <v>-1804.9208333332999</v>
      </c>
      <c r="N393" s="89">
        <f t="shared" ref="N393:N397" si="35">IFERROR(J393+0,0)+IFERROR(K393+0,0)</f>
        <v>2232.3933333333002</v>
      </c>
      <c r="O393" s="89">
        <f t="shared" ref="O393:O397" si="36">IFERROR(L393+0,0)+IFERROR(M393+0,0)</f>
        <v>-1453.3708333333</v>
      </c>
    </row>
    <row r="394" spans="1:15">
      <c r="A394" s="88" t="s">
        <v>481</v>
      </c>
      <c r="B394" s="89">
        <v>2807.3333333332998</v>
      </c>
      <c r="C394" s="89">
        <v>3453.1666666667002</v>
      </c>
      <c r="D394" s="89">
        <v>2700.2916666667002</v>
      </c>
      <c r="E394" s="89">
        <v>3689.1666666667002</v>
      </c>
      <c r="F394" s="89">
        <f t="shared" si="32"/>
        <v>-3453.1666666667002</v>
      </c>
      <c r="G394" s="89">
        <f t="shared" si="33"/>
        <v>-3689.1666666667002</v>
      </c>
      <c r="H394" s="83" t="str">
        <f t="shared" si="34"/>
        <v/>
      </c>
      <c r="I394" s="90" t="s">
        <v>481</v>
      </c>
      <c r="J394" s="89">
        <v>2931.875</v>
      </c>
      <c r="K394" s="89">
        <v>-281.57272727269998</v>
      </c>
      <c r="L394" s="89">
        <v>357.05833333330003</v>
      </c>
      <c r="M394" s="89">
        <v>-2226.4250000000002</v>
      </c>
      <c r="N394" s="89">
        <f t="shared" si="35"/>
        <v>2650.3022727273001</v>
      </c>
      <c r="O394" s="89">
        <f t="shared" si="36"/>
        <v>-1869.3666666667002</v>
      </c>
    </row>
    <row r="395" spans="1:15">
      <c r="A395" s="88" t="s">
        <v>482</v>
      </c>
      <c r="B395" s="89">
        <v>2405.0416666667002</v>
      </c>
      <c r="C395" s="89">
        <v>3178.5416666667002</v>
      </c>
      <c r="D395" s="89">
        <v>2716.6666666667002</v>
      </c>
      <c r="E395" s="89">
        <v>3908.125</v>
      </c>
      <c r="F395" s="89">
        <f t="shared" si="32"/>
        <v>-3178.5416666667002</v>
      </c>
      <c r="G395" s="89">
        <f t="shared" si="33"/>
        <v>-3908.125</v>
      </c>
      <c r="H395" s="83" t="str">
        <f t="shared" si="34"/>
        <v/>
      </c>
      <c r="I395" s="90" t="s">
        <v>482</v>
      </c>
      <c r="J395" s="89">
        <v>2530.3000000000002</v>
      </c>
      <c r="K395" s="89">
        <v>-752.31666666670003</v>
      </c>
      <c r="L395" s="89">
        <v>310.40454545450001</v>
      </c>
      <c r="M395" s="89">
        <v>-2626.3458333333001</v>
      </c>
      <c r="N395" s="89">
        <f t="shared" si="35"/>
        <v>1777.9833333333002</v>
      </c>
      <c r="O395" s="89">
        <f t="shared" si="36"/>
        <v>-2315.9412878788003</v>
      </c>
    </row>
    <row r="396" spans="1:15">
      <c r="A396" s="88" t="s">
        <v>483</v>
      </c>
      <c r="B396" s="89">
        <v>2399.7916666667002</v>
      </c>
      <c r="C396" s="89">
        <v>1976.1666666666999</v>
      </c>
      <c r="D396" s="89">
        <v>2296.5833333332998</v>
      </c>
      <c r="E396" s="89">
        <v>4072.7083333332998</v>
      </c>
      <c r="F396" s="89">
        <f t="shared" si="32"/>
        <v>-1976.1666666666999</v>
      </c>
      <c r="G396" s="89">
        <f t="shared" si="33"/>
        <v>-4072.7083333332998</v>
      </c>
      <c r="H396" s="83" t="str">
        <f t="shared" si="34"/>
        <v/>
      </c>
      <c r="I396" s="90" t="s">
        <v>483</v>
      </c>
      <c r="J396" s="89">
        <v>1881.2333333332999</v>
      </c>
      <c r="K396" s="89">
        <v>-753.51250000000005</v>
      </c>
      <c r="L396" s="89">
        <v>372.57916666670002</v>
      </c>
      <c r="M396" s="89">
        <v>-2822.0374999999999</v>
      </c>
      <c r="N396" s="89">
        <f t="shared" si="35"/>
        <v>1127.7208333332999</v>
      </c>
      <c r="O396" s="89">
        <f t="shared" si="36"/>
        <v>-2449.4583333332998</v>
      </c>
    </row>
    <row r="397" spans="1:15">
      <c r="A397" s="88" t="s">
        <v>484</v>
      </c>
      <c r="B397" s="89">
        <v>2367.2916666667002</v>
      </c>
      <c r="C397" s="89">
        <v>2138.1666666667002</v>
      </c>
      <c r="D397" s="89">
        <v>2355.8333333332998</v>
      </c>
      <c r="E397" s="89">
        <v>3898.125</v>
      </c>
      <c r="F397" s="89">
        <f t="shared" si="32"/>
        <v>-2138.1666666667002</v>
      </c>
      <c r="G397" s="89">
        <f t="shared" si="33"/>
        <v>-3898.125</v>
      </c>
      <c r="H397" s="83" t="str">
        <f t="shared" si="34"/>
        <v/>
      </c>
      <c r="I397" s="90" t="s">
        <v>484</v>
      </c>
      <c r="J397" s="89">
        <v>3078.0791666667001</v>
      </c>
      <c r="K397" s="89">
        <v>-706.13750000000005</v>
      </c>
      <c r="L397" s="89">
        <v>432.5833333333</v>
      </c>
      <c r="M397" s="89">
        <v>-2387.4499999999998</v>
      </c>
      <c r="N397" s="89">
        <f t="shared" si="35"/>
        <v>2371.9416666667003</v>
      </c>
      <c r="O397" s="89">
        <f t="shared" si="36"/>
        <v>-1954.8666666666998</v>
      </c>
    </row>
    <row r="398" spans="1:15">
      <c r="A398" s="88" t="s">
        <v>485</v>
      </c>
      <c r="B398" s="89">
        <v>2181.0416666667002</v>
      </c>
      <c r="C398" s="89">
        <v>2039.5833333333001</v>
      </c>
      <c r="D398" s="89">
        <v>2119.7916666667002</v>
      </c>
      <c r="E398" s="89">
        <v>3821.25</v>
      </c>
      <c r="F398" s="89">
        <f t="shared" ref="F398:F399" si="37">-C398</f>
        <v>-2039.5833333333001</v>
      </c>
      <c r="G398" s="89">
        <f t="shared" ref="G398:G399" si="38">-E398</f>
        <v>-3821.25</v>
      </c>
      <c r="H398" s="83" t="str">
        <f t="shared" si="34"/>
        <v/>
      </c>
      <c r="I398" s="90" t="s">
        <v>485</v>
      </c>
      <c r="J398" s="89">
        <v>2469.1583333333001</v>
      </c>
      <c r="K398" s="89">
        <v>-463.05333333329997</v>
      </c>
      <c r="L398" s="89">
        <v>337.75454545449998</v>
      </c>
      <c r="M398" s="89">
        <v>-2115.9833333332999</v>
      </c>
      <c r="N398" s="89">
        <f t="shared" ref="N398:N399" si="39">IFERROR(J398+0,0)+IFERROR(K398+0,0)</f>
        <v>2006.105</v>
      </c>
      <c r="O398" s="89">
        <f t="shared" ref="O398:O399" si="40">IFERROR(L398+0,0)+IFERROR(M398+0,0)</f>
        <v>-1778.2287878787999</v>
      </c>
    </row>
    <row r="399" spans="1:15">
      <c r="A399" s="88" t="s">
        <v>453</v>
      </c>
      <c r="B399" s="89">
        <v>2418.2916666667002</v>
      </c>
      <c r="C399" s="89">
        <v>2188.1666666667002</v>
      </c>
      <c r="D399" s="89">
        <v>2258.75</v>
      </c>
      <c r="E399" s="89">
        <v>4085.625</v>
      </c>
      <c r="F399" s="89">
        <f t="shared" si="37"/>
        <v>-2188.1666666667002</v>
      </c>
      <c r="G399" s="89">
        <f t="shared" si="38"/>
        <v>-4085.625</v>
      </c>
      <c r="H399" s="83" t="str">
        <f t="shared" si="34"/>
        <v/>
      </c>
      <c r="I399" s="90" t="s">
        <v>453</v>
      </c>
      <c r="J399" s="89">
        <v>3078.1083333332999</v>
      </c>
      <c r="K399" s="89">
        <v>-672.46249999999998</v>
      </c>
      <c r="L399" s="89">
        <v>269.12083333330003</v>
      </c>
      <c r="M399" s="89">
        <v>-2541.7791666666999</v>
      </c>
      <c r="N399" s="89">
        <f t="shared" si="39"/>
        <v>2405.6458333332998</v>
      </c>
      <c r="O399" s="89">
        <f t="shared" si="40"/>
        <v>-2272.6583333333997</v>
      </c>
    </row>
    <row r="400" spans="1:15">
      <c r="F400" s="89"/>
      <c r="G400" s="89"/>
      <c r="N400" s="89"/>
      <c r="O400" s="89"/>
    </row>
    <row r="401" spans="6:15">
      <c r="F401" s="89"/>
      <c r="G401" s="89"/>
      <c r="N401" s="89"/>
      <c r="O401" s="89"/>
    </row>
    <row r="402" spans="6:15">
      <c r="F402" s="89"/>
      <c r="G402" s="89"/>
      <c r="N402" s="89"/>
      <c r="O402" s="89"/>
    </row>
    <row r="403" spans="6:15">
      <c r="F403" s="89"/>
      <c r="G403" s="89"/>
      <c r="N403" s="89"/>
      <c r="O403" s="89"/>
    </row>
    <row r="404" spans="6:15">
      <c r="F404" s="89"/>
      <c r="G404" s="89"/>
      <c r="N404" s="89"/>
      <c r="O404" s="89"/>
    </row>
    <row r="405" spans="6:15">
      <c r="F405" s="89"/>
      <c r="G405" s="89"/>
      <c r="N405" s="89"/>
      <c r="O405" s="89"/>
    </row>
    <row r="406" spans="6:15">
      <c r="F406" s="89"/>
      <c r="G406" s="89"/>
      <c r="N406" s="89"/>
      <c r="O406" s="89"/>
    </row>
    <row r="407" spans="6:15">
      <c r="F407" s="89"/>
      <c r="G407" s="89"/>
      <c r="N407" s="89"/>
      <c r="O407" s="89"/>
    </row>
    <row r="408" spans="6:15">
      <c r="F408" s="89"/>
      <c r="G408" s="89"/>
      <c r="N408" s="89"/>
      <c r="O408" s="89"/>
    </row>
    <row r="409" spans="6:15">
      <c r="F409" s="89"/>
      <c r="G409" s="89"/>
      <c r="N409" s="89"/>
      <c r="O409" s="89"/>
    </row>
    <row r="410" spans="6:15">
      <c r="F410" s="89"/>
      <c r="G410" s="89"/>
      <c r="N410" s="89"/>
      <c r="O410" s="89"/>
    </row>
    <row r="411" spans="6:15">
      <c r="F411" s="89"/>
      <c r="G411" s="89"/>
      <c r="N411" s="89"/>
      <c r="O411" s="89"/>
    </row>
    <row r="412" spans="6:15">
      <c r="F412" s="89"/>
      <c r="G412" s="89"/>
      <c r="N412" s="89"/>
      <c r="O412" s="89"/>
    </row>
    <row r="413" spans="6:15">
      <c r="F413" s="89"/>
      <c r="G413" s="89"/>
      <c r="N413" s="89"/>
      <c r="O413" s="89"/>
    </row>
    <row r="414" spans="6:15">
      <c r="F414" s="89"/>
      <c r="G414" s="89"/>
      <c r="N414" s="89"/>
      <c r="O414" s="89"/>
    </row>
    <row r="415" spans="6:15">
      <c r="F415" s="89"/>
      <c r="G415" s="89"/>
      <c r="N415" s="89"/>
      <c r="O415" s="89"/>
    </row>
    <row r="416" spans="6:15">
      <c r="F416" s="89"/>
      <c r="G416" s="89"/>
      <c r="N416" s="89"/>
      <c r="O416" s="89"/>
    </row>
    <row r="417" spans="6:15">
      <c r="F417" s="89"/>
      <c r="G417" s="89"/>
      <c r="N417" s="89"/>
      <c r="O417" s="89"/>
    </row>
    <row r="418" spans="6:15">
      <c r="F418" s="89"/>
      <c r="G418" s="89"/>
      <c r="N418" s="89"/>
      <c r="O418" s="89"/>
    </row>
    <row r="419" spans="6:15">
      <c r="F419" s="89"/>
      <c r="G419" s="89"/>
      <c r="N419" s="89"/>
      <c r="O419" s="89"/>
    </row>
    <row r="420" spans="6:15">
      <c r="F420" s="89"/>
      <c r="G420" s="89"/>
      <c r="N420" s="89"/>
      <c r="O420" s="89"/>
    </row>
    <row r="421" spans="6:15">
      <c r="F421" s="89"/>
      <c r="G421" s="89"/>
      <c r="N421" s="89"/>
      <c r="O421" s="89"/>
    </row>
    <row r="422" spans="6:15">
      <c r="F422" s="89"/>
      <c r="G422" s="89"/>
      <c r="N422" s="89"/>
      <c r="O422" s="89"/>
    </row>
    <row r="423" spans="6:15">
      <c r="F423" s="89"/>
      <c r="G423" s="89"/>
      <c r="N423" s="89"/>
      <c r="O423" s="89"/>
    </row>
    <row r="424" spans="6:15">
      <c r="F424" s="89"/>
      <c r="G424" s="89"/>
      <c r="N424" s="89"/>
      <c r="O424" s="89"/>
    </row>
    <row r="425" spans="6:15">
      <c r="F425" s="89"/>
      <c r="G425" s="89"/>
      <c r="N425" s="89"/>
      <c r="O425" s="89"/>
    </row>
    <row r="426" spans="6:15">
      <c r="F426" s="89"/>
      <c r="G426" s="89"/>
      <c r="N426" s="89"/>
      <c r="O426" s="89"/>
    </row>
    <row r="427" spans="6:15">
      <c r="F427" s="89"/>
      <c r="G427" s="89"/>
      <c r="N427" s="89"/>
      <c r="O427" s="89"/>
    </row>
    <row r="428" spans="6:15">
      <c r="F428" s="89"/>
      <c r="G428" s="89"/>
      <c r="N428" s="89"/>
      <c r="O428" s="89"/>
    </row>
    <row r="429" spans="6:15">
      <c r="F429" s="89"/>
      <c r="G429" s="89"/>
      <c r="N429" s="89"/>
      <c r="O429" s="89"/>
    </row>
    <row r="430" spans="6:15">
      <c r="F430" s="89"/>
      <c r="G430" s="89"/>
      <c r="N430" s="89"/>
      <c r="O430" s="89"/>
    </row>
    <row r="431" spans="6:15">
      <c r="F431" s="89"/>
      <c r="G431" s="89"/>
      <c r="N431" s="89"/>
      <c r="O431" s="89"/>
    </row>
    <row r="432" spans="6:15">
      <c r="F432" s="89"/>
      <c r="G432" s="89"/>
      <c r="N432" s="89"/>
      <c r="O432" s="89"/>
    </row>
    <row r="433" spans="6:15">
      <c r="F433" s="89"/>
      <c r="G433" s="89"/>
      <c r="N433" s="89"/>
      <c r="O433" s="89"/>
    </row>
    <row r="434" spans="6:15">
      <c r="F434" s="89"/>
      <c r="G434" s="89"/>
      <c r="N434" s="89"/>
      <c r="O434" s="89"/>
    </row>
    <row r="435" spans="6:15">
      <c r="F435" s="89"/>
      <c r="G435" s="89"/>
      <c r="N435" s="89"/>
      <c r="O435" s="89"/>
    </row>
    <row r="436" spans="6:15">
      <c r="F436" s="89"/>
      <c r="G436" s="89"/>
      <c r="N436" s="89"/>
      <c r="O436" s="89"/>
    </row>
    <row r="437" spans="6:15">
      <c r="F437" s="89"/>
      <c r="G437" s="89"/>
      <c r="N437" s="89"/>
      <c r="O437" s="89"/>
    </row>
    <row r="438" spans="6:15">
      <c r="F438" s="89"/>
      <c r="G438" s="89"/>
      <c r="N438" s="89"/>
      <c r="O438" s="89"/>
    </row>
    <row r="439" spans="6:15">
      <c r="F439" s="89"/>
      <c r="G439" s="89"/>
      <c r="N439" s="89"/>
      <c r="O439" s="89"/>
    </row>
    <row r="440" spans="6:15">
      <c r="F440" s="89"/>
      <c r="G440" s="89"/>
      <c r="N440" s="89"/>
      <c r="O440" s="89"/>
    </row>
    <row r="441" spans="6:15">
      <c r="F441" s="89"/>
      <c r="G441" s="89"/>
      <c r="N441" s="89"/>
      <c r="O441" s="89"/>
    </row>
    <row r="442" spans="6:15">
      <c r="F442" s="89"/>
      <c r="G442" s="89"/>
      <c r="N442" s="89"/>
      <c r="O442" s="89"/>
    </row>
    <row r="443" spans="6:15">
      <c r="F443" s="89"/>
      <c r="G443" s="89"/>
      <c r="N443" s="89"/>
      <c r="O443" s="89"/>
    </row>
    <row r="444" spans="6:15">
      <c r="F444" s="89"/>
      <c r="G444" s="89"/>
      <c r="N444" s="89"/>
      <c r="O444" s="89"/>
    </row>
    <row r="445" spans="6:15">
      <c r="F445" s="89"/>
      <c r="G445" s="89"/>
      <c r="N445" s="89"/>
      <c r="O445" s="89"/>
    </row>
    <row r="446" spans="6:15">
      <c r="F446" s="89"/>
      <c r="G446" s="89"/>
      <c r="N446" s="89"/>
      <c r="O446" s="89"/>
    </row>
    <row r="447" spans="6:15">
      <c r="F447" s="89"/>
      <c r="G447" s="89"/>
      <c r="N447" s="89"/>
      <c r="O447" s="89"/>
    </row>
    <row r="448" spans="6:15">
      <c r="F448" s="89"/>
      <c r="G448" s="89"/>
      <c r="N448" s="89"/>
      <c r="O448" s="89"/>
    </row>
    <row r="449" spans="6:15">
      <c r="F449" s="89"/>
      <c r="G449" s="89"/>
      <c r="N449" s="89"/>
      <c r="O449" s="89"/>
    </row>
    <row r="450" spans="6:15">
      <c r="F450" s="89"/>
      <c r="G450" s="89"/>
      <c r="N450" s="89"/>
      <c r="O450" s="89"/>
    </row>
    <row r="451" spans="6:15">
      <c r="F451" s="89"/>
      <c r="G451" s="89"/>
      <c r="N451" s="89"/>
      <c r="O451" s="89"/>
    </row>
    <row r="452" spans="6:15">
      <c r="F452" s="89"/>
      <c r="G452" s="89"/>
      <c r="N452" s="89"/>
      <c r="O452" s="89"/>
    </row>
    <row r="453" spans="6:15">
      <c r="F453" s="89"/>
      <c r="G453" s="89"/>
      <c r="N453" s="89"/>
      <c r="O453" s="89"/>
    </row>
    <row r="454" spans="6:15">
      <c r="F454" s="89"/>
      <c r="G454" s="89"/>
      <c r="N454" s="89"/>
      <c r="O454" s="89"/>
    </row>
    <row r="455" spans="6:15">
      <c r="F455" s="89"/>
      <c r="G455" s="89"/>
      <c r="N455" s="89"/>
      <c r="O455" s="89"/>
    </row>
    <row r="456" spans="6:15">
      <c r="F456" s="89"/>
      <c r="G456" s="89"/>
      <c r="N456" s="89"/>
      <c r="O456" s="89"/>
    </row>
    <row r="457" spans="6:15">
      <c r="F457" s="89"/>
      <c r="G457" s="89"/>
      <c r="N457" s="89"/>
      <c r="O457" s="89"/>
    </row>
    <row r="458" spans="6:15">
      <c r="F458" s="89"/>
      <c r="G458" s="89"/>
      <c r="N458" s="89"/>
      <c r="O458" s="89"/>
    </row>
    <row r="459" spans="6:15">
      <c r="F459" s="89"/>
      <c r="G459" s="89"/>
      <c r="N459" s="89"/>
      <c r="O459" s="89"/>
    </row>
    <row r="460" spans="6:15">
      <c r="F460" s="89"/>
      <c r="G460" s="89"/>
      <c r="N460" s="89"/>
      <c r="O460" s="89"/>
    </row>
    <row r="461" spans="6:15">
      <c r="F461" s="89"/>
      <c r="G461" s="89"/>
      <c r="N461" s="89"/>
      <c r="O461" s="89"/>
    </row>
    <row r="462" spans="6:15">
      <c r="F462" s="89"/>
      <c r="G462" s="89"/>
      <c r="N462" s="89"/>
      <c r="O462" s="89"/>
    </row>
    <row r="463" spans="6:15">
      <c r="F463" s="89"/>
      <c r="G463" s="89"/>
      <c r="N463" s="89"/>
      <c r="O463" s="89"/>
    </row>
    <row r="464" spans="6:15">
      <c r="F464" s="89"/>
      <c r="G464" s="89"/>
      <c r="N464" s="89"/>
      <c r="O464" s="89"/>
    </row>
    <row r="465" spans="6:15">
      <c r="F465" s="89"/>
      <c r="G465" s="89"/>
      <c r="N465" s="89"/>
      <c r="O465" s="89"/>
    </row>
    <row r="466" spans="6:15">
      <c r="F466" s="89"/>
      <c r="G466" s="89"/>
      <c r="N466" s="89"/>
      <c r="O466" s="89"/>
    </row>
    <row r="467" spans="6:15">
      <c r="F467" s="89"/>
      <c r="G467" s="89"/>
      <c r="N467" s="89"/>
      <c r="O467" s="89"/>
    </row>
    <row r="468" spans="6:15">
      <c r="F468" s="89"/>
      <c r="G468" s="89"/>
      <c r="N468" s="89"/>
      <c r="O468" s="89"/>
    </row>
    <row r="469" spans="6:15">
      <c r="F469" s="89"/>
      <c r="G469" s="89"/>
      <c r="N469" s="89"/>
      <c r="O469" s="89"/>
    </row>
    <row r="470" spans="6:15">
      <c r="F470" s="89"/>
      <c r="G470" s="89"/>
      <c r="N470" s="89"/>
      <c r="O470" s="89"/>
    </row>
    <row r="471" spans="6:15">
      <c r="F471" s="89"/>
      <c r="G471" s="89"/>
      <c r="N471" s="89"/>
      <c r="O471" s="89"/>
    </row>
    <row r="472" spans="6:15">
      <c r="F472" s="89"/>
      <c r="G472" s="89"/>
      <c r="N472" s="89"/>
      <c r="O472" s="89"/>
    </row>
    <row r="473" spans="6:15">
      <c r="F473" s="89"/>
      <c r="G473" s="89"/>
      <c r="N473" s="89"/>
      <c r="O473" s="89"/>
    </row>
    <row r="474" spans="6:15">
      <c r="F474" s="89"/>
      <c r="G474" s="89"/>
      <c r="N474" s="89"/>
      <c r="O474" s="89"/>
    </row>
    <row r="475" spans="6:15">
      <c r="F475" s="89"/>
      <c r="G475" s="89"/>
      <c r="N475" s="89"/>
      <c r="O475" s="89"/>
    </row>
    <row r="476" spans="6:15">
      <c r="F476" s="89"/>
      <c r="G476" s="89"/>
      <c r="N476" s="89"/>
      <c r="O476" s="89"/>
    </row>
    <row r="477" spans="6:15">
      <c r="F477" s="89"/>
      <c r="G477" s="89"/>
      <c r="N477" s="89"/>
      <c r="O477" s="89"/>
    </row>
    <row r="478" spans="6:15">
      <c r="F478" s="89"/>
      <c r="G478" s="89"/>
      <c r="N478" s="89"/>
      <c r="O478" s="89"/>
    </row>
    <row r="479" spans="6:15">
      <c r="F479" s="89"/>
      <c r="G479" s="89"/>
      <c r="N479" s="89"/>
      <c r="O479" s="89"/>
    </row>
    <row r="480" spans="6:15">
      <c r="F480" s="89"/>
      <c r="G480" s="89"/>
      <c r="N480" s="89"/>
      <c r="O480" s="89"/>
    </row>
    <row r="481" spans="6:15">
      <c r="F481" s="89"/>
      <c r="G481" s="89"/>
      <c r="N481" s="89"/>
      <c r="O481" s="89"/>
    </row>
    <row r="482" spans="6:15">
      <c r="F482" s="89"/>
      <c r="G482" s="89"/>
      <c r="N482" s="89"/>
      <c r="O482" s="89"/>
    </row>
    <row r="483" spans="6:15">
      <c r="F483" s="89"/>
      <c r="G483" s="89"/>
      <c r="N483" s="89"/>
      <c r="O483" s="89"/>
    </row>
    <row r="484" spans="6:15">
      <c r="F484" s="89"/>
      <c r="G484" s="89"/>
      <c r="N484" s="89"/>
      <c r="O484" s="89"/>
    </row>
    <row r="485" spans="6:15">
      <c r="F485" s="89"/>
      <c r="G485" s="89"/>
      <c r="N485" s="89"/>
      <c r="O485" s="89"/>
    </row>
    <row r="486" spans="6:15">
      <c r="F486" s="89"/>
      <c r="G486" s="89"/>
      <c r="N486" s="89"/>
      <c r="O486" s="89"/>
    </row>
    <row r="487" spans="6:15">
      <c r="F487" s="89"/>
      <c r="G487" s="89"/>
      <c r="N487" s="89"/>
      <c r="O487" s="89"/>
    </row>
    <row r="488" spans="6:15">
      <c r="F488" s="89"/>
      <c r="G488" s="89"/>
      <c r="N488" s="89"/>
      <c r="O488" s="89"/>
    </row>
    <row r="489" spans="6:15">
      <c r="F489" s="89"/>
      <c r="G489" s="89"/>
      <c r="N489" s="89"/>
      <c r="O489" s="89"/>
    </row>
    <row r="490" spans="6:15">
      <c r="F490" s="89"/>
      <c r="G490" s="89"/>
      <c r="N490" s="89"/>
      <c r="O490" s="89"/>
    </row>
    <row r="491" spans="6:15">
      <c r="F491" s="89"/>
      <c r="G491" s="89"/>
      <c r="N491" s="89"/>
      <c r="O491" s="89"/>
    </row>
    <row r="492" spans="6:15">
      <c r="F492" s="89"/>
      <c r="G492" s="89"/>
      <c r="N492" s="89"/>
      <c r="O492" s="89"/>
    </row>
    <row r="493" spans="6:15">
      <c r="F493" s="89"/>
      <c r="G493" s="89"/>
      <c r="N493" s="89"/>
      <c r="O493" s="89"/>
    </row>
    <row r="494" spans="6:15">
      <c r="F494" s="89"/>
      <c r="G494" s="89"/>
      <c r="N494" s="89"/>
      <c r="O494" s="89"/>
    </row>
    <row r="495" spans="6:15">
      <c r="F495" s="89"/>
      <c r="G495" s="89"/>
      <c r="N495" s="89"/>
      <c r="O495" s="89"/>
    </row>
    <row r="496" spans="6:15">
      <c r="F496" s="89"/>
      <c r="G496" s="89"/>
      <c r="N496" s="89"/>
      <c r="O496" s="89"/>
    </row>
    <row r="497" spans="6:15">
      <c r="F497" s="89"/>
      <c r="G497" s="89"/>
      <c r="N497" s="89"/>
      <c r="O497" s="89"/>
    </row>
    <row r="498" spans="6:15">
      <c r="F498" s="89"/>
      <c r="G498" s="89"/>
      <c r="N498" s="89"/>
      <c r="O498" s="89"/>
    </row>
    <row r="499" spans="6:15">
      <c r="F499" s="89"/>
      <c r="G499" s="89"/>
      <c r="N499" s="89"/>
      <c r="O499" s="89"/>
    </row>
    <row r="500" spans="6:15">
      <c r="F500" s="89"/>
      <c r="G500" s="89"/>
      <c r="N500" s="89"/>
      <c r="O500" s="89"/>
    </row>
    <row r="501" spans="6:15">
      <c r="F501" s="89"/>
      <c r="G501" s="89"/>
      <c r="N501" s="89"/>
      <c r="O501" s="89"/>
    </row>
    <row r="502" spans="6:15">
      <c r="F502" s="89"/>
      <c r="G502" s="89"/>
      <c r="N502" s="89"/>
      <c r="O502" s="89"/>
    </row>
    <row r="503" spans="6:15">
      <c r="F503" s="89"/>
      <c r="G503" s="89"/>
      <c r="N503" s="89"/>
      <c r="O503" s="89"/>
    </row>
    <row r="504" spans="6:15">
      <c r="F504" s="89"/>
      <c r="G504" s="89"/>
      <c r="N504" s="89"/>
      <c r="O504" s="89"/>
    </row>
    <row r="505" spans="6:15">
      <c r="F505" s="89"/>
      <c r="G505" s="89"/>
      <c r="N505" s="89"/>
      <c r="O505" s="89"/>
    </row>
    <row r="506" spans="6:15">
      <c r="F506" s="89"/>
      <c r="G506" s="89"/>
      <c r="N506" s="89"/>
      <c r="O506" s="89"/>
    </row>
    <row r="507" spans="6:15">
      <c r="F507" s="89"/>
      <c r="G507" s="89"/>
      <c r="N507" s="89"/>
      <c r="O507" s="89"/>
    </row>
    <row r="508" spans="6:15">
      <c r="F508" s="89"/>
      <c r="G508" s="89"/>
      <c r="N508" s="89"/>
      <c r="O508" s="89"/>
    </row>
    <row r="509" spans="6:15">
      <c r="F509" s="89"/>
      <c r="G509" s="89"/>
      <c r="N509" s="89"/>
      <c r="O509" s="89"/>
    </row>
    <row r="510" spans="6:15">
      <c r="F510" s="89"/>
      <c r="G510" s="89"/>
      <c r="N510" s="89"/>
      <c r="O510" s="89"/>
    </row>
    <row r="511" spans="6:15">
      <c r="F511" s="89"/>
      <c r="G511" s="89"/>
      <c r="N511" s="89"/>
      <c r="O511" s="89"/>
    </row>
    <row r="512" spans="6:15">
      <c r="F512" s="89"/>
      <c r="G512" s="89"/>
      <c r="N512" s="89"/>
      <c r="O512" s="89"/>
    </row>
    <row r="513" spans="6:15">
      <c r="F513" s="89"/>
      <c r="G513" s="89"/>
      <c r="N513" s="89"/>
      <c r="O513" s="89"/>
    </row>
    <row r="514" spans="6:15">
      <c r="F514" s="89"/>
      <c r="G514" s="89"/>
      <c r="N514" s="89"/>
      <c r="O514" s="89"/>
    </row>
    <row r="515" spans="6:15">
      <c r="F515" s="89"/>
      <c r="G515" s="89"/>
      <c r="N515" s="89"/>
      <c r="O515" s="89"/>
    </row>
    <row r="516" spans="6:15">
      <c r="F516" s="89"/>
      <c r="G516" s="89"/>
      <c r="N516" s="89"/>
      <c r="O516" s="89"/>
    </row>
    <row r="517" spans="6:15">
      <c r="F517" s="89"/>
      <c r="G517" s="89"/>
      <c r="N517" s="89"/>
      <c r="O517" s="89"/>
    </row>
    <row r="518" spans="6:15">
      <c r="F518" s="89"/>
      <c r="G518" s="89"/>
      <c r="N518" s="89"/>
      <c r="O518" s="89"/>
    </row>
    <row r="519" spans="6:15">
      <c r="F519" s="89"/>
      <c r="G519" s="89"/>
      <c r="N519" s="89"/>
      <c r="O519" s="89"/>
    </row>
    <row r="520" spans="6:15">
      <c r="F520" s="89"/>
      <c r="G520" s="89"/>
      <c r="N520" s="89"/>
      <c r="O520" s="89"/>
    </row>
    <row r="521" spans="6:15">
      <c r="F521" s="89"/>
      <c r="G521" s="89"/>
      <c r="N521" s="89"/>
      <c r="O521" s="89"/>
    </row>
    <row r="522" spans="6:15">
      <c r="F522" s="89"/>
      <c r="G522" s="89"/>
      <c r="N522" s="89"/>
      <c r="O522" s="89"/>
    </row>
    <row r="523" spans="6:15">
      <c r="F523" s="89"/>
      <c r="G523" s="89"/>
      <c r="N523" s="89"/>
      <c r="O523" s="89"/>
    </row>
    <row r="524" spans="6:15">
      <c r="F524" s="89"/>
      <c r="G524" s="89"/>
      <c r="N524" s="89"/>
      <c r="O524" s="89"/>
    </row>
    <row r="525" spans="6:15">
      <c r="F525" s="89"/>
      <c r="G525" s="89"/>
      <c r="N525" s="89"/>
      <c r="O525" s="89"/>
    </row>
    <row r="526" spans="6:15">
      <c r="F526" s="89"/>
      <c r="G526" s="89"/>
      <c r="N526" s="89"/>
      <c r="O526" s="89"/>
    </row>
    <row r="527" spans="6:15">
      <c r="F527" s="89"/>
      <c r="G527" s="89"/>
      <c r="N527" s="89"/>
      <c r="O527" s="89"/>
    </row>
    <row r="528" spans="6:15">
      <c r="F528" s="89"/>
      <c r="G528" s="89"/>
      <c r="N528" s="89"/>
      <c r="O528" s="89"/>
    </row>
    <row r="529" spans="6:15">
      <c r="F529" s="89"/>
      <c r="G529" s="89"/>
      <c r="N529" s="89"/>
      <c r="O529" s="89"/>
    </row>
    <row r="530" spans="6:15">
      <c r="F530" s="89"/>
      <c r="G530" s="89"/>
      <c r="N530" s="89"/>
      <c r="O530" s="89"/>
    </row>
    <row r="531" spans="6:15">
      <c r="F531" s="89"/>
      <c r="G531" s="89"/>
      <c r="N531" s="89"/>
      <c r="O531" s="89"/>
    </row>
    <row r="532" spans="6:15">
      <c r="F532" s="89"/>
      <c r="G532" s="89"/>
      <c r="N532" s="89"/>
      <c r="O532" s="89"/>
    </row>
    <row r="533" spans="6:15">
      <c r="F533" s="89"/>
      <c r="G533" s="89"/>
      <c r="N533" s="89"/>
      <c r="O533" s="89"/>
    </row>
    <row r="534" spans="6:15">
      <c r="F534" s="89"/>
      <c r="G534" s="89"/>
      <c r="N534" s="89"/>
      <c r="O534" s="89"/>
    </row>
    <row r="535" spans="6:15">
      <c r="F535" s="89"/>
      <c r="G535" s="89"/>
      <c r="N535" s="89"/>
      <c r="O535" s="89"/>
    </row>
    <row r="536" spans="6:15">
      <c r="F536" s="89"/>
      <c r="G536" s="89"/>
      <c r="N536" s="89"/>
      <c r="O536" s="89"/>
    </row>
    <row r="537" spans="6:15">
      <c r="F537" s="89"/>
      <c r="G537" s="89"/>
      <c r="N537" s="89"/>
      <c r="O537" s="89"/>
    </row>
    <row r="538" spans="6:15">
      <c r="F538" s="89"/>
      <c r="G538" s="89"/>
      <c r="N538" s="89"/>
      <c r="O538" s="89"/>
    </row>
    <row r="539" spans="6:15">
      <c r="F539" s="89"/>
      <c r="G539" s="89"/>
      <c r="N539" s="89"/>
      <c r="O539" s="89"/>
    </row>
    <row r="540" spans="6:15">
      <c r="F540" s="89"/>
      <c r="G540" s="89"/>
      <c r="N540" s="89"/>
      <c r="O540" s="89"/>
    </row>
    <row r="541" spans="6:15">
      <c r="F541" s="89"/>
      <c r="G541" s="89"/>
      <c r="N541" s="89"/>
      <c r="O541" s="89"/>
    </row>
    <row r="542" spans="6:15">
      <c r="F542" s="89"/>
      <c r="G542" s="89"/>
      <c r="N542" s="89"/>
      <c r="O542" s="89"/>
    </row>
    <row r="543" spans="6:15">
      <c r="F543" s="89"/>
      <c r="G543" s="89"/>
      <c r="N543" s="89"/>
      <c r="O543" s="89"/>
    </row>
    <row r="544" spans="6:15">
      <c r="F544" s="89"/>
      <c r="G544" s="89"/>
      <c r="N544" s="89"/>
      <c r="O544" s="89"/>
    </row>
    <row r="545" spans="6:15">
      <c r="F545" s="89"/>
      <c r="G545" s="89"/>
      <c r="N545" s="89"/>
      <c r="O545" s="89"/>
    </row>
    <row r="546" spans="6:15">
      <c r="F546" s="89"/>
      <c r="G546" s="89"/>
      <c r="N546" s="89"/>
      <c r="O546" s="89"/>
    </row>
    <row r="547" spans="6:15">
      <c r="F547" s="89"/>
      <c r="G547" s="89"/>
      <c r="N547" s="89"/>
      <c r="O547" s="89"/>
    </row>
    <row r="548" spans="6:15">
      <c r="F548" s="89"/>
      <c r="G548" s="89"/>
      <c r="N548" s="89"/>
      <c r="O548" s="89"/>
    </row>
    <row r="549" spans="6:15">
      <c r="F549" s="89"/>
      <c r="G549" s="89"/>
      <c r="N549" s="89"/>
      <c r="O549" s="89"/>
    </row>
    <row r="550" spans="6:15">
      <c r="F550" s="89"/>
      <c r="G550" s="89"/>
      <c r="N550" s="89"/>
      <c r="O550" s="89"/>
    </row>
    <row r="551" spans="6:15">
      <c r="F551" s="89"/>
      <c r="G551" s="89"/>
      <c r="N551" s="89"/>
      <c r="O551" s="89"/>
    </row>
    <row r="552" spans="6:15">
      <c r="F552" s="89"/>
      <c r="G552" s="89"/>
      <c r="N552" s="89"/>
      <c r="O552" s="89"/>
    </row>
    <row r="553" spans="6:15">
      <c r="F553" s="89"/>
      <c r="G553" s="89"/>
      <c r="N553" s="89"/>
      <c r="O553" s="89"/>
    </row>
    <row r="554" spans="6:15">
      <c r="F554" s="89"/>
      <c r="G554" s="89"/>
      <c r="N554" s="89"/>
      <c r="O554" s="89"/>
    </row>
    <row r="555" spans="6:15">
      <c r="F555" s="89"/>
      <c r="G555" s="89"/>
      <c r="N555" s="89"/>
      <c r="O555" s="89"/>
    </row>
    <row r="556" spans="6:15">
      <c r="F556" s="89"/>
      <c r="G556" s="89"/>
      <c r="N556" s="89"/>
      <c r="O556" s="89"/>
    </row>
    <row r="557" spans="6:15">
      <c r="F557" s="89"/>
      <c r="G557" s="89"/>
      <c r="N557" s="89"/>
      <c r="O557" s="89"/>
    </row>
    <row r="558" spans="6:15">
      <c r="F558" s="89"/>
      <c r="G558" s="89"/>
      <c r="N558" s="89"/>
      <c r="O558" s="89"/>
    </row>
    <row r="559" spans="6:15">
      <c r="F559" s="89"/>
      <c r="G559" s="89"/>
      <c r="N559" s="89"/>
      <c r="O559" s="89"/>
    </row>
    <row r="560" spans="6:15">
      <c r="F560" s="89"/>
      <c r="G560" s="89"/>
      <c r="N560" s="89"/>
      <c r="O560" s="89"/>
    </row>
    <row r="561" spans="6:15">
      <c r="F561" s="89"/>
      <c r="G561" s="89"/>
      <c r="N561" s="89"/>
      <c r="O561" s="89"/>
    </row>
    <row r="562" spans="6:15">
      <c r="F562" s="89"/>
      <c r="G562" s="89"/>
      <c r="N562" s="89"/>
      <c r="O562" s="89"/>
    </row>
    <row r="563" spans="6:15">
      <c r="F563" s="89"/>
      <c r="G563" s="89"/>
      <c r="N563" s="89"/>
      <c r="O563" s="89"/>
    </row>
    <row r="564" spans="6:15">
      <c r="F564" s="89"/>
      <c r="G564" s="89"/>
      <c r="N564" s="89"/>
      <c r="O564" s="89"/>
    </row>
    <row r="565" spans="6:15">
      <c r="F565" s="89"/>
      <c r="G565" s="89"/>
      <c r="N565" s="89"/>
      <c r="O565" s="89"/>
    </row>
    <row r="566" spans="6:15">
      <c r="F566" s="89"/>
      <c r="G566" s="89"/>
      <c r="N566" s="89"/>
      <c r="O566" s="89"/>
    </row>
    <row r="567" spans="6:15">
      <c r="F567" s="89"/>
      <c r="G567" s="89"/>
      <c r="N567" s="89"/>
      <c r="O567" s="89"/>
    </row>
    <row r="568" spans="6:15">
      <c r="F568" s="89"/>
      <c r="G568" s="89"/>
      <c r="N568" s="89"/>
      <c r="O568" s="89"/>
    </row>
    <row r="569" spans="6:15">
      <c r="F569" s="89"/>
      <c r="G569" s="89"/>
      <c r="N569" s="89"/>
      <c r="O569" s="89"/>
    </row>
    <row r="570" spans="6:15">
      <c r="F570" s="89"/>
      <c r="G570" s="89"/>
      <c r="N570" s="89"/>
      <c r="O570" s="89"/>
    </row>
    <row r="571" spans="6:15">
      <c r="F571" s="89"/>
      <c r="G571" s="89"/>
      <c r="N571" s="89"/>
      <c r="O571" s="89"/>
    </row>
    <row r="572" spans="6:15">
      <c r="F572" s="89"/>
      <c r="G572" s="89"/>
      <c r="N572" s="89"/>
      <c r="O572" s="89"/>
    </row>
    <row r="573" spans="6:15">
      <c r="F573" s="89"/>
      <c r="G573" s="89"/>
      <c r="N573" s="89"/>
      <c r="O573" s="89"/>
    </row>
    <row r="574" spans="6:15">
      <c r="F574" s="89"/>
      <c r="G574" s="89"/>
      <c r="N574" s="89"/>
      <c r="O574" s="89"/>
    </row>
    <row r="575" spans="6:15">
      <c r="F575" s="89"/>
      <c r="G575" s="89"/>
      <c r="N575" s="89"/>
      <c r="O575" s="89"/>
    </row>
    <row r="576" spans="6:15">
      <c r="F576" s="89"/>
      <c r="G576" s="89"/>
      <c r="N576" s="89"/>
      <c r="O576" s="89"/>
    </row>
    <row r="577" spans="6:15">
      <c r="F577" s="89"/>
      <c r="G577" s="89"/>
      <c r="N577" s="89"/>
      <c r="O577" s="89"/>
    </row>
    <row r="578" spans="6:15">
      <c r="F578" s="89"/>
      <c r="G578" s="89"/>
      <c r="N578" s="89"/>
      <c r="O578" s="89"/>
    </row>
    <row r="579" spans="6:15">
      <c r="F579" s="89"/>
      <c r="G579" s="89"/>
      <c r="N579" s="89"/>
      <c r="O579" s="89"/>
    </row>
    <row r="580" spans="6:15">
      <c r="F580" s="89"/>
      <c r="G580" s="89"/>
      <c r="N580" s="89"/>
      <c r="O580" s="89"/>
    </row>
    <row r="581" spans="6:15">
      <c r="F581" s="89"/>
      <c r="G581" s="89"/>
      <c r="N581" s="89"/>
      <c r="O581" s="89"/>
    </row>
    <row r="582" spans="6:15">
      <c r="F582" s="89"/>
      <c r="G582" s="89"/>
      <c r="N582" s="89"/>
      <c r="O582" s="89"/>
    </row>
    <row r="583" spans="6:15">
      <c r="F583" s="89"/>
      <c r="G583" s="89"/>
      <c r="N583" s="89"/>
      <c r="O583" s="89"/>
    </row>
    <row r="584" spans="6:15">
      <c r="F584" s="89"/>
      <c r="G584" s="89"/>
      <c r="N584" s="89"/>
      <c r="O584" s="89"/>
    </row>
    <row r="585" spans="6:15">
      <c r="F585" s="89"/>
      <c r="G585" s="89"/>
      <c r="N585" s="89"/>
      <c r="O585" s="89"/>
    </row>
    <row r="586" spans="6:15">
      <c r="F586" s="89"/>
      <c r="G586" s="89"/>
      <c r="N586" s="89"/>
      <c r="O586" s="89"/>
    </row>
    <row r="587" spans="6:15">
      <c r="F587" s="89"/>
      <c r="G587" s="89"/>
      <c r="N587" s="89"/>
      <c r="O587" s="89"/>
    </row>
    <row r="588" spans="6:15">
      <c r="F588" s="89"/>
      <c r="G588" s="89"/>
      <c r="N588" s="89"/>
      <c r="O588" s="89"/>
    </row>
    <row r="589" spans="6:15">
      <c r="F589" s="89"/>
      <c r="G589" s="89"/>
      <c r="N589" s="89"/>
      <c r="O589" s="89"/>
    </row>
    <row r="590" spans="6:15">
      <c r="F590" s="89"/>
      <c r="G590" s="89"/>
      <c r="N590" s="89"/>
      <c r="O590" s="89"/>
    </row>
    <row r="591" spans="6:15">
      <c r="F591" s="89"/>
      <c r="G591" s="89"/>
      <c r="N591" s="89"/>
      <c r="O591" s="89"/>
    </row>
    <row r="592" spans="6:15">
      <c r="F592" s="89"/>
      <c r="G592" s="89"/>
      <c r="N592" s="89"/>
      <c r="O592" s="89"/>
    </row>
    <row r="593" spans="6:15">
      <c r="F593" s="89"/>
      <c r="G593" s="89"/>
      <c r="N593" s="89"/>
      <c r="O593" s="89"/>
    </row>
    <row r="594" spans="6:15">
      <c r="F594" s="89"/>
      <c r="G594" s="89"/>
      <c r="N594" s="89"/>
      <c r="O594" s="89"/>
    </row>
    <row r="595" spans="6:15">
      <c r="F595" s="89"/>
      <c r="G595" s="89"/>
      <c r="N595" s="89"/>
      <c r="O595" s="89"/>
    </row>
    <row r="596" spans="6:15">
      <c r="F596" s="89"/>
      <c r="G596" s="89"/>
      <c r="N596" s="89"/>
      <c r="O596" s="89"/>
    </row>
    <row r="597" spans="6:15">
      <c r="F597" s="89"/>
      <c r="G597" s="89"/>
      <c r="N597" s="89"/>
      <c r="O597" s="89"/>
    </row>
    <row r="598" spans="6:15">
      <c r="F598" s="89"/>
      <c r="G598" s="89"/>
      <c r="N598" s="89"/>
      <c r="O598" s="89"/>
    </row>
    <row r="599" spans="6:15">
      <c r="F599" s="89"/>
      <c r="G599" s="89"/>
      <c r="N599" s="89"/>
      <c r="O599" s="89"/>
    </row>
    <row r="600" spans="6:15">
      <c r="F600" s="89"/>
      <c r="G600" s="89"/>
      <c r="N600" s="89"/>
      <c r="O600" s="89"/>
    </row>
    <row r="601" spans="6:15">
      <c r="F601" s="89"/>
      <c r="G601" s="89"/>
      <c r="N601" s="89"/>
      <c r="O601" s="89"/>
    </row>
    <row r="602" spans="6:15">
      <c r="F602" s="89"/>
      <c r="G602" s="89"/>
      <c r="N602" s="89"/>
      <c r="O602" s="89"/>
    </row>
    <row r="603" spans="6:15">
      <c r="F603" s="89"/>
      <c r="G603" s="89"/>
      <c r="N603" s="89"/>
      <c r="O603" s="89"/>
    </row>
    <row r="604" spans="6:15">
      <c r="F604" s="89"/>
      <c r="G604" s="89"/>
      <c r="N604" s="89"/>
      <c r="O604" s="89"/>
    </row>
    <row r="605" spans="6:15">
      <c r="F605" s="89"/>
      <c r="G605" s="89"/>
      <c r="N605" s="89"/>
      <c r="O605" s="89"/>
    </row>
    <row r="606" spans="6:15">
      <c r="F606" s="89"/>
      <c r="G606" s="89"/>
      <c r="N606" s="89"/>
      <c r="O606" s="89"/>
    </row>
    <row r="607" spans="6:15">
      <c r="F607" s="89"/>
      <c r="G607" s="89"/>
      <c r="N607" s="89"/>
      <c r="O607" s="89"/>
    </row>
    <row r="608" spans="6:15">
      <c r="F608" s="89"/>
      <c r="G608" s="89"/>
      <c r="N608" s="89"/>
      <c r="O608" s="89"/>
    </row>
    <row r="609" spans="6:15">
      <c r="F609" s="89"/>
      <c r="G609" s="89"/>
      <c r="N609" s="89"/>
      <c r="O609" s="89"/>
    </row>
    <row r="610" spans="6:15">
      <c r="F610" s="89"/>
      <c r="G610" s="89"/>
      <c r="N610" s="89"/>
      <c r="O610" s="89"/>
    </row>
    <row r="611" spans="6:15">
      <c r="F611" s="89"/>
      <c r="G611" s="89"/>
      <c r="N611" s="89"/>
      <c r="O611" s="89"/>
    </row>
    <row r="612" spans="6:15">
      <c r="F612" s="89"/>
      <c r="G612" s="89"/>
      <c r="N612" s="89"/>
      <c r="O612" s="89"/>
    </row>
    <row r="613" spans="6:15">
      <c r="F613" s="89"/>
      <c r="G613" s="89"/>
      <c r="N613" s="89"/>
      <c r="O613" s="89"/>
    </row>
    <row r="614" spans="6:15">
      <c r="F614" s="89"/>
      <c r="G614" s="89"/>
      <c r="N614" s="89"/>
      <c r="O614" s="89"/>
    </row>
    <row r="615" spans="6:15">
      <c r="F615" s="89"/>
      <c r="G615" s="89"/>
      <c r="N615" s="89"/>
      <c r="O615" s="89"/>
    </row>
    <row r="616" spans="6:15">
      <c r="F616" s="89"/>
      <c r="G616" s="89"/>
      <c r="N616" s="89"/>
      <c r="O616" s="89"/>
    </row>
    <row r="617" spans="6:15">
      <c r="F617" s="89"/>
      <c r="G617" s="89"/>
      <c r="N617" s="89"/>
      <c r="O617" s="89"/>
    </row>
    <row r="618" spans="6:15">
      <c r="F618" s="89"/>
      <c r="G618" s="89"/>
      <c r="N618" s="89"/>
      <c r="O618" s="89"/>
    </row>
    <row r="619" spans="6:15">
      <c r="F619" s="89"/>
      <c r="G619" s="89"/>
      <c r="N619" s="89"/>
      <c r="O619" s="89"/>
    </row>
    <row r="620" spans="6:15">
      <c r="F620" s="89"/>
      <c r="G620" s="89"/>
      <c r="N620" s="89"/>
      <c r="O620" s="89"/>
    </row>
    <row r="621" spans="6:15">
      <c r="F621" s="89"/>
      <c r="G621" s="89"/>
      <c r="N621" s="89"/>
      <c r="O621" s="89"/>
    </row>
    <row r="622" spans="6:15">
      <c r="F622" s="89"/>
      <c r="G622" s="89"/>
      <c r="N622" s="89"/>
      <c r="O622" s="89"/>
    </row>
    <row r="623" spans="6:15">
      <c r="F623" s="89"/>
      <c r="G623" s="89"/>
      <c r="N623" s="89"/>
      <c r="O623" s="89"/>
    </row>
    <row r="624" spans="6:15">
      <c r="F624" s="89"/>
      <c r="G624" s="89"/>
      <c r="N624" s="89"/>
      <c r="O624" s="89"/>
    </row>
    <row r="625" spans="6:15">
      <c r="F625" s="89"/>
      <c r="G625" s="89"/>
      <c r="N625" s="89"/>
      <c r="O625" s="89"/>
    </row>
    <row r="626" spans="6:15">
      <c r="F626" s="89"/>
      <c r="G626" s="89"/>
      <c r="N626" s="89"/>
      <c r="O626" s="89"/>
    </row>
    <row r="627" spans="6:15">
      <c r="F627" s="89"/>
      <c r="G627" s="89"/>
      <c r="N627" s="89"/>
      <c r="O627" s="89"/>
    </row>
    <row r="628" spans="6:15">
      <c r="F628" s="89"/>
      <c r="G628" s="89"/>
      <c r="N628" s="89"/>
      <c r="O628" s="89"/>
    </row>
    <row r="629" spans="6:15">
      <c r="F629" s="89"/>
      <c r="G629" s="89"/>
      <c r="N629" s="89"/>
      <c r="O629" s="89"/>
    </row>
    <row r="630" spans="6:15">
      <c r="F630" s="89"/>
      <c r="G630" s="89"/>
      <c r="N630" s="89"/>
      <c r="O630" s="89"/>
    </row>
    <row r="631" spans="6:15">
      <c r="F631" s="89"/>
      <c r="G631" s="89"/>
      <c r="N631" s="89"/>
      <c r="O631" s="89"/>
    </row>
    <row r="632" spans="6:15">
      <c r="F632" s="89"/>
      <c r="G632" s="89"/>
      <c r="N632" s="89"/>
      <c r="O632" s="89"/>
    </row>
    <row r="633" spans="6:15">
      <c r="F633" s="89"/>
      <c r="G633" s="89"/>
      <c r="N633" s="89"/>
      <c r="O633" s="89"/>
    </row>
    <row r="634" spans="6:15">
      <c r="F634" s="89"/>
      <c r="G634" s="89"/>
      <c r="N634" s="89"/>
      <c r="O634" s="89"/>
    </row>
    <row r="635" spans="6:15">
      <c r="F635" s="89"/>
      <c r="G635" s="89"/>
      <c r="N635" s="89"/>
      <c r="O635" s="89"/>
    </row>
    <row r="636" spans="6:15">
      <c r="F636" s="89"/>
      <c r="G636" s="89"/>
      <c r="N636" s="89"/>
      <c r="O636" s="89"/>
    </row>
    <row r="637" spans="6:15">
      <c r="F637" s="89"/>
      <c r="G637" s="89"/>
      <c r="N637" s="89"/>
      <c r="O637" s="89"/>
    </row>
    <row r="638" spans="6:15">
      <c r="F638" s="89"/>
      <c r="G638" s="89"/>
      <c r="N638" s="89"/>
      <c r="O638" s="89"/>
    </row>
    <row r="639" spans="6:15">
      <c r="F639" s="89"/>
      <c r="G639" s="89"/>
      <c r="N639" s="89"/>
      <c r="O639" s="89"/>
    </row>
    <row r="640" spans="6:15">
      <c r="F640" s="89"/>
      <c r="G640" s="89"/>
      <c r="N640" s="89"/>
      <c r="O640" s="89"/>
    </row>
    <row r="641" spans="6:15">
      <c r="F641" s="89"/>
      <c r="G641" s="89"/>
      <c r="N641" s="89"/>
      <c r="O641" s="89"/>
    </row>
    <row r="642" spans="6:15">
      <c r="F642" s="89"/>
      <c r="G642" s="89"/>
      <c r="N642" s="89"/>
      <c r="O642" s="89"/>
    </row>
    <row r="643" spans="6:15">
      <c r="F643" s="89"/>
      <c r="G643" s="89"/>
      <c r="N643" s="89"/>
      <c r="O643" s="89"/>
    </row>
    <row r="644" spans="6:15">
      <c r="F644" s="89"/>
      <c r="G644" s="89"/>
      <c r="N644" s="89"/>
      <c r="O644" s="89"/>
    </row>
    <row r="645" spans="6:15">
      <c r="F645" s="89"/>
      <c r="G645" s="89"/>
      <c r="N645" s="89"/>
      <c r="O645" s="89"/>
    </row>
    <row r="646" spans="6:15">
      <c r="F646" s="89"/>
      <c r="G646" s="89"/>
      <c r="N646" s="89"/>
      <c r="O646" s="89"/>
    </row>
    <row r="647" spans="6:15">
      <c r="F647" s="89"/>
      <c r="G647" s="89"/>
      <c r="N647" s="89"/>
      <c r="O647" s="89"/>
    </row>
    <row r="648" spans="6:15">
      <c r="F648" s="89"/>
      <c r="G648" s="89"/>
      <c r="N648" s="89"/>
      <c r="O648" s="89"/>
    </row>
    <row r="649" spans="6:15">
      <c r="F649" s="89"/>
      <c r="G649" s="89"/>
      <c r="N649" s="89"/>
      <c r="O649" s="89"/>
    </row>
    <row r="650" spans="6:15">
      <c r="F650" s="89"/>
      <c r="G650" s="89"/>
      <c r="N650" s="89"/>
      <c r="O650" s="89"/>
    </row>
    <row r="651" spans="6:15">
      <c r="F651" s="89"/>
      <c r="G651" s="89"/>
      <c r="N651" s="89"/>
      <c r="O651" s="89"/>
    </row>
    <row r="652" spans="6:15">
      <c r="F652" s="89"/>
      <c r="G652" s="89"/>
      <c r="N652" s="89"/>
      <c r="O652" s="89"/>
    </row>
    <row r="653" spans="6:15">
      <c r="F653" s="89"/>
      <c r="G653" s="89"/>
      <c r="N653" s="89"/>
      <c r="O653" s="89"/>
    </row>
    <row r="654" spans="6:15">
      <c r="F654" s="89"/>
      <c r="G654" s="89"/>
      <c r="N654" s="89"/>
      <c r="O654" s="89"/>
    </row>
    <row r="655" spans="6:15">
      <c r="F655" s="89"/>
      <c r="G655" s="89"/>
      <c r="N655" s="89"/>
      <c r="O655" s="89"/>
    </row>
    <row r="656" spans="6:15">
      <c r="F656" s="89"/>
      <c r="G656" s="89"/>
      <c r="N656" s="89"/>
      <c r="O656" s="89"/>
    </row>
    <row r="657" spans="6:15">
      <c r="F657" s="89"/>
      <c r="G657" s="89"/>
      <c r="N657" s="89"/>
      <c r="O657" s="89"/>
    </row>
    <row r="658" spans="6:15">
      <c r="F658" s="89"/>
      <c r="G658" s="89"/>
      <c r="N658" s="89"/>
      <c r="O658" s="89"/>
    </row>
    <row r="659" spans="6:15">
      <c r="F659" s="89"/>
      <c r="G659" s="89"/>
      <c r="N659" s="89"/>
      <c r="O659" s="89"/>
    </row>
    <row r="660" spans="6:15">
      <c r="F660" s="89"/>
      <c r="G660" s="89"/>
      <c r="N660" s="89"/>
      <c r="O660" s="89"/>
    </row>
    <row r="661" spans="6:15">
      <c r="F661" s="89"/>
      <c r="G661" s="89"/>
      <c r="N661" s="89"/>
      <c r="O661" s="89"/>
    </row>
    <row r="662" spans="6:15">
      <c r="F662" s="89"/>
      <c r="G662" s="89"/>
      <c r="N662" s="89"/>
      <c r="O662" s="89"/>
    </row>
    <row r="663" spans="6:15">
      <c r="F663" s="89"/>
      <c r="G663" s="89"/>
      <c r="N663" s="89"/>
      <c r="O663" s="89"/>
    </row>
    <row r="664" spans="6:15">
      <c r="F664" s="89"/>
      <c r="G664" s="89"/>
      <c r="N664" s="89"/>
      <c r="O664" s="89"/>
    </row>
    <row r="665" spans="6:15">
      <c r="F665" s="89"/>
      <c r="G665" s="89"/>
      <c r="N665" s="89"/>
      <c r="O665" s="89"/>
    </row>
    <row r="666" spans="6:15">
      <c r="F666" s="89"/>
      <c r="G666" s="89"/>
      <c r="N666" s="89"/>
      <c r="O666" s="89"/>
    </row>
    <row r="667" spans="6:15">
      <c r="F667" s="89"/>
      <c r="G667" s="89"/>
      <c r="N667" s="89"/>
      <c r="O667" s="89"/>
    </row>
    <row r="668" spans="6:15">
      <c r="F668" s="89"/>
      <c r="G668" s="89"/>
      <c r="N668" s="89"/>
      <c r="O668" s="89"/>
    </row>
    <row r="669" spans="6:15">
      <c r="F669" s="89"/>
      <c r="G669" s="89"/>
      <c r="N669" s="89"/>
      <c r="O669" s="89"/>
    </row>
    <row r="670" spans="6:15">
      <c r="F670" s="89"/>
      <c r="G670" s="89"/>
      <c r="N670" s="89"/>
      <c r="O670" s="89"/>
    </row>
    <row r="671" spans="6:15">
      <c r="F671" s="89"/>
      <c r="G671" s="89"/>
      <c r="N671" s="89"/>
      <c r="O671" s="89"/>
    </row>
    <row r="672" spans="6:15">
      <c r="F672" s="89"/>
      <c r="G672" s="89"/>
      <c r="N672" s="89"/>
      <c r="O672" s="89"/>
    </row>
    <row r="673" spans="6:15">
      <c r="F673" s="89"/>
      <c r="G673" s="89"/>
      <c r="N673" s="89"/>
      <c r="O673" s="89"/>
    </row>
    <row r="674" spans="6:15">
      <c r="F674" s="89"/>
      <c r="G674" s="89"/>
      <c r="N674" s="89"/>
      <c r="O674" s="89"/>
    </row>
    <row r="675" spans="6:15">
      <c r="F675" s="89"/>
      <c r="G675" s="89"/>
      <c r="N675" s="89"/>
      <c r="O675" s="89"/>
    </row>
    <row r="676" spans="6:15">
      <c r="F676" s="89"/>
      <c r="G676" s="89"/>
      <c r="N676" s="89"/>
      <c r="O676" s="89"/>
    </row>
    <row r="677" spans="6:15">
      <c r="F677" s="89"/>
      <c r="G677" s="89"/>
      <c r="N677" s="89"/>
      <c r="O677" s="89"/>
    </row>
    <row r="678" spans="6:15">
      <c r="F678" s="89"/>
      <c r="G678" s="89"/>
      <c r="N678" s="89"/>
      <c r="O678" s="89"/>
    </row>
    <row r="679" spans="6:15">
      <c r="F679" s="89"/>
      <c r="G679" s="89"/>
      <c r="N679" s="89"/>
      <c r="O679" s="89"/>
    </row>
    <row r="680" spans="6:15">
      <c r="F680" s="89"/>
      <c r="G680" s="89"/>
      <c r="N680" s="89"/>
      <c r="O680" s="89"/>
    </row>
    <row r="681" spans="6:15">
      <c r="F681" s="89"/>
      <c r="G681" s="89"/>
      <c r="N681" s="89"/>
      <c r="O681" s="89"/>
    </row>
    <row r="682" spans="6:15">
      <c r="F682" s="89"/>
      <c r="G682" s="89"/>
      <c r="N682" s="89"/>
      <c r="O682" s="89"/>
    </row>
    <row r="683" spans="6:15">
      <c r="F683" s="89"/>
      <c r="G683" s="89"/>
      <c r="N683" s="89"/>
      <c r="O683" s="89"/>
    </row>
    <row r="684" spans="6:15">
      <c r="F684" s="89"/>
      <c r="G684" s="89"/>
      <c r="N684" s="89"/>
      <c r="O684" s="89"/>
    </row>
    <row r="685" spans="6:15">
      <c r="F685" s="89"/>
      <c r="G685" s="89"/>
      <c r="N685" s="89"/>
      <c r="O685" s="89"/>
    </row>
    <row r="686" spans="6:15">
      <c r="F686" s="89"/>
      <c r="G686" s="89"/>
      <c r="N686" s="89"/>
      <c r="O686" s="89"/>
    </row>
    <row r="687" spans="6:15">
      <c r="F687" s="89"/>
      <c r="G687" s="89"/>
      <c r="N687" s="89"/>
      <c r="O687" s="89"/>
    </row>
    <row r="688" spans="6:15">
      <c r="F688" s="89"/>
      <c r="G688" s="89"/>
      <c r="N688" s="89"/>
      <c r="O688" s="89"/>
    </row>
    <row r="689" spans="6:15">
      <c r="F689" s="89"/>
      <c r="G689" s="89"/>
      <c r="N689" s="89"/>
      <c r="O689" s="89"/>
    </row>
    <row r="690" spans="6:15">
      <c r="F690" s="89"/>
      <c r="G690" s="89"/>
      <c r="N690" s="89"/>
      <c r="O690" s="89"/>
    </row>
    <row r="691" spans="6:15">
      <c r="F691" s="89"/>
      <c r="G691" s="89"/>
      <c r="N691" s="89"/>
      <c r="O691" s="89"/>
    </row>
    <row r="692" spans="6:15">
      <c r="F692" s="89"/>
      <c r="G692" s="89"/>
      <c r="N692" s="89"/>
      <c r="O692" s="89"/>
    </row>
    <row r="693" spans="6:15">
      <c r="F693" s="89"/>
      <c r="G693" s="89"/>
      <c r="N693" s="89"/>
      <c r="O693" s="89"/>
    </row>
    <row r="694" spans="6:15">
      <c r="F694" s="89"/>
      <c r="G694" s="89"/>
      <c r="N694" s="89"/>
      <c r="O694" s="89"/>
    </row>
    <row r="695" spans="6:15">
      <c r="F695" s="89"/>
      <c r="G695" s="89"/>
      <c r="N695" s="89"/>
      <c r="O695" s="89"/>
    </row>
    <row r="696" spans="6:15">
      <c r="F696" s="89"/>
      <c r="G696" s="89"/>
      <c r="N696" s="89"/>
      <c r="O696" s="89"/>
    </row>
    <row r="697" spans="6:15">
      <c r="F697" s="89"/>
      <c r="G697" s="89"/>
      <c r="N697" s="89"/>
      <c r="O697" s="89"/>
    </row>
    <row r="698" spans="6:15">
      <c r="F698" s="89"/>
      <c r="G698" s="89"/>
      <c r="N698" s="89"/>
      <c r="O698" s="89"/>
    </row>
    <row r="699" spans="6:15">
      <c r="F699" s="89"/>
      <c r="G699" s="89"/>
      <c r="N699" s="89"/>
      <c r="O699" s="89"/>
    </row>
    <row r="700" spans="6:15">
      <c r="F700" s="89"/>
      <c r="G700" s="89"/>
      <c r="N700" s="89"/>
      <c r="O700" s="89"/>
    </row>
    <row r="701" spans="6:15">
      <c r="F701" s="89"/>
      <c r="G701" s="89"/>
      <c r="N701" s="89"/>
      <c r="O701" s="89"/>
    </row>
    <row r="702" spans="6:15">
      <c r="F702" s="89"/>
      <c r="G702" s="89"/>
      <c r="N702" s="89"/>
      <c r="O702" s="89"/>
    </row>
    <row r="703" spans="6:15">
      <c r="F703" s="89"/>
      <c r="G703" s="89"/>
      <c r="N703" s="89"/>
      <c r="O703" s="89"/>
    </row>
    <row r="704" spans="6:15">
      <c r="F704" s="89"/>
      <c r="G704" s="89"/>
      <c r="N704" s="89"/>
      <c r="O704" s="89"/>
    </row>
    <row r="705" spans="6:15">
      <c r="F705" s="89"/>
      <c r="G705" s="89"/>
      <c r="N705" s="89"/>
      <c r="O705" s="89"/>
    </row>
    <row r="706" spans="6:15">
      <c r="F706" s="89"/>
      <c r="G706" s="89"/>
      <c r="N706" s="89"/>
      <c r="O706" s="89"/>
    </row>
    <row r="707" spans="6:15">
      <c r="F707" s="89"/>
      <c r="G707" s="89"/>
      <c r="N707" s="89"/>
      <c r="O707" s="89"/>
    </row>
    <row r="708" spans="6:15">
      <c r="F708" s="89"/>
      <c r="G708" s="89"/>
      <c r="N708" s="89"/>
      <c r="O708" s="89"/>
    </row>
    <row r="709" spans="6:15">
      <c r="F709" s="89"/>
      <c r="G709" s="89"/>
      <c r="N709" s="89"/>
      <c r="O709" s="89"/>
    </row>
    <row r="710" spans="6:15">
      <c r="F710" s="89"/>
      <c r="G710" s="89"/>
      <c r="N710" s="89"/>
      <c r="O710" s="89"/>
    </row>
    <row r="711" spans="6:15">
      <c r="F711" s="89"/>
      <c r="G711" s="89"/>
      <c r="N711" s="89"/>
      <c r="O711" s="89"/>
    </row>
    <row r="712" spans="6:15">
      <c r="F712" s="89"/>
      <c r="G712" s="89"/>
      <c r="N712" s="89"/>
      <c r="O712" s="89"/>
    </row>
    <row r="713" spans="6:15">
      <c r="F713" s="89"/>
      <c r="G713" s="89"/>
      <c r="N713" s="89"/>
      <c r="O713" s="89"/>
    </row>
    <row r="714" spans="6:15">
      <c r="F714" s="89"/>
      <c r="G714" s="89"/>
      <c r="N714" s="89"/>
      <c r="O714" s="89"/>
    </row>
    <row r="715" spans="6:15">
      <c r="F715" s="89"/>
      <c r="G715" s="89"/>
      <c r="N715" s="89"/>
      <c r="O715" s="89"/>
    </row>
    <row r="716" spans="6:15">
      <c r="F716" s="89"/>
      <c r="G716" s="89"/>
      <c r="N716" s="89"/>
      <c r="O716" s="89"/>
    </row>
    <row r="717" spans="6:15">
      <c r="F717" s="89"/>
      <c r="G717" s="89"/>
      <c r="N717" s="89"/>
      <c r="O717" s="89"/>
    </row>
    <row r="718" spans="6:15">
      <c r="F718" s="89"/>
      <c r="G718" s="89"/>
      <c r="N718" s="89"/>
      <c r="O718" s="89"/>
    </row>
    <row r="719" spans="6:15">
      <c r="F719" s="89"/>
      <c r="G719" s="89"/>
      <c r="N719" s="89"/>
      <c r="O719" s="89"/>
    </row>
    <row r="720" spans="6:15">
      <c r="F720" s="89"/>
      <c r="G720" s="89"/>
      <c r="N720" s="89"/>
      <c r="O720" s="89"/>
    </row>
    <row r="721" spans="6:15">
      <c r="F721" s="89"/>
      <c r="G721" s="89"/>
      <c r="N721" s="89"/>
      <c r="O721" s="89"/>
    </row>
    <row r="722" spans="6:15">
      <c r="F722" s="89"/>
      <c r="G722" s="89"/>
      <c r="N722" s="89"/>
      <c r="O722" s="89"/>
    </row>
    <row r="723" spans="6:15">
      <c r="F723" s="89"/>
      <c r="G723" s="89"/>
      <c r="N723" s="89"/>
      <c r="O723" s="89"/>
    </row>
    <row r="724" spans="6:15">
      <c r="F724" s="89"/>
      <c r="G724" s="89"/>
      <c r="N724" s="89"/>
      <c r="O724" s="89"/>
    </row>
    <row r="725" spans="6:15">
      <c r="F725" s="89"/>
      <c r="G725" s="89"/>
      <c r="N725" s="89"/>
      <c r="O725" s="89"/>
    </row>
    <row r="726" spans="6:15">
      <c r="F726" s="89"/>
      <c r="G726" s="89"/>
      <c r="N726" s="89"/>
      <c r="O726" s="89"/>
    </row>
    <row r="727" spans="6:15">
      <c r="F727" s="89"/>
      <c r="G727" s="89"/>
      <c r="N727" s="89"/>
      <c r="O727" s="89"/>
    </row>
    <row r="728" spans="6:15">
      <c r="F728" s="89"/>
      <c r="G728" s="89"/>
      <c r="N728" s="89"/>
      <c r="O728" s="89"/>
    </row>
    <row r="729" spans="6:15">
      <c r="F729" s="89"/>
      <c r="G729" s="89"/>
      <c r="N729" s="89"/>
      <c r="O729" s="89"/>
    </row>
    <row r="730" spans="6:15">
      <c r="F730" s="89"/>
      <c r="G730" s="89"/>
      <c r="N730" s="89"/>
      <c r="O730" s="89"/>
    </row>
    <row r="731" spans="6:15">
      <c r="F731" s="89"/>
      <c r="G731" s="89"/>
      <c r="N731" s="89"/>
      <c r="O731" s="89"/>
    </row>
    <row r="732" spans="6:15">
      <c r="F732" s="89"/>
      <c r="G732" s="89"/>
      <c r="N732" s="89"/>
      <c r="O732" s="89"/>
    </row>
    <row r="733" spans="6:15">
      <c r="F733" s="89"/>
      <c r="G733" s="89"/>
      <c r="N733" s="89"/>
      <c r="O733" s="89"/>
    </row>
    <row r="734" spans="6:15">
      <c r="F734" s="89"/>
      <c r="G734" s="89"/>
      <c r="N734" s="89"/>
      <c r="O734" s="89"/>
    </row>
    <row r="735" spans="6:15">
      <c r="F735" s="89"/>
      <c r="G735" s="89"/>
      <c r="N735" s="89"/>
      <c r="O735" s="89"/>
    </row>
    <row r="736" spans="6:15">
      <c r="F736" s="89"/>
      <c r="G736" s="89"/>
      <c r="N736" s="89"/>
      <c r="O736" s="89"/>
    </row>
    <row r="737" spans="6:15">
      <c r="F737" s="89"/>
      <c r="G737" s="89"/>
      <c r="N737" s="89"/>
      <c r="O737" s="89"/>
    </row>
    <row r="738" spans="6:15">
      <c r="F738" s="89"/>
      <c r="G738" s="89"/>
      <c r="N738" s="89"/>
      <c r="O738" s="89"/>
    </row>
    <row r="739" spans="6:15">
      <c r="F739" s="89"/>
      <c r="G739" s="89"/>
      <c r="N739" s="89"/>
      <c r="O739" s="89"/>
    </row>
    <row r="740" spans="6:15">
      <c r="F740" s="89"/>
      <c r="G740" s="89"/>
      <c r="N740" s="89"/>
      <c r="O740" s="89"/>
    </row>
    <row r="741" spans="6:15">
      <c r="F741" s="89"/>
      <c r="G741" s="89"/>
      <c r="N741" s="89"/>
      <c r="O741" s="89"/>
    </row>
    <row r="742" spans="6:15">
      <c r="F742" s="89"/>
      <c r="G742" s="89"/>
      <c r="N742" s="89"/>
      <c r="O742" s="89"/>
    </row>
    <row r="743" spans="6:15">
      <c r="F743" s="89"/>
      <c r="G743" s="89"/>
      <c r="N743" s="89"/>
      <c r="O743" s="89"/>
    </row>
    <row r="744" spans="6:15">
      <c r="F744" s="89"/>
      <c r="G744" s="89"/>
      <c r="N744" s="89"/>
      <c r="O744" s="89"/>
    </row>
    <row r="745" spans="6:15">
      <c r="F745" s="89"/>
      <c r="G745" s="89"/>
      <c r="N745" s="89"/>
      <c r="O745" s="89"/>
    </row>
    <row r="746" spans="6:15">
      <c r="F746" s="89"/>
      <c r="G746" s="89"/>
      <c r="N746" s="89"/>
      <c r="O746" s="89"/>
    </row>
    <row r="747" spans="6:15">
      <c r="F747" s="89"/>
      <c r="G747" s="89"/>
      <c r="N747" s="89"/>
      <c r="O747" s="89"/>
    </row>
    <row r="748" spans="6:15">
      <c r="F748" s="89"/>
      <c r="G748" s="89"/>
      <c r="N748" s="89"/>
      <c r="O748" s="89"/>
    </row>
    <row r="749" spans="6:15">
      <c r="F749" s="89"/>
      <c r="G749" s="89"/>
      <c r="N749" s="89"/>
      <c r="O749" s="89"/>
    </row>
    <row r="750" spans="6:15">
      <c r="F750" s="89"/>
      <c r="G750" s="89"/>
      <c r="N750" s="89"/>
      <c r="O750" s="89"/>
    </row>
    <row r="751" spans="6:15">
      <c r="F751" s="89"/>
      <c r="G751" s="89"/>
      <c r="N751" s="89"/>
      <c r="O751" s="89"/>
    </row>
    <row r="752" spans="6:15">
      <c r="F752" s="89"/>
      <c r="G752" s="89"/>
      <c r="N752" s="89"/>
      <c r="O752" s="89"/>
    </row>
    <row r="753" spans="6:15">
      <c r="F753" s="89"/>
      <c r="G753" s="89"/>
      <c r="N753" s="89"/>
      <c r="O753" s="89"/>
    </row>
    <row r="754" spans="6:15">
      <c r="F754" s="89"/>
      <c r="G754" s="89"/>
      <c r="N754" s="89"/>
      <c r="O754" s="89"/>
    </row>
    <row r="755" spans="6:15">
      <c r="F755" s="89"/>
      <c r="G755" s="89"/>
      <c r="N755" s="89"/>
      <c r="O755" s="89"/>
    </row>
    <row r="756" spans="6:15">
      <c r="F756" s="89"/>
      <c r="G756" s="89"/>
      <c r="N756" s="89"/>
      <c r="O756" s="89"/>
    </row>
    <row r="757" spans="6:15">
      <c r="F757" s="89"/>
      <c r="G757" s="89"/>
      <c r="N757" s="89"/>
      <c r="O757" s="89"/>
    </row>
    <row r="758" spans="6:15">
      <c r="F758" s="89"/>
      <c r="G758" s="89"/>
      <c r="N758" s="89"/>
      <c r="O758" s="89"/>
    </row>
    <row r="759" spans="6:15">
      <c r="F759" s="89"/>
      <c r="G759" s="89"/>
      <c r="N759" s="89"/>
      <c r="O759" s="89"/>
    </row>
    <row r="760" spans="6:15">
      <c r="F760" s="89"/>
      <c r="G760" s="89"/>
      <c r="N760" s="89"/>
      <c r="O760" s="89"/>
    </row>
    <row r="761" spans="6:15">
      <c r="F761" s="89"/>
      <c r="G761" s="89"/>
      <c r="N761" s="89"/>
      <c r="O761" s="89"/>
    </row>
    <row r="762" spans="6:15">
      <c r="F762" s="89"/>
      <c r="G762" s="89"/>
      <c r="N762" s="89"/>
      <c r="O762" s="89"/>
    </row>
    <row r="763" spans="6:15">
      <c r="F763" s="89"/>
      <c r="G763" s="89"/>
      <c r="N763" s="89"/>
      <c r="O763" s="89"/>
    </row>
    <row r="764" spans="6:15">
      <c r="F764" s="89"/>
      <c r="G764" s="89"/>
      <c r="N764" s="89"/>
      <c r="O764" s="89"/>
    </row>
    <row r="765" spans="6:15">
      <c r="F765" s="89"/>
      <c r="G765" s="89"/>
      <c r="N765" s="89"/>
      <c r="O765" s="89"/>
    </row>
    <row r="766" spans="6:15">
      <c r="F766" s="89"/>
      <c r="G766" s="89"/>
      <c r="N766" s="89"/>
      <c r="O766" s="89"/>
    </row>
    <row r="767" spans="6:15">
      <c r="F767" s="89"/>
      <c r="G767" s="89"/>
      <c r="N767" s="89"/>
      <c r="O767" s="89"/>
    </row>
    <row r="768" spans="6:15">
      <c r="F768" s="89"/>
      <c r="G768" s="89"/>
      <c r="N768" s="89"/>
      <c r="O768" s="89"/>
    </row>
    <row r="769" spans="6:15">
      <c r="F769" s="89"/>
      <c r="G769" s="89"/>
      <c r="N769" s="89"/>
      <c r="O769" s="89"/>
    </row>
    <row r="770" spans="6:15">
      <c r="F770" s="89"/>
      <c r="G770" s="89"/>
      <c r="N770" s="89"/>
      <c r="O770" s="89"/>
    </row>
    <row r="771" spans="6:15">
      <c r="F771" s="89"/>
      <c r="G771" s="89"/>
      <c r="N771" s="89"/>
      <c r="O771" s="89"/>
    </row>
    <row r="772" spans="6:15">
      <c r="F772" s="89"/>
      <c r="G772" s="89"/>
      <c r="N772" s="89"/>
      <c r="O772" s="89"/>
    </row>
    <row r="773" spans="6:15">
      <c r="F773" s="89"/>
      <c r="G773" s="89"/>
      <c r="N773" s="89"/>
      <c r="O773" s="89"/>
    </row>
    <row r="774" spans="6:15">
      <c r="F774" s="89"/>
      <c r="G774" s="89"/>
      <c r="N774" s="89"/>
      <c r="O774" s="89"/>
    </row>
    <row r="775" spans="6:15">
      <c r="F775" s="89"/>
      <c r="G775" s="89"/>
      <c r="N775" s="89"/>
      <c r="O775" s="89"/>
    </row>
    <row r="776" spans="6:15">
      <c r="F776" s="89"/>
      <c r="G776" s="89"/>
      <c r="N776" s="89"/>
      <c r="O776" s="89"/>
    </row>
    <row r="777" spans="6:15">
      <c r="F777" s="89"/>
      <c r="G777" s="89"/>
      <c r="N777" s="89"/>
      <c r="O777" s="89"/>
    </row>
    <row r="778" spans="6:15">
      <c r="F778" s="89"/>
      <c r="G778" s="89"/>
      <c r="N778" s="89"/>
      <c r="O778" s="89"/>
    </row>
    <row r="779" spans="6:15">
      <c r="F779" s="89"/>
      <c r="G779" s="89"/>
      <c r="N779" s="89"/>
      <c r="O779" s="89"/>
    </row>
    <row r="780" spans="6:15">
      <c r="F780" s="89"/>
      <c r="G780" s="89"/>
      <c r="N780" s="89"/>
      <c r="O780" s="89"/>
    </row>
    <row r="781" spans="6:15">
      <c r="F781" s="89"/>
      <c r="G781" s="89"/>
      <c r="N781" s="89"/>
      <c r="O781" s="89"/>
    </row>
    <row r="782" spans="6:15">
      <c r="F782" s="89"/>
      <c r="G782" s="89"/>
      <c r="N782" s="89"/>
      <c r="O782" s="89"/>
    </row>
    <row r="783" spans="6:15">
      <c r="F783" s="89"/>
      <c r="G783" s="89"/>
      <c r="N783" s="89"/>
      <c r="O783" s="89"/>
    </row>
    <row r="784" spans="6:15">
      <c r="F784" s="89"/>
      <c r="G784" s="89"/>
      <c r="N784" s="89"/>
      <c r="O784" s="89"/>
    </row>
    <row r="785" spans="6:15">
      <c r="F785" s="89"/>
      <c r="G785" s="89"/>
      <c r="N785" s="89"/>
      <c r="O785" s="89"/>
    </row>
    <row r="786" spans="6:15">
      <c r="F786" s="89"/>
      <c r="G786" s="89"/>
      <c r="N786" s="89"/>
      <c r="O786" s="89"/>
    </row>
    <row r="787" spans="6:15">
      <c r="F787" s="89"/>
      <c r="G787" s="89"/>
      <c r="N787" s="89"/>
      <c r="O787" s="89"/>
    </row>
    <row r="788" spans="6:15">
      <c r="F788" s="89"/>
      <c r="G788" s="89"/>
      <c r="N788" s="89"/>
      <c r="O788" s="89"/>
    </row>
    <row r="789" spans="6:15">
      <c r="F789" s="89"/>
      <c r="G789" s="89"/>
      <c r="N789" s="89"/>
      <c r="O789" s="89"/>
    </row>
    <row r="790" spans="6:15">
      <c r="F790" s="89"/>
      <c r="G790" s="89"/>
      <c r="N790" s="89"/>
      <c r="O790" s="89"/>
    </row>
    <row r="791" spans="6:15">
      <c r="F791" s="89"/>
      <c r="G791" s="89"/>
      <c r="N791" s="89"/>
      <c r="O791" s="89"/>
    </row>
    <row r="792" spans="6:15">
      <c r="F792" s="89"/>
      <c r="G792" s="89"/>
      <c r="N792" s="89"/>
      <c r="O792" s="89"/>
    </row>
    <row r="793" spans="6:15">
      <c r="F793" s="89"/>
      <c r="G793" s="89"/>
      <c r="N793" s="89"/>
      <c r="O793" s="89"/>
    </row>
    <row r="794" spans="6:15">
      <c r="F794" s="89"/>
      <c r="G794" s="89"/>
      <c r="N794" s="89"/>
      <c r="O794" s="89"/>
    </row>
    <row r="795" spans="6:15">
      <c r="F795" s="89"/>
      <c r="G795" s="89"/>
      <c r="N795" s="89"/>
      <c r="O795" s="89"/>
    </row>
    <row r="796" spans="6:15">
      <c r="F796" s="89"/>
      <c r="G796" s="89"/>
      <c r="N796" s="89"/>
      <c r="O796" s="89"/>
    </row>
    <row r="797" spans="6:15">
      <c r="F797" s="89"/>
      <c r="G797" s="89"/>
      <c r="N797" s="89"/>
      <c r="O797" s="89"/>
    </row>
    <row r="798" spans="6:15">
      <c r="F798" s="89"/>
      <c r="G798" s="89"/>
      <c r="N798" s="89"/>
      <c r="O798" s="89"/>
    </row>
    <row r="799" spans="6:15">
      <c r="F799" s="89"/>
      <c r="G799" s="89"/>
      <c r="N799" s="89"/>
      <c r="O799" s="89"/>
    </row>
    <row r="800" spans="6:15">
      <c r="F800" s="89"/>
      <c r="G800" s="89"/>
      <c r="N800" s="89"/>
      <c r="O800" s="89"/>
    </row>
    <row r="801" spans="6:15">
      <c r="F801" s="89"/>
      <c r="G801" s="89"/>
      <c r="N801" s="89"/>
      <c r="O801" s="89"/>
    </row>
    <row r="802" spans="6:15">
      <c r="F802" s="89"/>
      <c r="G802" s="89"/>
      <c r="N802" s="89"/>
      <c r="O802" s="89"/>
    </row>
    <row r="803" spans="6:15">
      <c r="F803" s="89"/>
      <c r="G803" s="89"/>
      <c r="N803" s="89"/>
      <c r="O803" s="89"/>
    </row>
    <row r="804" spans="6:15">
      <c r="F804" s="89"/>
      <c r="G804" s="89"/>
      <c r="N804" s="89"/>
      <c r="O804" s="89"/>
    </row>
    <row r="805" spans="6:15">
      <c r="F805" s="89"/>
      <c r="G805" s="89"/>
      <c r="N805" s="89"/>
      <c r="O805" s="89"/>
    </row>
    <row r="806" spans="6:15">
      <c r="F806" s="89"/>
      <c r="G806" s="89"/>
      <c r="N806" s="89"/>
      <c r="O806" s="89"/>
    </row>
    <row r="807" spans="6:15">
      <c r="F807" s="89"/>
      <c r="G807" s="89"/>
      <c r="N807" s="89"/>
      <c r="O807" s="89"/>
    </row>
    <row r="808" spans="6:15">
      <c r="F808" s="89"/>
      <c r="G808" s="89"/>
      <c r="N808" s="89"/>
      <c r="O808" s="89"/>
    </row>
    <row r="809" spans="6:15">
      <c r="F809" s="89"/>
      <c r="G809" s="89"/>
      <c r="N809" s="89"/>
      <c r="O809" s="89"/>
    </row>
    <row r="810" spans="6:15">
      <c r="F810" s="89"/>
      <c r="G810" s="89"/>
      <c r="N810" s="89"/>
      <c r="O810" s="89"/>
    </row>
    <row r="811" spans="6:15">
      <c r="F811" s="89"/>
      <c r="G811" s="89"/>
      <c r="N811" s="89"/>
      <c r="O811" s="89"/>
    </row>
    <row r="812" spans="6:15">
      <c r="F812" s="89"/>
      <c r="G812" s="89"/>
      <c r="N812" s="89"/>
      <c r="O812" s="89"/>
    </row>
    <row r="813" spans="6:15">
      <c r="F813" s="89"/>
      <c r="G813" s="89"/>
      <c r="N813" s="89"/>
      <c r="O813" s="89"/>
    </row>
    <row r="814" spans="6:15">
      <c r="F814" s="89"/>
      <c r="G814" s="89"/>
      <c r="N814" s="89"/>
      <c r="O814" s="89"/>
    </row>
    <row r="815" spans="6:15">
      <c r="F815" s="89"/>
      <c r="G815" s="89"/>
      <c r="N815" s="89"/>
      <c r="O815" s="89"/>
    </row>
    <row r="816" spans="6:15">
      <c r="F816" s="89"/>
      <c r="G816" s="89"/>
      <c r="N816" s="89"/>
      <c r="O816" s="89"/>
    </row>
    <row r="817" spans="6:15">
      <c r="F817" s="89"/>
      <c r="G817" s="89"/>
      <c r="N817" s="89"/>
      <c r="O817" s="89"/>
    </row>
    <row r="818" spans="6:15">
      <c r="F818" s="89"/>
      <c r="G818" s="89"/>
      <c r="N818" s="89"/>
      <c r="O818" s="89"/>
    </row>
    <row r="819" spans="6:15">
      <c r="F819" s="89"/>
      <c r="G819" s="89"/>
      <c r="N819" s="89"/>
      <c r="O819" s="89"/>
    </row>
    <row r="820" spans="6:15">
      <c r="F820" s="89"/>
      <c r="G820" s="89"/>
      <c r="N820" s="89"/>
      <c r="O820" s="89"/>
    </row>
    <row r="821" spans="6:15">
      <c r="F821" s="89"/>
      <c r="G821" s="89"/>
      <c r="N821" s="89"/>
      <c r="O821" s="89"/>
    </row>
    <row r="822" spans="6:15">
      <c r="F822" s="89"/>
      <c r="G822" s="89"/>
      <c r="N822" s="89"/>
      <c r="O822" s="89"/>
    </row>
    <row r="823" spans="6:15">
      <c r="F823" s="89"/>
      <c r="G823" s="89"/>
      <c r="N823" s="89"/>
      <c r="O823" s="89"/>
    </row>
    <row r="824" spans="6:15">
      <c r="F824" s="89"/>
      <c r="G824" s="89"/>
      <c r="N824" s="89"/>
      <c r="O824" s="89"/>
    </row>
    <row r="825" spans="6:15">
      <c r="F825" s="89"/>
      <c r="G825" s="89"/>
      <c r="N825" s="89"/>
      <c r="O825" s="89"/>
    </row>
    <row r="826" spans="6:15">
      <c r="F826" s="89"/>
      <c r="G826" s="89"/>
      <c r="N826" s="89"/>
      <c r="O826" s="89"/>
    </row>
    <row r="827" spans="6:15">
      <c r="F827" s="89"/>
      <c r="G827" s="89"/>
      <c r="N827" s="89"/>
      <c r="O827" s="89"/>
    </row>
    <row r="828" spans="6:15">
      <c r="F828" s="89"/>
      <c r="G828" s="89"/>
      <c r="N828" s="89"/>
      <c r="O828" s="89"/>
    </row>
    <row r="829" spans="6:15">
      <c r="F829" s="89"/>
      <c r="G829" s="89"/>
      <c r="N829" s="89"/>
      <c r="O829" s="89"/>
    </row>
    <row r="830" spans="6:15">
      <c r="F830" s="89"/>
      <c r="G830" s="89"/>
      <c r="N830" s="89"/>
      <c r="O830" s="89"/>
    </row>
    <row r="831" spans="6:15">
      <c r="F831" s="89"/>
      <c r="G831" s="89"/>
      <c r="N831" s="89"/>
      <c r="O831" s="89"/>
    </row>
    <row r="832" spans="6:15">
      <c r="F832" s="89"/>
      <c r="G832" s="89"/>
      <c r="N832" s="89"/>
      <c r="O832" s="89"/>
    </row>
    <row r="833" spans="6:15">
      <c r="F833" s="89"/>
      <c r="G833" s="89"/>
      <c r="N833" s="89"/>
      <c r="O833" s="89"/>
    </row>
    <row r="834" spans="6:15">
      <c r="F834" s="89"/>
      <c r="G834" s="89"/>
      <c r="N834" s="89"/>
      <c r="O834" s="89"/>
    </row>
    <row r="835" spans="6:15">
      <c r="F835" s="89"/>
      <c r="G835" s="89"/>
      <c r="N835" s="89"/>
      <c r="O835" s="89"/>
    </row>
    <row r="836" spans="6:15">
      <c r="F836" s="89"/>
      <c r="G836" s="89"/>
      <c r="N836" s="89"/>
      <c r="O836" s="89"/>
    </row>
    <row r="837" spans="6:15">
      <c r="F837" s="89"/>
      <c r="G837" s="89"/>
      <c r="N837" s="89"/>
      <c r="O837" s="89"/>
    </row>
    <row r="838" spans="6:15">
      <c r="F838" s="89"/>
      <c r="G838" s="89"/>
      <c r="N838" s="89"/>
      <c r="O838" s="89"/>
    </row>
    <row r="839" spans="6:15">
      <c r="F839" s="89"/>
      <c r="G839" s="89"/>
      <c r="N839" s="89"/>
      <c r="O839" s="89"/>
    </row>
    <row r="840" spans="6:15">
      <c r="F840" s="89"/>
      <c r="G840" s="89"/>
      <c r="N840" s="89"/>
      <c r="O840" s="89"/>
    </row>
    <row r="841" spans="6:15">
      <c r="F841" s="89"/>
      <c r="G841" s="89"/>
      <c r="N841" s="89"/>
      <c r="O841" s="89"/>
    </row>
    <row r="842" spans="6:15">
      <c r="F842" s="89"/>
      <c r="G842" s="89"/>
      <c r="N842" s="89"/>
      <c r="O842" s="89"/>
    </row>
    <row r="843" spans="6:15">
      <c r="F843" s="89"/>
      <c r="G843" s="89"/>
      <c r="N843" s="89"/>
      <c r="O843" s="89"/>
    </row>
    <row r="844" spans="6:15">
      <c r="F844" s="89"/>
      <c r="G844" s="89"/>
      <c r="N844" s="89"/>
      <c r="O844" s="89"/>
    </row>
    <row r="845" spans="6:15">
      <c r="F845" s="89"/>
      <c r="G845" s="89"/>
      <c r="N845" s="89"/>
      <c r="O845" s="89"/>
    </row>
    <row r="846" spans="6:15">
      <c r="F846" s="89"/>
      <c r="G846" s="89"/>
      <c r="N846" s="89"/>
      <c r="O846" s="89"/>
    </row>
    <row r="847" spans="6:15">
      <c r="F847" s="89"/>
      <c r="G847" s="89"/>
      <c r="N847" s="89"/>
      <c r="O847" s="89"/>
    </row>
    <row r="848" spans="6:15">
      <c r="F848" s="89"/>
      <c r="G848" s="89"/>
      <c r="N848" s="89"/>
      <c r="O848" s="89"/>
    </row>
    <row r="849" spans="6:15">
      <c r="F849" s="89"/>
      <c r="G849" s="89"/>
      <c r="N849" s="89"/>
      <c r="O849" s="89"/>
    </row>
    <row r="850" spans="6:15">
      <c r="F850" s="89"/>
      <c r="G850" s="89"/>
      <c r="N850" s="89"/>
      <c r="O850" s="89"/>
    </row>
    <row r="851" spans="6:15">
      <c r="F851" s="89"/>
      <c r="G851" s="89"/>
      <c r="N851" s="89"/>
      <c r="O851" s="89"/>
    </row>
    <row r="852" spans="6:15">
      <c r="F852" s="89"/>
      <c r="G852" s="89"/>
      <c r="N852" s="89"/>
      <c r="O852" s="89"/>
    </row>
    <row r="853" spans="6:15">
      <c r="F853" s="89"/>
      <c r="G853" s="89"/>
      <c r="N853" s="89"/>
      <c r="O853" s="89"/>
    </row>
    <row r="854" spans="6:15">
      <c r="F854" s="89"/>
      <c r="G854" s="89"/>
      <c r="N854" s="89"/>
      <c r="O854" s="89"/>
    </row>
    <row r="855" spans="6:15">
      <c r="F855" s="89"/>
      <c r="G855" s="89"/>
      <c r="N855" s="89"/>
      <c r="O855" s="89"/>
    </row>
    <row r="856" spans="6:15">
      <c r="F856" s="89"/>
      <c r="G856" s="89"/>
      <c r="N856" s="89"/>
      <c r="O856" s="89"/>
    </row>
    <row r="857" spans="6:15">
      <c r="F857" s="89"/>
      <c r="G857" s="89"/>
      <c r="N857" s="89"/>
      <c r="O857" s="89"/>
    </row>
    <row r="858" spans="6:15">
      <c r="F858" s="89"/>
      <c r="G858" s="89"/>
      <c r="N858" s="89"/>
      <c r="O858" s="89"/>
    </row>
    <row r="859" spans="6:15">
      <c r="F859" s="89"/>
      <c r="G859" s="89"/>
      <c r="N859" s="89"/>
      <c r="O859" s="89"/>
    </row>
    <row r="860" spans="6:15">
      <c r="F860" s="89"/>
      <c r="G860" s="89"/>
      <c r="N860" s="89"/>
      <c r="O860" s="89"/>
    </row>
    <row r="861" spans="6:15">
      <c r="F861" s="89"/>
      <c r="G861" s="89"/>
      <c r="N861" s="89"/>
      <c r="O861" s="89"/>
    </row>
    <row r="862" spans="6:15">
      <c r="F862" s="89"/>
      <c r="G862" s="89"/>
      <c r="N862" s="89"/>
      <c r="O862" s="89"/>
    </row>
    <row r="863" spans="6:15">
      <c r="F863" s="89"/>
      <c r="G863" s="89"/>
      <c r="N863" s="89"/>
      <c r="O863" s="89"/>
    </row>
    <row r="864" spans="6:15">
      <c r="F864" s="89"/>
      <c r="G864" s="89"/>
      <c r="N864" s="89"/>
      <c r="O864" s="89"/>
    </row>
    <row r="865" spans="6:15">
      <c r="F865" s="89"/>
      <c r="G865" s="89"/>
      <c r="N865" s="89"/>
      <c r="O865" s="89"/>
    </row>
    <row r="866" spans="6:15">
      <c r="F866" s="89"/>
      <c r="G866" s="89"/>
      <c r="N866" s="89"/>
      <c r="O866" s="89"/>
    </row>
    <row r="867" spans="6:15">
      <c r="F867" s="89"/>
      <c r="G867" s="89"/>
      <c r="N867" s="89"/>
      <c r="O867" s="89"/>
    </row>
    <row r="868" spans="6:15">
      <c r="F868" s="89"/>
      <c r="G868" s="89"/>
      <c r="N868" s="89"/>
      <c r="O868" s="89"/>
    </row>
    <row r="869" spans="6:15">
      <c r="F869" s="89"/>
      <c r="G869" s="89"/>
      <c r="N869" s="89"/>
      <c r="O869" s="89"/>
    </row>
    <row r="870" spans="6:15">
      <c r="F870" s="89"/>
      <c r="G870" s="89"/>
      <c r="N870" s="89"/>
      <c r="O870" s="89"/>
    </row>
    <row r="871" spans="6:15">
      <c r="F871" s="89"/>
      <c r="G871" s="89"/>
      <c r="N871" s="89"/>
      <c r="O871" s="89"/>
    </row>
    <row r="872" spans="6:15">
      <c r="F872" s="89"/>
      <c r="G872" s="89"/>
      <c r="N872" s="89"/>
      <c r="O872" s="89"/>
    </row>
    <row r="873" spans="6:15">
      <c r="F873" s="89"/>
      <c r="G873" s="89"/>
      <c r="N873" s="89"/>
      <c r="O873" s="89"/>
    </row>
    <row r="874" spans="6:15">
      <c r="F874" s="89"/>
      <c r="G874" s="89"/>
      <c r="N874" s="89"/>
      <c r="O874" s="89"/>
    </row>
    <row r="875" spans="6:15">
      <c r="F875" s="89"/>
      <c r="G875" s="89"/>
      <c r="N875" s="89"/>
      <c r="O875" s="89"/>
    </row>
    <row r="876" spans="6:15">
      <c r="F876" s="89"/>
      <c r="G876" s="89"/>
      <c r="N876" s="89"/>
      <c r="O876" s="89"/>
    </row>
    <row r="877" spans="6:15">
      <c r="F877" s="89"/>
      <c r="G877" s="89"/>
      <c r="N877" s="89"/>
      <c r="O877" s="89"/>
    </row>
    <row r="878" spans="6:15">
      <c r="F878" s="89"/>
      <c r="G878" s="89"/>
      <c r="N878" s="89"/>
      <c r="O878" s="89"/>
    </row>
    <row r="879" spans="6:15">
      <c r="F879" s="89"/>
      <c r="G879" s="89"/>
      <c r="N879" s="89"/>
      <c r="O879" s="89"/>
    </row>
    <row r="880" spans="6:15">
      <c r="F880" s="89"/>
      <c r="G880" s="89"/>
      <c r="N880" s="89"/>
      <c r="O880" s="89"/>
    </row>
    <row r="881" spans="6:15">
      <c r="F881" s="89"/>
      <c r="G881" s="89"/>
      <c r="N881" s="89"/>
      <c r="O881" s="89"/>
    </row>
    <row r="882" spans="6:15">
      <c r="F882" s="89"/>
      <c r="G882" s="89"/>
      <c r="N882" s="89"/>
      <c r="O882" s="89"/>
    </row>
    <row r="883" spans="6:15">
      <c r="F883" s="89"/>
      <c r="G883" s="89"/>
      <c r="N883" s="89"/>
      <c r="O883" s="89"/>
    </row>
    <row r="884" spans="6:15">
      <c r="F884" s="89"/>
      <c r="G884" s="89"/>
      <c r="N884" s="89"/>
      <c r="O884" s="89"/>
    </row>
    <row r="885" spans="6:15">
      <c r="F885" s="89"/>
      <c r="G885" s="89"/>
      <c r="N885" s="89"/>
      <c r="O885" s="89"/>
    </row>
    <row r="886" spans="6:15">
      <c r="F886" s="89"/>
      <c r="G886" s="89"/>
      <c r="N886" s="89"/>
      <c r="O886" s="89"/>
    </row>
    <row r="887" spans="6:15">
      <c r="F887" s="89"/>
      <c r="G887" s="89"/>
      <c r="N887" s="89"/>
      <c r="O887" s="89"/>
    </row>
    <row r="888" spans="6:15">
      <c r="F888" s="89"/>
      <c r="G888" s="89"/>
      <c r="N888" s="89"/>
      <c r="O888" s="89"/>
    </row>
    <row r="889" spans="6:15">
      <c r="F889" s="89"/>
      <c r="G889" s="89"/>
      <c r="N889" s="89"/>
      <c r="O889" s="89"/>
    </row>
    <row r="890" spans="6:15">
      <c r="F890" s="89"/>
      <c r="G890" s="89"/>
      <c r="N890" s="89"/>
      <c r="O890" s="89"/>
    </row>
    <row r="891" spans="6:15">
      <c r="F891" s="89"/>
      <c r="G891" s="89"/>
      <c r="N891" s="89"/>
      <c r="O891" s="89"/>
    </row>
    <row r="892" spans="6:15">
      <c r="F892" s="89"/>
      <c r="G892" s="89"/>
      <c r="N892" s="89"/>
      <c r="O892" s="89"/>
    </row>
    <row r="893" spans="6:15">
      <c r="F893" s="89"/>
      <c r="G893" s="89"/>
      <c r="N893" s="89"/>
      <c r="O893" s="89"/>
    </row>
    <row r="894" spans="6:15">
      <c r="F894" s="89"/>
      <c r="G894" s="89"/>
      <c r="N894" s="89"/>
      <c r="O894" s="89"/>
    </row>
    <row r="895" spans="6:15">
      <c r="F895" s="89"/>
      <c r="G895" s="89"/>
      <c r="N895" s="89"/>
      <c r="O895" s="89"/>
    </row>
    <row r="896" spans="6:15">
      <c r="F896" s="89"/>
      <c r="G896" s="89"/>
      <c r="N896" s="89"/>
      <c r="O896" s="89"/>
    </row>
    <row r="897" spans="6:15">
      <c r="F897" s="89"/>
      <c r="G897" s="89"/>
      <c r="N897" s="89"/>
      <c r="O897" s="89"/>
    </row>
    <row r="898" spans="6:15">
      <c r="F898" s="89"/>
      <c r="G898" s="89"/>
      <c r="N898" s="89"/>
      <c r="O898" s="89"/>
    </row>
    <row r="899" spans="6:15">
      <c r="F899" s="89"/>
      <c r="G899" s="89"/>
      <c r="N899" s="89"/>
      <c r="O899" s="89"/>
    </row>
    <row r="900" spans="6:15">
      <c r="F900" s="89"/>
      <c r="G900" s="89"/>
      <c r="N900" s="89"/>
      <c r="O900" s="89"/>
    </row>
    <row r="901" spans="6:15">
      <c r="F901" s="89"/>
      <c r="G901" s="89"/>
      <c r="N901" s="89"/>
      <c r="O901" s="89"/>
    </row>
    <row r="902" spans="6:15">
      <c r="F902" s="89"/>
      <c r="G902" s="89"/>
      <c r="N902" s="89"/>
      <c r="O902" s="89"/>
    </row>
    <row r="903" spans="6:15">
      <c r="F903" s="89"/>
      <c r="G903" s="89"/>
      <c r="N903" s="89"/>
      <c r="O903" s="89"/>
    </row>
    <row r="904" spans="6:15">
      <c r="F904" s="89"/>
      <c r="G904" s="89"/>
      <c r="N904" s="89"/>
      <c r="O904" s="89"/>
    </row>
    <row r="905" spans="6:15">
      <c r="F905" s="89"/>
      <c r="G905" s="89"/>
      <c r="N905" s="89"/>
      <c r="O905" s="89"/>
    </row>
    <row r="906" spans="6:15">
      <c r="F906" s="89"/>
      <c r="G906" s="89"/>
      <c r="N906" s="89"/>
      <c r="O906" s="89"/>
    </row>
    <row r="907" spans="6:15">
      <c r="F907" s="89"/>
      <c r="G907" s="89"/>
      <c r="N907" s="89"/>
      <c r="O907" s="89"/>
    </row>
    <row r="908" spans="6:15">
      <c r="F908" s="89"/>
      <c r="G908" s="89"/>
      <c r="N908" s="89"/>
      <c r="O908" s="89"/>
    </row>
    <row r="909" spans="6:15">
      <c r="F909" s="89"/>
      <c r="G909" s="89"/>
      <c r="N909" s="89"/>
      <c r="O909" s="89"/>
    </row>
    <row r="910" spans="6:15">
      <c r="F910" s="89"/>
      <c r="G910" s="89"/>
      <c r="N910" s="89"/>
      <c r="O910" s="89"/>
    </row>
    <row r="911" spans="6:15">
      <c r="F911" s="89"/>
      <c r="G911" s="89"/>
      <c r="N911" s="89"/>
      <c r="O911" s="89"/>
    </row>
    <row r="912" spans="6:15">
      <c r="F912" s="89"/>
      <c r="G912" s="89"/>
      <c r="N912" s="89"/>
      <c r="O912" s="89"/>
    </row>
    <row r="913" spans="6:15">
      <c r="F913" s="89"/>
      <c r="G913" s="89"/>
      <c r="N913" s="89"/>
      <c r="O913" s="89"/>
    </row>
    <row r="914" spans="6:15">
      <c r="F914" s="89"/>
      <c r="G914" s="89"/>
      <c r="N914" s="89"/>
      <c r="O914" s="89"/>
    </row>
    <row r="915" spans="6:15">
      <c r="F915" s="89"/>
      <c r="G915" s="89"/>
      <c r="N915" s="89"/>
      <c r="O915" s="89"/>
    </row>
    <row r="916" spans="6:15">
      <c r="F916" s="89"/>
      <c r="G916" s="89"/>
      <c r="N916" s="89"/>
      <c r="O916" s="89"/>
    </row>
    <row r="917" spans="6:15">
      <c r="F917" s="89"/>
      <c r="G917" s="89"/>
      <c r="N917" s="89"/>
      <c r="O917" s="89"/>
    </row>
    <row r="918" spans="6:15">
      <c r="F918" s="89"/>
      <c r="G918" s="89"/>
      <c r="N918" s="89"/>
      <c r="O918" s="89"/>
    </row>
    <row r="919" spans="6:15">
      <c r="F919" s="89"/>
      <c r="G919" s="89"/>
      <c r="N919" s="89"/>
      <c r="O919" s="89"/>
    </row>
    <row r="920" spans="6:15">
      <c r="F920" s="89"/>
      <c r="G920" s="89"/>
      <c r="N920" s="89"/>
      <c r="O920" s="89"/>
    </row>
    <row r="921" spans="6:15">
      <c r="F921" s="89"/>
      <c r="G921" s="89"/>
      <c r="N921" s="89"/>
      <c r="O921" s="89"/>
    </row>
    <row r="922" spans="6:15">
      <c r="F922" s="89"/>
      <c r="G922" s="89"/>
      <c r="N922" s="89"/>
      <c r="O922" s="89"/>
    </row>
    <row r="923" spans="6:15">
      <c r="F923" s="89"/>
      <c r="G923" s="89"/>
      <c r="N923" s="89"/>
      <c r="O923" s="89"/>
    </row>
    <row r="924" spans="6:15">
      <c r="F924" s="89"/>
      <c r="G924" s="89"/>
      <c r="N924" s="89"/>
      <c r="O924" s="89"/>
    </row>
    <row r="925" spans="6:15">
      <c r="F925" s="89"/>
      <c r="G925" s="89"/>
      <c r="N925" s="89"/>
      <c r="O925" s="89"/>
    </row>
    <row r="926" spans="6:15">
      <c r="F926" s="89"/>
      <c r="G926" s="89"/>
      <c r="N926" s="89"/>
      <c r="O926" s="89"/>
    </row>
    <row r="927" spans="6:15">
      <c r="F927" s="89"/>
      <c r="G927" s="89"/>
      <c r="N927" s="89"/>
      <c r="O927" s="89"/>
    </row>
    <row r="928" spans="6:15">
      <c r="F928" s="89"/>
      <c r="G928" s="89"/>
      <c r="N928" s="89"/>
      <c r="O928" s="89"/>
    </row>
    <row r="929" spans="6:15">
      <c r="F929" s="89"/>
      <c r="G929" s="89"/>
      <c r="N929" s="89"/>
      <c r="O929" s="89"/>
    </row>
    <row r="930" spans="6:15">
      <c r="F930" s="89"/>
      <c r="G930" s="89"/>
      <c r="N930" s="89"/>
      <c r="O930" s="89"/>
    </row>
    <row r="931" spans="6:15">
      <c r="F931" s="89"/>
      <c r="G931" s="89"/>
      <c r="N931" s="89"/>
      <c r="O931" s="89"/>
    </row>
    <row r="932" spans="6:15">
      <c r="F932" s="89"/>
      <c r="G932" s="89"/>
      <c r="N932" s="89"/>
      <c r="O932" s="89"/>
    </row>
    <row r="933" spans="6:15">
      <c r="F933" s="89"/>
      <c r="G933" s="89"/>
      <c r="N933" s="89"/>
      <c r="O933" s="89"/>
    </row>
    <row r="934" spans="6:15">
      <c r="F934" s="89"/>
      <c r="G934" s="89"/>
      <c r="N934" s="89"/>
      <c r="O934" s="89"/>
    </row>
    <row r="935" spans="6:15">
      <c r="F935" s="89"/>
      <c r="G935" s="89"/>
      <c r="N935" s="89"/>
      <c r="O935" s="89"/>
    </row>
    <row r="936" spans="6:15">
      <c r="F936" s="89"/>
      <c r="G936" s="89"/>
      <c r="N936" s="89"/>
      <c r="O936" s="89"/>
    </row>
    <row r="937" spans="6:15">
      <c r="F937" s="89"/>
      <c r="G937" s="89"/>
      <c r="N937" s="89"/>
      <c r="O937" s="89"/>
    </row>
    <row r="938" spans="6:15">
      <c r="F938" s="89"/>
      <c r="G938" s="89"/>
      <c r="N938" s="89"/>
      <c r="O938" s="89"/>
    </row>
    <row r="939" spans="6:15">
      <c r="F939" s="89"/>
      <c r="G939" s="89"/>
      <c r="N939" s="89"/>
      <c r="O939" s="89"/>
    </row>
    <row r="940" spans="6:15">
      <c r="F940" s="89"/>
      <c r="G940" s="89"/>
      <c r="N940" s="89"/>
      <c r="O940" s="89"/>
    </row>
    <row r="941" spans="6:15">
      <c r="F941" s="89"/>
      <c r="G941" s="89"/>
      <c r="N941" s="89"/>
      <c r="O941" s="89"/>
    </row>
    <row r="942" spans="6:15">
      <c r="F942" s="89"/>
      <c r="G942" s="89"/>
      <c r="N942" s="89"/>
      <c r="O942" s="89"/>
    </row>
    <row r="943" spans="6:15">
      <c r="F943" s="89"/>
      <c r="G943" s="89"/>
      <c r="N943" s="89"/>
      <c r="O943" s="89"/>
    </row>
    <row r="944" spans="6:15">
      <c r="F944" s="89"/>
      <c r="G944" s="89"/>
      <c r="N944" s="89"/>
      <c r="O944" s="89"/>
    </row>
    <row r="945" spans="6:15">
      <c r="F945" s="89"/>
      <c r="G945" s="89"/>
      <c r="N945" s="89"/>
      <c r="O945" s="89"/>
    </row>
    <row r="946" spans="6:15">
      <c r="F946" s="89"/>
      <c r="G946" s="89"/>
      <c r="N946" s="89"/>
      <c r="O946" s="89"/>
    </row>
    <row r="947" spans="6:15">
      <c r="F947" s="89"/>
      <c r="G947" s="89"/>
      <c r="N947" s="89"/>
      <c r="O947" s="89"/>
    </row>
    <row r="948" spans="6:15">
      <c r="F948" s="89"/>
      <c r="G948" s="89"/>
      <c r="N948" s="89"/>
      <c r="O948" s="89"/>
    </row>
    <row r="949" spans="6:15">
      <c r="F949" s="89"/>
      <c r="G949" s="89"/>
      <c r="N949" s="89"/>
      <c r="O949" s="89"/>
    </row>
    <row r="950" spans="6:15">
      <c r="F950" s="89"/>
      <c r="G950" s="89"/>
      <c r="N950" s="89"/>
      <c r="O950" s="89"/>
    </row>
    <row r="951" spans="6:15">
      <c r="F951" s="89"/>
      <c r="G951" s="89"/>
      <c r="N951" s="89"/>
      <c r="O951" s="89"/>
    </row>
    <row r="952" spans="6:15">
      <c r="F952" s="89"/>
      <c r="G952" s="89"/>
      <c r="N952" s="89"/>
      <c r="O952" s="89"/>
    </row>
    <row r="953" spans="6:15">
      <c r="F953" s="89"/>
      <c r="G953" s="89"/>
      <c r="N953" s="89"/>
      <c r="O953" s="89"/>
    </row>
    <row r="954" spans="6:15">
      <c r="F954" s="89"/>
      <c r="G954" s="89"/>
      <c r="N954" s="89"/>
      <c r="O954" s="89"/>
    </row>
    <row r="955" spans="6:15">
      <c r="F955" s="89"/>
      <c r="G955" s="89"/>
      <c r="N955" s="89"/>
      <c r="O955" s="89"/>
    </row>
    <row r="956" spans="6:15">
      <c r="F956" s="89"/>
      <c r="G956" s="89"/>
      <c r="N956" s="89"/>
      <c r="O956" s="89"/>
    </row>
    <row r="957" spans="6:15">
      <c r="F957" s="89"/>
      <c r="G957" s="89"/>
      <c r="N957" s="89"/>
      <c r="O957" s="89"/>
    </row>
    <row r="958" spans="6:15">
      <c r="F958" s="89"/>
      <c r="G958" s="89"/>
      <c r="N958" s="89"/>
      <c r="O958" s="89"/>
    </row>
    <row r="959" spans="6:15">
      <c r="F959" s="89"/>
      <c r="G959" s="89"/>
      <c r="N959" s="89"/>
      <c r="O959" s="89"/>
    </row>
    <row r="960" spans="6:15">
      <c r="F960" s="89"/>
      <c r="G960" s="89"/>
      <c r="N960" s="89"/>
      <c r="O960" s="89"/>
    </row>
    <row r="961" spans="6:15">
      <c r="F961" s="89"/>
      <c r="G961" s="89"/>
      <c r="N961" s="89"/>
      <c r="O961" s="89"/>
    </row>
    <row r="962" spans="6:15">
      <c r="F962" s="89"/>
      <c r="G962" s="89"/>
      <c r="N962" s="89"/>
      <c r="O962" s="89"/>
    </row>
    <row r="963" spans="6:15">
      <c r="F963" s="89"/>
      <c r="G963" s="89"/>
      <c r="N963" s="89"/>
      <c r="O963" s="89"/>
    </row>
    <row r="964" spans="6:15">
      <c r="F964" s="89"/>
      <c r="G964" s="89"/>
      <c r="N964" s="89"/>
      <c r="O964" s="89"/>
    </row>
    <row r="965" spans="6:15">
      <c r="F965" s="89"/>
      <c r="G965" s="89"/>
      <c r="N965" s="89"/>
      <c r="O965" s="89"/>
    </row>
    <row r="966" spans="6:15">
      <c r="F966" s="89"/>
      <c r="G966" s="89"/>
      <c r="N966" s="89"/>
      <c r="O966" s="89"/>
    </row>
    <row r="967" spans="6:15">
      <c r="F967" s="89"/>
      <c r="G967" s="89"/>
      <c r="N967" s="89"/>
      <c r="O967" s="89"/>
    </row>
    <row r="968" spans="6:15">
      <c r="F968" s="89"/>
      <c r="G968" s="89"/>
      <c r="N968" s="89"/>
      <c r="O968" s="89"/>
    </row>
    <row r="969" spans="6:15">
      <c r="F969" s="89"/>
      <c r="G969" s="89"/>
      <c r="N969" s="89"/>
      <c r="O969" s="89"/>
    </row>
    <row r="970" spans="6:15">
      <c r="F970" s="89"/>
      <c r="G970" s="89"/>
      <c r="N970" s="89"/>
      <c r="O970" s="89"/>
    </row>
    <row r="971" spans="6:15">
      <c r="F971" s="89"/>
      <c r="G971" s="89"/>
      <c r="N971" s="89"/>
      <c r="O971" s="89"/>
    </row>
    <row r="972" spans="6:15">
      <c r="F972" s="89"/>
      <c r="G972" s="89"/>
      <c r="N972" s="89"/>
      <c r="O972" s="89"/>
    </row>
    <row r="973" spans="6:15">
      <c r="F973" s="89"/>
      <c r="G973" s="89"/>
      <c r="N973" s="89"/>
      <c r="O973" s="89"/>
    </row>
    <row r="974" spans="6:15">
      <c r="F974" s="89"/>
      <c r="G974" s="89"/>
      <c r="N974" s="89"/>
      <c r="O974" s="89"/>
    </row>
    <row r="975" spans="6:15">
      <c r="F975" s="89"/>
      <c r="G975" s="89"/>
      <c r="N975" s="89"/>
      <c r="O975" s="89"/>
    </row>
    <row r="976" spans="6:15">
      <c r="F976" s="89"/>
      <c r="G976" s="89"/>
      <c r="N976" s="89"/>
      <c r="O976" s="89"/>
    </row>
    <row r="977" spans="6:15">
      <c r="F977" s="89"/>
      <c r="G977" s="89"/>
      <c r="N977" s="89"/>
      <c r="O977" s="89"/>
    </row>
    <row r="978" spans="6:15">
      <c r="F978" s="89"/>
      <c r="G978" s="89"/>
      <c r="N978" s="89"/>
      <c r="O978" s="89"/>
    </row>
    <row r="979" spans="6:15">
      <c r="F979" s="89"/>
      <c r="G979" s="89"/>
      <c r="N979" s="89"/>
      <c r="O979" s="89"/>
    </row>
    <row r="980" spans="6:15">
      <c r="F980" s="89"/>
      <c r="G980" s="89"/>
      <c r="N980" s="89"/>
      <c r="O980" s="89"/>
    </row>
    <row r="981" spans="6:15">
      <c r="F981" s="89"/>
      <c r="G981" s="89"/>
      <c r="N981" s="89"/>
      <c r="O981" s="89"/>
    </row>
    <row r="982" spans="6:15">
      <c r="F982" s="89"/>
      <c r="G982" s="89"/>
      <c r="N982" s="89"/>
      <c r="O982" s="89"/>
    </row>
    <row r="983" spans="6:15">
      <c r="F983" s="89"/>
      <c r="G983" s="89"/>
      <c r="N983" s="89"/>
      <c r="O983" s="89"/>
    </row>
    <row r="984" spans="6:15">
      <c r="F984" s="89"/>
      <c r="G984" s="89"/>
      <c r="N984" s="89"/>
      <c r="O984" s="89"/>
    </row>
    <row r="985" spans="6:15">
      <c r="F985" s="89"/>
      <c r="G985" s="89"/>
      <c r="N985" s="89"/>
      <c r="O985" s="89"/>
    </row>
    <row r="986" spans="6:15">
      <c r="F986" s="89"/>
      <c r="G986" s="89"/>
      <c r="N986" s="89"/>
      <c r="O986" s="89"/>
    </row>
    <row r="987" spans="6:15">
      <c r="F987" s="89"/>
      <c r="G987" s="89"/>
      <c r="N987" s="89"/>
      <c r="O987" s="89"/>
    </row>
    <row r="988" spans="6:15">
      <c r="F988" s="89"/>
      <c r="G988" s="89"/>
      <c r="N988" s="89"/>
      <c r="O988" s="89"/>
    </row>
    <row r="989" spans="6:15">
      <c r="F989" s="89"/>
      <c r="G989" s="89"/>
      <c r="N989" s="89"/>
      <c r="O989" s="89"/>
    </row>
    <row r="990" spans="6:15">
      <c r="F990" s="89"/>
      <c r="G990" s="89"/>
      <c r="N990" s="89"/>
      <c r="O990" s="89"/>
    </row>
    <row r="991" spans="6:15">
      <c r="F991" s="89"/>
      <c r="G991" s="89"/>
      <c r="N991" s="89"/>
      <c r="O991" s="89"/>
    </row>
    <row r="992" spans="6:15">
      <c r="F992" s="89"/>
      <c r="G992" s="89"/>
      <c r="N992" s="89"/>
      <c r="O992" s="89"/>
    </row>
    <row r="993" spans="6:15">
      <c r="F993" s="89"/>
      <c r="G993" s="89"/>
      <c r="N993" s="89"/>
      <c r="O993" s="89"/>
    </row>
    <row r="994" spans="6:15">
      <c r="F994" s="89"/>
      <c r="G994" s="89"/>
      <c r="N994" s="89"/>
      <c r="O994" s="89"/>
    </row>
    <row r="995" spans="6:15">
      <c r="F995" s="89"/>
      <c r="G995" s="89"/>
      <c r="N995" s="89"/>
      <c r="O995" s="89"/>
    </row>
    <row r="996" spans="6:15">
      <c r="F996" s="89"/>
      <c r="G996" s="89"/>
      <c r="N996" s="89"/>
      <c r="O996" s="89"/>
    </row>
    <row r="997" spans="6:15">
      <c r="F997" s="89"/>
      <c r="G997" s="89"/>
      <c r="N997" s="89"/>
      <c r="O997" s="89"/>
    </row>
    <row r="998" spans="6:15">
      <c r="F998" s="89"/>
      <c r="G998" s="89"/>
      <c r="N998" s="89"/>
      <c r="O998" s="89"/>
    </row>
    <row r="999" spans="6:15">
      <c r="F999" s="89"/>
      <c r="G999" s="89"/>
      <c r="N999" s="89"/>
      <c r="O999" s="89"/>
    </row>
    <row r="1000" spans="6:15">
      <c r="F1000" s="89"/>
      <c r="G1000" s="89"/>
      <c r="N1000" s="89"/>
      <c r="O1000" s="89"/>
    </row>
    <row r="1001" spans="6:15">
      <c r="F1001" s="89"/>
      <c r="G1001" s="89"/>
      <c r="N1001" s="89"/>
      <c r="O1001" s="89"/>
    </row>
    <row r="1002" spans="6:15">
      <c r="F1002" s="89"/>
      <c r="G1002" s="89"/>
      <c r="N1002" s="89"/>
      <c r="O1002" s="89"/>
    </row>
    <row r="1003" spans="6:15">
      <c r="F1003" s="89"/>
      <c r="G1003" s="89"/>
      <c r="N1003" s="89"/>
      <c r="O1003" s="89"/>
    </row>
    <row r="1004" spans="6:15">
      <c r="F1004" s="89"/>
      <c r="G1004" s="89"/>
      <c r="N1004" s="89"/>
      <c r="O1004" s="89"/>
    </row>
    <row r="1005" spans="6:15">
      <c r="F1005" s="89"/>
      <c r="G1005" s="89"/>
      <c r="N1005" s="89"/>
      <c r="O1005" s="89"/>
    </row>
    <row r="1006" spans="6:15">
      <c r="F1006" s="89"/>
      <c r="G1006" s="89"/>
      <c r="N1006" s="89"/>
      <c r="O1006" s="89"/>
    </row>
    <row r="1007" spans="6:15">
      <c r="F1007" s="89"/>
      <c r="G1007" s="89"/>
      <c r="N1007" s="89"/>
      <c r="O1007" s="89"/>
    </row>
    <row r="1008" spans="6:15">
      <c r="F1008" s="89"/>
      <c r="G1008" s="89"/>
      <c r="N1008" s="89"/>
      <c r="O1008" s="89"/>
    </row>
    <row r="1009" spans="6:15">
      <c r="F1009" s="89"/>
      <c r="G1009" s="89"/>
      <c r="N1009" s="89"/>
      <c r="O1009" s="89"/>
    </row>
    <row r="1010" spans="6:15">
      <c r="F1010" s="89"/>
      <c r="G1010" s="89"/>
      <c r="N1010" s="89"/>
      <c r="O1010" s="89"/>
    </row>
    <row r="1011" spans="6:15">
      <c r="F1011" s="89"/>
      <c r="G1011" s="89"/>
      <c r="N1011" s="89"/>
      <c r="O1011" s="89"/>
    </row>
    <row r="1012" spans="6:15">
      <c r="F1012" s="89"/>
      <c r="G1012" s="89"/>
      <c r="N1012" s="89"/>
      <c r="O1012" s="89"/>
    </row>
    <row r="1013" spans="6:15">
      <c r="F1013" s="89"/>
      <c r="G1013" s="89"/>
      <c r="N1013" s="89"/>
      <c r="O1013" s="89"/>
    </row>
    <row r="1014" spans="6:15">
      <c r="F1014" s="89"/>
      <c r="G1014" s="89"/>
      <c r="N1014" s="89"/>
      <c r="O1014" s="89"/>
    </row>
    <row r="1015" spans="6:15">
      <c r="F1015" s="89"/>
      <c r="G1015" s="89"/>
      <c r="N1015" s="89"/>
      <c r="O1015" s="89"/>
    </row>
    <row r="1016" spans="6:15">
      <c r="F1016" s="89"/>
      <c r="G1016" s="89"/>
      <c r="N1016" s="89"/>
      <c r="O1016" s="89"/>
    </row>
    <row r="1017" spans="6:15">
      <c r="F1017" s="89"/>
      <c r="G1017" s="89"/>
      <c r="N1017" s="89"/>
      <c r="O1017" s="89"/>
    </row>
    <row r="1018" spans="6:15">
      <c r="F1018" s="89"/>
      <c r="G1018" s="89"/>
      <c r="N1018" s="89"/>
      <c r="O1018" s="89"/>
    </row>
    <row r="1019" spans="6:15">
      <c r="F1019" s="89"/>
      <c r="G1019" s="89"/>
      <c r="N1019" s="89"/>
      <c r="O1019" s="89"/>
    </row>
    <row r="1020" spans="6:15">
      <c r="F1020" s="89"/>
      <c r="G1020" s="89"/>
      <c r="N1020" s="89"/>
      <c r="O1020" s="89"/>
    </row>
    <row r="1021" spans="6:15">
      <c r="F1021" s="89"/>
      <c r="G1021" s="89"/>
      <c r="N1021" s="89"/>
      <c r="O1021" s="89"/>
    </row>
    <row r="1022" spans="6:15">
      <c r="F1022" s="89"/>
      <c r="G1022" s="89"/>
      <c r="N1022" s="89"/>
      <c r="O1022" s="89"/>
    </row>
    <row r="1023" spans="6:15">
      <c r="F1023" s="89"/>
      <c r="G1023" s="89"/>
      <c r="N1023" s="89"/>
      <c r="O1023" s="89"/>
    </row>
    <row r="1024" spans="6:15">
      <c r="F1024" s="89"/>
      <c r="G1024" s="89"/>
      <c r="N1024" s="89"/>
      <c r="O1024" s="89"/>
    </row>
    <row r="1025" spans="6:15">
      <c r="F1025" s="89"/>
      <c r="G1025" s="89"/>
      <c r="N1025" s="89"/>
      <c r="O1025" s="89"/>
    </row>
    <row r="1026" spans="6:15">
      <c r="F1026" s="89"/>
      <c r="G1026" s="89"/>
      <c r="N1026" s="89"/>
      <c r="O1026" s="89"/>
    </row>
    <row r="1027" spans="6:15">
      <c r="F1027" s="89"/>
      <c r="G1027" s="89"/>
      <c r="N1027" s="89"/>
      <c r="O1027" s="89"/>
    </row>
    <row r="1028" spans="6:15">
      <c r="F1028" s="89"/>
      <c r="G1028" s="89"/>
      <c r="N1028" s="89"/>
      <c r="O1028" s="89"/>
    </row>
    <row r="1029" spans="6:15">
      <c r="F1029" s="89"/>
      <c r="G1029" s="89"/>
      <c r="N1029" s="89"/>
      <c r="O1029" s="89"/>
    </row>
    <row r="1030" spans="6:15">
      <c r="F1030" s="89"/>
      <c r="G1030" s="89"/>
      <c r="N1030" s="89"/>
      <c r="O1030" s="89"/>
    </row>
    <row r="1031" spans="6:15">
      <c r="F1031" s="89"/>
      <c r="G1031" s="89"/>
      <c r="N1031" s="89"/>
      <c r="O1031" s="89"/>
    </row>
    <row r="1032" spans="6:15">
      <c r="F1032" s="89"/>
      <c r="G1032" s="89"/>
      <c r="N1032" s="89"/>
      <c r="O1032" s="89"/>
    </row>
    <row r="1033" spans="6:15">
      <c r="F1033" s="89"/>
      <c r="G1033" s="89"/>
      <c r="N1033" s="89"/>
      <c r="O1033" s="89"/>
    </row>
    <row r="1034" spans="6:15">
      <c r="F1034" s="89"/>
      <c r="G1034" s="89"/>
      <c r="N1034" s="89"/>
      <c r="O1034" s="89"/>
    </row>
    <row r="1035" spans="6:15">
      <c r="F1035" s="89"/>
      <c r="G1035" s="89"/>
      <c r="N1035" s="89"/>
      <c r="O1035" s="89"/>
    </row>
    <row r="1036" spans="6:15">
      <c r="F1036" s="89"/>
      <c r="G1036" s="89"/>
      <c r="N1036" s="89"/>
      <c r="O1036" s="89"/>
    </row>
    <row r="1037" spans="6:15">
      <c r="F1037" s="89"/>
      <c r="G1037" s="89"/>
      <c r="N1037" s="89"/>
      <c r="O1037" s="89"/>
    </row>
    <row r="1038" spans="6:15">
      <c r="F1038" s="89"/>
      <c r="G1038" s="89"/>
      <c r="N1038" s="89"/>
      <c r="O1038" s="89"/>
    </row>
    <row r="1039" spans="6:15">
      <c r="F1039" s="89"/>
      <c r="G1039" s="89"/>
      <c r="N1039" s="89"/>
      <c r="O1039" s="89"/>
    </row>
    <row r="1040" spans="6:15">
      <c r="F1040" s="89"/>
      <c r="G1040" s="89"/>
      <c r="N1040" s="89"/>
      <c r="O1040" s="89"/>
    </row>
    <row r="1041" spans="6:15">
      <c r="F1041" s="89"/>
      <c r="G1041" s="89"/>
      <c r="N1041" s="89"/>
      <c r="O1041" s="89"/>
    </row>
    <row r="1042" spans="6:15">
      <c r="F1042" s="89"/>
      <c r="G1042" s="89"/>
      <c r="N1042" s="89"/>
      <c r="O1042" s="89"/>
    </row>
    <row r="1043" spans="6:15">
      <c r="F1043" s="89"/>
      <c r="G1043" s="89"/>
      <c r="N1043" s="89"/>
      <c r="O1043" s="89"/>
    </row>
    <row r="1044" spans="6:15">
      <c r="F1044" s="89"/>
      <c r="G1044" s="89"/>
      <c r="N1044" s="89"/>
      <c r="O1044" s="89"/>
    </row>
    <row r="1045" spans="6:15">
      <c r="F1045" s="89"/>
      <c r="G1045" s="89"/>
      <c r="N1045" s="89"/>
      <c r="O1045" s="89"/>
    </row>
    <row r="1046" spans="6:15">
      <c r="F1046" s="89"/>
      <c r="G1046" s="89"/>
      <c r="N1046" s="89"/>
      <c r="O1046" s="89"/>
    </row>
    <row r="1047" spans="6:15">
      <c r="F1047" s="89"/>
      <c r="G1047" s="89"/>
      <c r="N1047" s="89"/>
      <c r="O1047" s="89"/>
    </row>
    <row r="1048" spans="6:15">
      <c r="F1048" s="89"/>
      <c r="G1048" s="89"/>
      <c r="N1048" s="89"/>
      <c r="O1048" s="89"/>
    </row>
    <row r="1049" spans="6:15">
      <c r="F1049" s="89"/>
      <c r="G1049" s="89"/>
      <c r="N1049" s="89"/>
      <c r="O1049" s="89"/>
    </row>
    <row r="1050" spans="6:15">
      <c r="F1050" s="89"/>
      <c r="G1050" s="89"/>
      <c r="N1050" s="89"/>
      <c r="O1050" s="89"/>
    </row>
    <row r="1051" spans="6:15">
      <c r="F1051" s="89"/>
      <c r="G1051" s="89"/>
      <c r="N1051" s="89"/>
      <c r="O1051" s="89"/>
    </row>
    <row r="1052" spans="6:15">
      <c r="F1052" s="89"/>
      <c r="G1052" s="89"/>
      <c r="N1052" s="89"/>
      <c r="O1052" s="89"/>
    </row>
    <row r="1053" spans="6:15">
      <c r="F1053" s="89"/>
      <c r="G1053" s="89"/>
      <c r="N1053" s="89"/>
      <c r="O1053" s="89"/>
    </row>
    <row r="1054" spans="6:15">
      <c r="F1054" s="89"/>
      <c r="G1054" s="89"/>
      <c r="N1054" s="89"/>
      <c r="O1054" s="89"/>
    </row>
    <row r="1055" spans="6:15">
      <c r="F1055" s="89"/>
      <c r="G1055" s="89"/>
      <c r="N1055" s="89"/>
      <c r="O1055" s="89"/>
    </row>
    <row r="1056" spans="6:15">
      <c r="F1056" s="89"/>
      <c r="G1056" s="89"/>
      <c r="N1056" s="89"/>
      <c r="O1056" s="89"/>
    </row>
    <row r="1057" spans="6:15">
      <c r="F1057" s="89"/>
      <c r="G1057" s="89"/>
      <c r="N1057" s="89"/>
      <c r="O1057" s="89"/>
    </row>
    <row r="1058" spans="6:15">
      <c r="F1058" s="89"/>
      <c r="G1058" s="89"/>
      <c r="N1058" s="89"/>
      <c r="O1058" s="89"/>
    </row>
    <row r="1059" spans="6:15">
      <c r="F1059" s="89"/>
      <c r="G1059" s="89"/>
      <c r="N1059" s="89"/>
      <c r="O1059" s="89"/>
    </row>
    <row r="1060" spans="6:15">
      <c r="F1060" s="89"/>
      <c r="G1060" s="89"/>
      <c r="N1060" s="89"/>
      <c r="O1060" s="89"/>
    </row>
    <row r="1061" spans="6:15">
      <c r="F1061" s="89"/>
      <c r="G1061" s="89"/>
      <c r="N1061" s="89"/>
      <c r="O1061" s="89"/>
    </row>
    <row r="1062" spans="6:15">
      <c r="F1062" s="89"/>
      <c r="G1062" s="89"/>
      <c r="N1062" s="89"/>
      <c r="O1062" s="89"/>
    </row>
    <row r="1063" spans="6:15">
      <c r="F1063" s="89"/>
      <c r="G1063" s="89"/>
      <c r="N1063" s="89"/>
      <c r="O1063" s="89"/>
    </row>
    <row r="1064" spans="6:15">
      <c r="F1064" s="89"/>
      <c r="G1064" s="89"/>
      <c r="N1064" s="89"/>
      <c r="O1064" s="89"/>
    </row>
    <row r="1065" spans="6:15">
      <c r="F1065" s="89"/>
      <c r="G1065" s="89"/>
      <c r="N1065" s="89"/>
      <c r="O1065" s="89"/>
    </row>
    <row r="1066" spans="6:15">
      <c r="F1066" s="89"/>
      <c r="G1066" s="89"/>
      <c r="N1066" s="89"/>
      <c r="O1066" s="89"/>
    </row>
    <row r="1067" spans="6:15">
      <c r="F1067" s="89"/>
      <c r="G1067" s="89"/>
      <c r="N1067" s="89"/>
      <c r="O1067" s="89"/>
    </row>
    <row r="1068" spans="6:15">
      <c r="F1068" s="89"/>
      <c r="G1068" s="89"/>
      <c r="N1068" s="89"/>
      <c r="O1068" s="89"/>
    </row>
    <row r="1069" spans="6:15">
      <c r="F1069" s="89"/>
      <c r="G1069" s="89"/>
      <c r="N1069" s="89"/>
      <c r="O1069" s="89"/>
    </row>
    <row r="1070" spans="6:15">
      <c r="F1070" s="89"/>
      <c r="G1070" s="89"/>
      <c r="N1070" s="89"/>
      <c r="O1070" s="89"/>
    </row>
    <row r="1071" spans="6:15">
      <c r="F1071" s="89"/>
      <c r="G1071" s="89"/>
      <c r="N1071" s="89"/>
      <c r="O1071" s="89"/>
    </row>
    <row r="1072" spans="6:15">
      <c r="F1072" s="89"/>
      <c r="G1072" s="89"/>
      <c r="N1072" s="89"/>
      <c r="O1072" s="89"/>
    </row>
    <row r="1073" spans="6:15">
      <c r="F1073" s="89"/>
      <c r="G1073" s="89"/>
      <c r="N1073" s="89"/>
      <c r="O1073" s="89"/>
    </row>
    <row r="1074" spans="6:15">
      <c r="F1074" s="89"/>
      <c r="G1074" s="89"/>
      <c r="N1074" s="89"/>
      <c r="O1074" s="89"/>
    </row>
    <row r="1075" spans="6:15">
      <c r="F1075" s="89"/>
      <c r="G1075" s="89"/>
      <c r="N1075" s="89"/>
      <c r="O1075" s="89"/>
    </row>
    <row r="1076" spans="6:15">
      <c r="F1076" s="89"/>
      <c r="G1076" s="89"/>
      <c r="N1076" s="89"/>
      <c r="O1076" s="89"/>
    </row>
    <row r="1077" spans="6:15">
      <c r="F1077" s="89"/>
      <c r="G1077" s="89"/>
      <c r="N1077" s="89"/>
      <c r="O1077" s="89"/>
    </row>
    <row r="1078" spans="6:15">
      <c r="F1078" s="89"/>
      <c r="G1078" s="89"/>
      <c r="N1078" s="89"/>
      <c r="O1078" s="89"/>
    </row>
    <row r="1079" spans="6:15">
      <c r="F1079" s="89"/>
      <c r="G1079" s="89"/>
      <c r="N1079" s="89"/>
      <c r="O1079" s="89"/>
    </row>
  </sheetData>
  <mergeCells count="10">
    <mergeCell ref="N2:N3"/>
    <mergeCell ref="O2:O3"/>
    <mergeCell ref="F2:F3"/>
    <mergeCell ref="G2:G3"/>
    <mergeCell ref="B1:E1"/>
    <mergeCell ref="B2:C2"/>
    <mergeCell ref="D2:E2"/>
    <mergeCell ref="J1:M1"/>
    <mergeCell ref="J2:K2"/>
    <mergeCell ref="L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L43"/>
  <sheetViews>
    <sheetView showGridLines="0" showRowColHeaders="0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28515625" style="1" customWidth="1"/>
    <col min="2" max="2" width="2.7109375" style="1" customWidth="1"/>
    <col min="3" max="3" width="23.7109375" style="1" customWidth="1"/>
    <col min="4" max="4" width="1.28515625" style="1" customWidth="1"/>
    <col min="5" max="5" width="59.7109375" style="1" customWidth="1"/>
    <col min="6" max="6" width="11.42578125" style="17"/>
    <col min="7" max="7" width="15.7109375" style="17" customWidth="1"/>
    <col min="8" max="16384" width="11.42578125" style="17"/>
  </cols>
  <sheetData>
    <row r="1" spans="2:12" s="1" customFormat="1" ht="0.75" customHeight="1"/>
    <row r="2" spans="2:12" s="1" customFormat="1" ht="21" customHeight="1">
      <c r="E2" s="28" t="s">
        <v>0</v>
      </c>
    </row>
    <row r="3" spans="2:12" s="1" customFormat="1" ht="15" customHeight="1">
      <c r="E3" s="28" t="str">
        <f>Indice!E3</f>
        <v>Abril 2026</v>
      </c>
    </row>
    <row r="4" spans="2:12" s="4" customFormat="1" ht="20.25" customHeight="1">
      <c r="B4" s="3"/>
      <c r="C4" s="25" t="s">
        <v>24</v>
      </c>
    </row>
    <row r="5" spans="2:12" s="4" customFormat="1" ht="12.75" customHeight="1">
      <c r="B5" s="3"/>
      <c r="C5" s="5"/>
    </row>
    <row r="6" spans="2:12" s="4" customFormat="1" ht="13.5" customHeight="1">
      <c r="B6" s="3"/>
      <c r="C6" s="6"/>
      <c r="D6" s="7"/>
      <c r="E6" s="7"/>
    </row>
    <row r="7" spans="2:12" s="4" customFormat="1" ht="12.75" customHeight="1">
      <c r="B7" s="3"/>
      <c r="C7" s="48" t="s">
        <v>18</v>
      </c>
      <c r="D7" s="7"/>
      <c r="E7" s="8"/>
      <c r="K7" s="9"/>
      <c r="L7" s="9"/>
    </row>
    <row r="8" spans="2:12" s="4" customFormat="1" ht="12.75" customHeight="1">
      <c r="B8" s="3"/>
      <c r="C8" s="110" t="s">
        <v>27</v>
      </c>
      <c r="D8" s="7"/>
      <c r="E8" s="8"/>
      <c r="K8" s="10"/>
      <c r="L8" s="10"/>
    </row>
    <row r="9" spans="2:12" s="4" customFormat="1" ht="12.75" customHeight="1">
      <c r="B9" s="3"/>
      <c r="D9" s="7"/>
      <c r="E9" s="8"/>
      <c r="K9" s="11"/>
      <c r="L9" s="11"/>
    </row>
    <row r="10" spans="2:12" s="4" customFormat="1" ht="12.75" customHeight="1">
      <c r="B10" s="3"/>
      <c r="C10" s="12"/>
      <c r="D10" s="7"/>
      <c r="E10" s="8"/>
      <c r="K10" s="11"/>
      <c r="L10" s="11"/>
    </row>
    <row r="11" spans="2:12" s="4" customFormat="1" ht="12.75" customHeight="1">
      <c r="B11" s="3"/>
      <c r="C11" s="12"/>
      <c r="D11" s="7"/>
      <c r="E11" s="13"/>
      <c r="K11" s="11"/>
      <c r="L11" s="11"/>
    </row>
    <row r="12" spans="2:12" s="4" customFormat="1" ht="12.75" customHeight="1">
      <c r="B12" s="3"/>
      <c r="C12" s="12"/>
      <c r="D12" s="7"/>
      <c r="E12" s="13"/>
      <c r="K12" s="11"/>
      <c r="L12" s="11"/>
    </row>
    <row r="13" spans="2:12" s="4" customFormat="1" ht="12.75" customHeight="1">
      <c r="B13" s="3"/>
      <c r="C13" s="12"/>
      <c r="D13" s="7"/>
      <c r="E13" s="13"/>
      <c r="K13" s="11"/>
      <c r="L13" s="11"/>
    </row>
    <row r="14" spans="2:12" s="4" customFormat="1" ht="12.75" customHeight="1">
      <c r="B14" s="3"/>
      <c r="C14" s="6"/>
      <c r="D14" s="7"/>
      <c r="E14" s="13"/>
      <c r="K14" s="11"/>
      <c r="L14" s="11"/>
    </row>
    <row r="15" spans="2:12" s="4" customFormat="1" ht="12.75" customHeight="1">
      <c r="B15" s="3"/>
      <c r="C15" s="6"/>
      <c r="D15" s="7"/>
      <c r="E15" s="13"/>
      <c r="G15" s="49"/>
      <c r="H15" s="50"/>
      <c r="I15" s="50"/>
      <c r="J15" s="11"/>
      <c r="K15" s="11"/>
      <c r="L15" s="11"/>
    </row>
    <row r="16" spans="2:12" s="4" customFormat="1" ht="12.75" customHeight="1">
      <c r="B16" s="3"/>
      <c r="C16" s="6"/>
      <c r="D16" s="7"/>
      <c r="E16" s="13"/>
      <c r="J16" s="11"/>
      <c r="K16" s="11"/>
      <c r="L16" s="11"/>
    </row>
    <row r="17" spans="2:9" s="4" customFormat="1" ht="12.75" customHeight="1">
      <c r="B17" s="3"/>
      <c r="C17" s="6"/>
      <c r="D17" s="7"/>
      <c r="E17" s="13"/>
      <c r="G17" s="14"/>
      <c r="H17" s="15"/>
      <c r="I17" s="15"/>
    </row>
    <row r="18" spans="2:9" s="4" customFormat="1" ht="12.75" customHeight="1">
      <c r="B18" s="3"/>
      <c r="C18" s="6"/>
      <c r="D18" s="7"/>
      <c r="E18" s="13"/>
      <c r="G18" s="14"/>
      <c r="H18" s="15"/>
      <c r="I18" s="15"/>
    </row>
    <row r="19" spans="2:9" s="4" customFormat="1" ht="12.75" customHeight="1">
      <c r="B19" s="3"/>
      <c r="C19" s="6"/>
      <c r="D19" s="7"/>
      <c r="E19" s="13"/>
      <c r="G19" s="14"/>
      <c r="H19" s="15"/>
      <c r="I19" s="15"/>
    </row>
    <row r="20" spans="2:9" s="4" customFormat="1" ht="12.75" customHeight="1">
      <c r="B20" s="3"/>
      <c r="C20" s="6"/>
      <c r="D20" s="7"/>
      <c r="E20" s="13"/>
      <c r="G20" s="14"/>
      <c r="H20" s="15"/>
      <c r="I20" s="15"/>
    </row>
    <row r="21" spans="2:9" s="4" customFormat="1" ht="12.75" customHeight="1">
      <c r="B21" s="3"/>
      <c r="C21" s="6"/>
      <c r="D21" s="7"/>
      <c r="E21" s="13"/>
      <c r="G21" s="14"/>
      <c r="H21" s="15"/>
      <c r="I21" s="15"/>
    </row>
    <row r="22" spans="2:9">
      <c r="E22" s="16"/>
      <c r="H22" s="15"/>
      <c r="I22" s="15"/>
    </row>
    <row r="23" spans="2:9" ht="12.75" customHeight="1">
      <c r="E23" s="16"/>
      <c r="H23" s="15"/>
    </row>
    <row r="24" spans="2:9" ht="12.75" customHeight="1">
      <c r="E24" s="16"/>
    </row>
    <row r="25" spans="2:9">
      <c r="E25" s="16"/>
    </row>
    <row r="26" spans="2:9">
      <c r="E26" s="16"/>
    </row>
    <row r="27" spans="2:9">
      <c r="E27" s="16"/>
    </row>
    <row r="28" spans="2:9">
      <c r="E28" s="18"/>
    </row>
    <row r="30" spans="2:9">
      <c r="F30" s="19"/>
    </row>
    <row r="31" spans="2:9">
      <c r="F31" s="19"/>
    </row>
    <row r="32" spans="2:9">
      <c r="F32" s="19"/>
    </row>
    <row r="33" spans="6:9">
      <c r="F33" s="19"/>
    </row>
    <row r="34" spans="6:9">
      <c r="F34" s="19"/>
    </row>
    <row r="35" spans="6:9">
      <c r="F35" s="19"/>
    </row>
    <row r="40" spans="6:9">
      <c r="F40" s="1"/>
      <c r="G40" s="1"/>
      <c r="H40" s="1"/>
      <c r="I40" s="1"/>
    </row>
    <row r="41" spans="6:9">
      <c r="F41" s="1"/>
      <c r="G41" s="1"/>
      <c r="H41" s="1"/>
      <c r="I41" s="1"/>
    </row>
    <row r="42" spans="6:9">
      <c r="F42" s="1"/>
      <c r="G42" s="1"/>
      <c r="H42" s="1"/>
      <c r="I42" s="1"/>
    </row>
    <row r="43" spans="6:9">
      <c r="F43" s="1"/>
      <c r="G43" s="1"/>
      <c r="H43" s="1"/>
      <c r="I43" s="1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/>
  <dimension ref="A1:B7"/>
  <sheetViews>
    <sheetView workbookViewId="0"/>
  </sheetViews>
  <sheetFormatPr baseColWidth="10" defaultRowHeight="12.75"/>
  <sheetData>
    <row r="1" spans="1:2">
      <c r="A1">
        <v>6</v>
      </c>
      <c r="B1" t="s">
        <v>487</v>
      </c>
    </row>
    <row r="2" spans="1:2">
      <c r="A2" t="s">
        <v>488</v>
      </c>
    </row>
    <row r="3" spans="1:2">
      <c r="A3" t="s">
        <v>486</v>
      </c>
    </row>
    <row r="4" spans="1:2">
      <c r="A4" t="s">
        <v>456</v>
      </c>
    </row>
    <row r="5" spans="1:2">
      <c r="A5" t="s">
        <v>454</v>
      </c>
    </row>
    <row r="6" spans="1:2">
      <c r="A6" t="s">
        <v>451</v>
      </c>
    </row>
    <row r="7" spans="1:2">
      <c r="A7" t="s">
        <v>452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6" width="7.7109375" style="1" bestFit="1" customWidth="1"/>
    <col min="7" max="7" width="11.42578125" style="20"/>
    <col min="8" max="8" width="15.7109375" style="20" customWidth="1"/>
    <col min="9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Abril 2026</v>
      </c>
    </row>
    <row r="3" spans="1:13" s="4" customFormat="1" ht="20.25" customHeight="1">
      <c r="A3" s="1"/>
      <c r="B3" s="25" t="s">
        <v>24</v>
      </c>
      <c r="D3" s="2"/>
      <c r="E3" s="1"/>
      <c r="F3" s="1"/>
    </row>
    <row r="4" spans="1:13">
      <c r="A4" s="3"/>
      <c r="B4"/>
      <c r="C4" s="4"/>
      <c r="D4" s="4"/>
      <c r="E4" s="4"/>
      <c r="F4" s="3"/>
    </row>
    <row r="5" spans="1:13">
      <c r="A5" s="3"/>
      <c r="B5" s="5"/>
      <c r="C5" s="4"/>
      <c r="D5" s="4"/>
      <c r="E5" s="4"/>
      <c r="F5" s="3"/>
    </row>
    <row r="6" spans="1:13">
      <c r="A6" s="3"/>
      <c r="B6" s="6"/>
      <c r="C6" s="7"/>
      <c r="D6" s="7"/>
      <c r="E6" s="4"/>
      <c r="F6" s="20"/>
      <c r="G6" s="21"/>
      <c r="H6" s="22"/>
      <c r="I6" s="22"/>
      <c r="J6" s="22"/>
      <c r="K6" s="22"/>
      <c r="L6" s="22"/>
      <c r="M6" s="22"/>
    </row>
    <row r="7" spans="1:13" ht="12.75" customHeight="1">
      <c r="A7" s="3"/>
      <c r="B7" s="123" t="s">
        <v>19</v>
      </c>
      <c r="C7" s="7"/>
      <c r="D7" s="26"/>
      <c r="E7" s="4"/>
      <c r="F7" s="53"/>
    </row>
    <row r="8" spans="1:13" ht="12.75" customHeight="1">
      <c r="A8" s="3"/>
      <c r="B8" s="123"/>
      <c r="C8" s="7"/>
      <c r="D8" s="26"/>
      <c r="E8" s="4"/>
      <c r="F8" s="53"/>
    </row>
    <row r="9" spans="1:13">
      <c r="A9" s="20"/>
      <c r="B9" s="110" t="s">
        <v>27</v>
      </c>
      <c r="C9" s="7"/>
      <c r="D9" s="26"/>
      <c r="E9" s="4"/>
      <c r="F9" s="79"/>
    </row>
    <row r="10" spans="1:13">
      <c r="A10" s="20"/>
      <c r="B10" s="12"/>
      <c r="C10" s="7"/>
      <c r="D10" s="26"/>
      <c r="E10" s="4"/>
      <c r="F10" s="79"/>
    </row>
    <row r="11" spans="1:13">
      <c r="A11" s="20"/>
      <c r="B11" s="12"/>
      <c r="C11" s="7"/>
      <c r="D11" s="7"/>
      <c r="E11" s="4"/>
      <c r="F11" s="79"/>
    </row>
    <row r="12" spans="1:13">
      <c r="A12" s="20"/>
      <c r="B12" s="12"/>
      <c r="C12" s="7"/>
      <c r="D12" s="7"/>
      <c r="E12" s="4"/>
      <c r="F12" s="79"/>
    </row>
    <row r="13" spans="1:13">
      <c r="A13" s="20"/>
      <c r="B13" s="12"/>
      <c r="C13" s="7"/>
      <c r="D13" s="7"/>
      <c r="E13" s="4"/>
      <c r="F13" s="79"/>
    </row>
    <row r="14" spans="1:13">
      <c r="A14" s="20"/>
      <c r="B14" s="6"/>
      <c r="C14" s="7"/>
      <c r="D14" s="7"/>
      <c r="E14" s="4"/>
      <c r="F14" s="79"/>
    </row>
    <row r="15" spans="1:13">
      <c r="A15" s="20"/>
      <c r="B15" s="6"/>
      <c r="C15" s="7"/>
      <c r="D15" s="7"/>
      <c r="E15" s="4"/>
      <c r="F15" s="79"/>
    </row>
    <row r="16" spans="1:13">
      <c r="A16" s="20"/>
      <c r="B16" s="6"/>
      <c r="C16" s="7"/>
      <c r="D16" s="7"/>
      <c r="E16" s="4"/>
      <c r="F16" s="79"/>
    </row>
    <row r="17" spans="1:6">
      <c r="A17" s="20"/>
      <c r="B17" s="6"/>
      <c r="C17" s="7"/>
      <c r="D17" s="7"/>
      <c r="E17" s="4"/>
      <c r="F17" s="79"/>
    </row>
    <row r="18" spans="1:6">
      <c r="A18" s="20"/>
      <c r="B18" s="6"/>
      <c r="C18" s="7"/>
      <c r="D18" s="7"/>
      <c r="E18" s="4"/>
      <c r="F18" s="79"/>
    </row>
    <row r="19" spans="1:6">
      <c r="A19" s="20"/>
      <c r="B19" s="6"/>
      <c r="C19" s="7"/>
      <c r="D19" s="7"/>
      <c r="E19" s="4"/>
      <c r="F19" s="79"/>
    </row>
    <row r="20" spans="1:6">
      <c r="A20" s="20"/>
      <c r="B20" s="6"/>
      <c r="C20" s="7"/>
      <c r="D20" s="7"/>
      <c r="E20" s="4"/>
      <c r="F20" s="79"/>
    </row>
    <row r="21" spans="1:6">
      <c r="A21" s="20"/>
      <c r="B21" s="6"/>
      <c r="C21" s="7"/>
      <c r="D21" s="7"/>
      <c r="E21" s="4"/>
      <c r="F21" s="79"/>
    </row>
    <row r="28" spans="1:6">
      <c r="D28" s="18"/>
    </row>
    <row r="30" spans="1:6">
      <c r="E30" s="19"/>
    </row>
    <row r="31" spans="1:6">
      <c r="E31" s="19"/>
    </row>
    <row r="32" spans="1:6">
      <c r="E32" s="19"/>
    </row>
    <row r="33" spans="5:11">
      <c r="E33" s="19"/>
    </row>
    <row r="34" spans="5:11">
      <c r="E34" s="19"/>
    </row>
    <row r="35" spans="5:11">
      <c r="E35" s="19"/>
    </row>
    <row r="40" spans="5:11">
      <c r="E40" s="1"/>
    </row>
    <row r="41" spans="5:11">
      <c r="E41" s="1"/>
    </row>
    <row r="42" spans="5:11">
      <c r="E42" s="1"/>
      <c r="K42" s="24"/>
    </row>
    <row r="43" spans="5:11">
      <c r="E43" s="1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Abril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3" t="s">
        <v>20</v>
      </c>
      <c r="C7" s="7"/>
      <c r="D7" s="26"/>
      <c r="E7" s="4"/>
    </row>
    <row r="8" spans="1:13" ht="12.75" customHeight="1">
      <c r="A8" s="3"/>
      <c r="B8" s="123"/>
      <c r="C8" s="7"/>
      <c r="D8" s="26"/>
      <c r="E8" s="4"/>
    </row>
    <row r="9" spans="1:13">
      <c r="A9" s="20"/>
      <c r="B9" s="123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 t="e">
        <f>#REF!</f>
        <v>#REF!</v>
      </c>
      <c r="J155" s="62"/>
      <c r="K155" s="62"/>
      <c r="L155" s="23"/>
      <c r="M155" s="23"/>
    </row>
    <row r="156" spans="5:13">
      <c r="E156" s="76" t="e">
        <f>#REF!</f>
        <v>#REF!</v>
      </c>
      <c r="J156" s="62"/>
      <c r="K156" s="62"/>
      <c r="L156" s="23"/>
      <c r="M156" s="23"/>
    </row>
    <row r="157" spans="5:13">
      <c r="E157" s="76" t="e">
        <f>#REF!</f>
        <v>#REF!</v>
      </c>
      <c r="J157" s="62"/>
      <c r="K157" s="62"/>
      <c r="L157" s="23"/>
      <c r="M157" s="23"/>
    </row>
    <row r="158" spans="5:13">
      <c r="E158" s="76" t="e">
        <f>#REF!</f>
        <v>#REF!</v>
      </c>
      <c r="J158" s="62"/>
      <c r="K158" s="62"/>
      <c r="L158" s="23"/>
      <c r="M158" s="23"/>
    </row>
    <row r="159" spans="5:13">
      <c r="E159" s="76" t="e">
        <f>#REF!</f>
        <v>#REF!</v>
      </c>
      <c r="J159" s="62"/>
      <c r="K159" s="62"/>
      <c r="L159" s="23"/>
      <c r="M159" s="23"/>
    </row>
    <row r="160" spans="5:13">
      <c r="E160" s="76" t="e">
        <f>#REF!</f>
        <v>#REF!</v>
      </c>
      <c r="J160" s="62"/>
      <c r="K160" s="62"/>
      <c r="L160" s="23"/>
      <c r="M160" s="23"/>
    </row>
    <row r="161" spans="5:13">
      <c r="E161" s="76" t="e">
        <f>#REF!</f>
        <v>#REF!</v>
      </c>
      <c r="J161" s="62"/>
      <c r="K161" s="62"/>
      <c r="L161" s="23"/>
      <c r="M161" s="23"/>
    </row>
    <row r="162" spans="5:13">
      <c r="E162" s="76" t="e">
        <f>#REF!</f>
        <v>#REF!</v>
      </c>
      <c r="J162" s="62"/>
      <c r="K162" s="62"/>
      <c r="L162" s="23"/>
      <c r="M162" s="23"/>
    </row>
    <row r="163" spans="5:13">
      <c r="E163" s="76" t="e">
        <f>#REF!</f>
        <v>#REF!</v>
      </c>
      <c r="J163" s="62"/>
      <c r="K163" s="62"/>
      <c r="L163" s="23"/>
      <c r="M163" s="23"/>
    </row>
    <row r="164" spans="5:13">
      <c r="E164" s="76" t="e">
        <f>#REF!</f>
        <v>#REF!</v>
      </c>
      <c r="J164" s="62"/>
      <c r="K164" s="62"/>
      <c r="L164" s="23"/>
      <c r="M164" s="23"/>
    </row>
    <row r="165" spans="5:13">
      <c r="E165" s="76" t="e">
        <f>#REF!</f>
        <v>#REF!</v>
      </c>
      <c r="J165" s="62"/>
      <c r="K165" s="62"/>
      <c r="L165" s="23"/>
      <c r="M165" s="23"/>
    </row>
    <row r="166" spans="5:13">
      <c r="E166" s="76" t="e">
        <f>#REF!</f>
        <v>#REF!</v>
      </c>
      <c r="J166" s="62"/>
      <c r="K166" s="62"/>
      <c r="L166" s="23"/>
      <c r="M166" s="23"/>
    </row>
    <row r="167" spans="5:13">
      <c r="E167" s="76" t="e">
        <f>#REF!</f>
        <v>#REF!</v>
      </c>
      <c r="J167" s="62"/>
      <c r="K167" s="62"/>
      <c r="L167" s="23"/>
      <c r="M167" s="23"/>
    </row>
    <row r="168" spans="5:13">
      <c r="E168" s="76" t="e">
        <f>#REF!</f>
        <v>#REF!</v>
      </c>
      <c r="J168" s="62"/>
      <c r="K168" s="62"/>
      <c r="L168" s="23"/>
      <c r="M168" s="23"/>
    </row>
    <row r="169" spans="5:13">
      <c r="E169" s="76" t="e">
        <f>#REF!</f>
        <v>#REF!</v>
      </c>
      <c r="J169" s="62"/>
      <c r="K169" s="62"/>
      <c r="L169" s="23"/>
      <c r="M169" s="23"/>
    </row>
    <row r="170" spans="5:13">
      <c r="E170" s="76" t="e">
        <f>#REF!</f>
        <v>#REF!</v>
      </c>
      <c r="J170" s="62"/>
      <c r="K170" s="62"/>
      <c r="L170" s="23"/>
      <c r="M170" s="23"/>
    </row>
    <row r="171" spans="5:13">
      <c r="E171" s="76" t="e">
        <f>#REF!</f>
        <v>#REF!</v>
      </c>
      <c r="J171" s="62"/>
      <c r="K171" s="62"/>
      <c r="L171" s="23"/>
      <c r="M171" s="23"/>
    </row>
    <row r="172" spans="5:13">
      <c r="E172" s="76" t="e">
        <f>#REF!</f>
        <v>#REF!</v>
      </c>
      <c r="J172" s="62"/>
      <c r="K172" s="62"/>
      <c r="L172" s="23"/>
      <c r="M172" s="23"/>
    </row>
    <row r="173" spans="5:13">
      <c r="E173" s="76" t="e">
        <f>#REF!</f>
        <v>#REF!</v>
      </c>
      <c r="J173" s="62"/>
      <c r="K173" s="62"/>
      <c r="L173" s="23"/>
      <c r="M173" s="23"/>
    </row>
    <row r="174" spans="5:13">
      <c r="E174" s="76" t="e">
        <f>#REF!</f>
        <v>#REF!</v>
      </c>
      <c r="J174" s="62"/>
      <c r="K174" s="62"/>
      <c r="L174" s="23"/>
      <c r="M174" s="23"/>
    </row>
    <row r="175" spans="5:13">
      <c r="E175" s="76" t="e">
        <f>#REF!</f>
        <v>#REF!</v>
      </c>
      <c r="J175" s="62"/>
      <c r="K175" s="62"/>
      <c r="L175" s="23"/>
      <c r="M175" s="23"/>
    </row>
    <row r="176" spans="5:13">
      <c r="E176" s="76" t="e">
        <f>#REF!</f>
        <v>#REF!</v>
      </c>
      <c r="J176" s="62"/>
      <c r="K176" s="62"/>
      <c r="L176" s="23"/>
      <c r="M176" s="23"/>
    </row>
    <row r="177" spans="5:13">
      <c r="E177" s="76" t="e">
        <f>#REF!</f>
        <v>#REF!</v>
      </c>
      <c r="J177" s="62"/>
      <c r="K177" s="62"/>
      <c r="L177" s="23"/>
      <c r="M177" s="23"/>
    </row>
    <row r="178" spans="5:13">
      <c r="E178" s="76" t="e">
        <f>#REF!</f>
        <v>#REF!</v>
      </c>
      <c r="J178" s="62"/>
      <c r="K178" s="62"/>
      <c r="L178" s="23"/>
      <c r="M178" s="23"/>
    </row>
    <row r="179" spans="5:13">
      <c r="E179" s="76" t="e">
        <f>#REF!</f>
        <v>#REF!</v>
      </c>
      <c r="J179" s="62"/>
      <c r="K179" s="62"/>
      <c r="L179" s="23"/>
      <c r="M179" s="23"/>
    </row>
    <row r="180" spans="5:13">
      <c r="E180" s="76" t="e">
        <f>#REF!</f>
        <v>#REF!</v>
      </c>
      <c r="J180" s="62"/>
      <c r="K180" s="62"/>
      <c r="L180" s="23"/>
      <c r="M180" s="23"/>
    </row>
    <row r="181" spans="5:13">
      <c r="E181" s="76" t="e">
        <f>#REF!</f>
        <v>#REF!</v>
      </c>
      <c r="J181" s="62"/>
      <c r="K181" s="62"/>
      <c r="L181" s="23"/>
      <c r="M181" s="23"/>
    </row>
    <row r="182" spans="5:13">
      <c r="E182" s="76" t="e">
        <f>#REF!</f>
        <v>#REF!</v>
      </c>
      <c r="J182" s="62"/>
      <c r="K182" s="62"/>
      <c r="L182" s="23"/>
      <c r="M182" s="23"/>
    </row>
    <row r="183" spans="5:13">
      <c r="E183" s="76" t="e">
        <f>#REF!</f>
        <v>#REF!</v>
      </c>
      <c r="J183" s="62"/>
      <c r="K183" s="62"/>
      <c r="L183" s="23"/>
      <c r="M183" s="23"/>
    </row>
    <row r="184" spans="5:13">
      <c r="E184" s="76" t="e">
        <f>#REF!</f>
        <v>#REF!</v>
      </c>
      <c r="J184" s="62"/>
      <c r="K184" s="62"/>
      <c r="L184" s="23"/>
      <c r="M184" s="23"/>
    </row>
    <row r="185" spans="5:13">
      <c r="E185" s="76" t="e">
        <f>#REF!</f>
        <v>#REF!</v>
      </c>
      <c r="J185" s="62"/>
      <c r="K185" s="62"/>
      <c r="L185" s="23"/>
      <c r="M185" s="23"/>
    </row>
    <row r="186" spans="5:13">
      <c r="E186" s="76" t="e">
        <f>#REF!</f>
        <v>#REF!</v>
      </c>
      <c r="J186" s="62"/>
      <c r="K186" s="62"/>
      <c r="L186" s="23"/>
      <c r="M186" s="23"/>
    </row>
    <row r="187" spans="5:13">
      <c r="E187" s="76" t="e">
        <f>#REF!</f>
        <v>#REF!</v>
      </c>
      <c r="J187" s="62"/>
      <c r="K187" s="62"/>
      <c r="L187" s="23"/>
      <c r="M187" s="23"/>
    </row>
    <row r="188" spans="5:13">
      <c r="E188" s="76" t="e">
        <f>#REF!</f>
        <v>#REF!</v>
      </c>
      <c r="J188" s="62"/>
      <c r="K188" s="62"/>
      <c r="L188" s="23"/>
      <c r="M188" s="23"/>
    </row>
    <row r="189" spans="5:13">
      <c r="E189" s="76" t="e">
        <f>#REF!</f>
        <v>#REF!</v>
      </c>
      <c r="J189" s="62"/>
      <c r="K189" s="62"/>
      <c r="L189" s="23"/>
      <c r="M189" s="23"/>
    </row>
    <row r="190" spans="5:13">
      <c r="E190" s="76" t="e">
        <f>#REF!</f>
        <v>#REF!</v>
      </c>
      <c r="J190" s="62"/>
      <c r="K190" s="62"/>
      <c r="L190" s="23"/>
      <c r="M190" s="23"/>
    </row>
    <row r="191" spans="5:13">
      <c r="E191" s="76" t="e">
        <f>#REF!</f>
        <v>#REF!</v>
      </c>
      <c r="J191" s="62"/>
      <c r="K191" s="62"/>
      <c r="L191" s="23"/>
      <c r="M191" s="23"/>
    </row>
    <row r="192" spans="5:13">
      <c r="E192" s="76" t="e">
        <f>#REF!</f>
        <v>#REF!</v>
      </c>
      <c r="J192" s="62"/>
      <c r="K192" s="62"/>
      <c r="L192" s="23"/>
      <c r="M192" s="23"/>
    </row>
    <row r="193" spans="5:13">
      <c r="E193" s="76" t="e">
        <f>#REF!</f>
        <v>#REF!</v>
      </c>
      <c r="J193" s="62"/>
      <c r="K193" s="62"/>
      <c r="L193" s="23"/>
      <c r="M193" s="23"/>
    </row>
    <row r="194" spans="5:13">
      <c r="E194" s="76" t="e">
        <f>#REF!</f>
        <v>#REF!</v>
      </c>
      <c r="J194" s="62"/>
      <c r="K194" s="62"/>
      <c r="L194" s="23"/>
      <c r="M194" s="23"/>
    </row>
    <row r="195" spans="5:13">
      <c r="E195" s="76" t="e">
        <f>#REF!</f>
        <v>#REF!</v>
      </c>
      <c r="J195" s="62"/>
      <c r="K195" s="62"/>
      <c r="L195" s="23"/>
      <c r="M195" s="23"/>
    </row>
    <row r="196" spans="5:13">
      <c r="E196" s="76" t="e">
        <f>#REF!</f>
        <v>#REF!</v>
      </c>
      <c r="J196" s="62"/>
      <c r="K196" s="62"/>
      <c r="L196" s="23"/>
      <c r="M196" s="23"/>
    </row>
    <row r="197" spans="5:13">
      <c r="E197" s="76" t="e">
        <f>#REF!</f>
        <v>#REF!</v>
      </c>
      <c r="J197" s="62"/>
      <c r="K197" s="62"/>
      <c r="L197" s="23"/>
      <c r="M197" s="23"/>
    </row>
    <row r="198" spans="5:13">
      <c r="E198" s="76" t="e">
        <f>#REF!</f>
        <v>#REF!</v>
      </c>
      <c r="J198" s="62"/>
      <c r="K198" s="62"/>
      <c r="L198" s="23"/>
      <c r="M198" s="23"/>
    </row>
    <row r="199" spans="5:13">
      <c r="E199" s="76" t="e">
        <f>#REF!</f>
        <v>#REF!</v>
      </c>
      <c r="J199" s="62"/>
      <c r="K199" s="62"/>
      <c r="L199" s="23"/>
      <c r="M199" s="23"/>
    </row>
    <row r="200" spans="5:13">
      <c r="E200" s="76" t="e">
        <f>#REF!</f>
        <v>#REF!</v>
      </c>
      <c r="J200" s="62"/>
      <c r="K200" s="62"/>
      <c r="L200" s="23"/>
      <c r="M200" s="23"/>
    </row>
    <row r="201" spans="5:13">
      <c r="E201" s="76" t="e">
        <f>#REF!</f>
        <v>#REF!</v>
      </c>
      <c r="J201" s="62"/>
      <c r="K201" s="62"/>
      <c r="L201" s="23"/>
      <c r="M201" s="23"/>
    </row>
    <row r="202" spans="5:13">
      <c r="E202" s="76" t="e">
        <f>#REF!</f>
        <v>#REF!</v>
      </c>
      <c r="J202" s="62"/>
      <c r="K202" s="62"/>
      <c r="L202" s="23"/>
      <c r="M202" s="23"/>
    </row>
    <row r="203" spans="5:13">
      <c r="E203" s="76" t="e">
        <f>#REF!</f>
        <v>#REF!</v>
      </c>
      <c r="J203" s="62"/>
      <c r="K203" s="62"/>
      <c r="L203" s="23"/>
      <c r="M203" s="23"/>
    </row>
    <row r="204" spans="5:13">
      <c r="E204" s="76" t="e">
        <f>#REF!</f>
        <v>#REF!</v>
      </c>
      <c r="J204" s="62"/>
      <c r="K204" s="62"/>
      <c r="L204" s="23"/>
      <c r="M204" s="23"/>
    </row>
    <row r="205" spans="5:13">
      <c r="E205" s="76" t="e">
        <f>#REF!</f>
        <v>#REF!</v>
      </c>
      <c r="J205" s="62"/>
      <c r="K205" s="62"/>
      <c r="L205" s="23"/>
      <c r="M205" s="23"/>
    </row>
    <row r="206" spans="5:13">
      <c r="E206" s="76" t="e">
        <f>#REF!</f>
        <v>#REF!</v>
      </c>
      <c r="J206" s="62"/>
      <c r="K206" s="62"/>
      <c r="L206" s="23"/>
      <c r="M206" s="23"/>
    </row>
    <row r="207" spans="5:13">
      <c r="E207" s="76" t="e">
        <f>#REF!</f>
        <v>#REF!</v>
      </c>
      <c r="J207" s="62"/>
      <c r="K207" s="62"/>
      <c r="L207" s="23"/>
      <c r="M207" s="23"/>
    </row>
    <row r="208" spans="5:13">
      <c r="E208" s="76" t="e">
        <f>#REF!</f>
        <v>#REF!</v>
      </c>
      <c r="J208" s="62"/>
      <c r="K208" s="62"/>
      <c r="L208" s="23"/>
      <c r="M208" s="23"/>
    </row>
    <row r="209" spans="5:13">
      <c r="E209" s="76" t="e">
        <f>#REF!</f>
        <v>#REF!</v>
      </c>
      <c r="J209" s="62"/>
      <c r="K209" s="62"/>
      <c r="L209" s="23"/>
      <c r="M209" s="23"/>
    </row>
    <row r="210" spans="5:13">
      <c r="E210" s="76" t="e">
        <f>#REF!</f>
        <v>#REF!</v>
      </c>
      <c r="J210" s="62"/>
      <c r="K210" s="62"/>
      <c r="L210" s="23"/>
      <c r="M210" s="23"/>
    </row>
    <row r="211" spans="5:13">
      <c r="E211" s="76" t="e">
        <f>#REF!</f>
        <v>#REF!</v>
      </c>
      <c r="J211" s="62"/>
      <c r="K211" s="62"/>
      <c r="L211" s="23"/>
      <c r="M211" s="23"/>
    </row>
    <row r="212" spans="5:13">
      <c r="E212" s="76" t="e">
        <f>#REF!</f>
        <v>#REF!</v>
      </c>
      <c r="J212" s="62"/>
      <c r="K212" s="62"/>
      <c r="L212" s="23"/>
      <c r="M212" s="23"/>
    </row>
    <row r="213" spans="5:13">
      <c r="E213" s="76" t="e">
        <f>#REF!</f>
        <v>#REF!</v>
      </c>
      <c r="J213" s="62"/>
      <c r="K213" s="62"/>
      <c r="L213" s="23"/>
      <c r="M213" s="23"/>
    </row>
    <row r="214" spans="5:13">
      <c r="E214" s="76" t="e">
        <f>#REF!</f>
        <v>#REF!</v>
      </c>
      <c r="J214" s="62"/>
      <c r="K214" s="62"/>
      <c r="L214" s="23"/>
      <c r="M214" s="23"/>
    </row>
    <row r="215" spans="5:13">
      <c r="E215" s="76" t="e">
        <f>#REF!</f>
        <v>#REF!</v>
      </c>
      <c r="J215" s="62"/>
      <c r="K215" s="62"/>
      <c r="L215" s="23"/>
      <c r="M215" s="23"/>
    </row>
    <row r="216" spans="5:13">
      <c r="E216" s="76" t="e">
        <f>#REF!</f>
        <v>#REF!</v>
      </c>
      <c r="J216" s="62"/>
      <c r="K216" s="62"/>
      <c r="L216" s="23"/>
      <c r="M216" s="23"/>
    </row>
    <row r="217" spans="5:13">
      <c r="E217" s="76" t="e">
        <f>#REF!</f>
        <v>#REF!</v>
      </c>
      <c r="J217" s="62"/>
      <c r="K217" s="62"/>
      <c r="L217" s="23"/>
      <c r="M217" s="23"/>
    </row>
    <row r="218" spans="5:13">
      <c r="E218" s="76" t="e">
        <f>#REF!</f>
        <v>#REF!</v>
      </c>
      <c r="J218" s="62"/>
      <c r="K218" s="62"/>
      <c r="L218" s="23"/>
      <c r="M218" s="23"/>
    </row>
    <row r="219" spans="5:13">
      <c r="E219" s="76" t="e">
        <f>#REF!</f>
        <v>#REF!</v>
      </c>
      <c r="J219" s="62"/>
      <c r="K219" s="62"/>
      <c r="L219" s="23"/>
      <c r="M219" s="23"/>
    </row>
    <row r="220" spans="5:13">
      <c r="E220" s="76" t="e">
        <f>#REF!</f>
        <v>#REF!</v>
      </c>
      <c r="J220" s="62"/>
      <c r="K220" s="62"/>
      <c r="L220" s="23"/>
      <c r="M220" s="23"/>
    </row>
    <row r="221" spans="5:13">
      <c r="E221" s="76" t="e">
        <f>#REF!</f>
        <v>#REF!</v>
      </c>
      <c r="J221" s="62"/>
      <c r="K221" s="62"/>
      <c r="L221" s="23"/>
      <c r="M221" s="23"/>
    </row>
    <row r="222" spans="5:13">
      <c r="E222" s="76" t="e">
        <f>#REF!</f>
        <v>#REF!</v>
      </c>
      <c r="J222" s="62"/>
      <c r="K222" s="62"/>
      <c r="L222" s="23"/>
      <c r="M222" s="23"/>
    </row>
    <row r="223" spans="5:13">
      <c r="E223" s="76" t="e">
        <f>#REF!</f>
        <v>#REF!</v>
      </c>
      <c r="J223" s="62"/>
      <c r="K223" s="62"/>
      <c r="L223" s="23"/>
      <c r="M223" s="23"/>
    </row>
    <row r="224" spans="5:13">
      <c r="E224" s="76" t="e">
        <f>#REF!</f>
        <v>#REF!</v>
      </c>
      <c r="J224" s="62"/>
      <c r="K224" s="62"/>
      <c r="L224" s="23"/>
      <c r="M224" s="23"/>
    </row>
    <row r="225" spans="5:13">
      <c r="E225" s="76" t="e">
        <f>#REF!</f>
        <v>#REF!</v>
      </c>
      <c r="J225" s="62"/>
      <c r="K225" s="62"/>
      <c r="L225" s="23"/>
      <c r="M225" s="23"/>
    </row>
    <row r="226" spans="5:13">
      <c r="E226" s="76" t="e">
        <f>#REF!</f>
        <v>#REF!</v>
      </c>
      <c r="J226" s="62"/>
      <c r="K226" s="62"/>
      <c r="L226" s="23"/>
      <c r="M226" s="23"/>
    </row>
    <row r="227" spans="5:13">
      <c r="E227" s="76" t="e">
        <f>#REF!</f>
        <v>#REF!</v>
      </c>
      <c r="J227" s="62"/>
      <c r="K227" s="62"/>
      <c r="L227" s="23"/>
      <c r="M227" s="23"/>
    </row>
    <row r="228" spans="5:13">
      <c r="E228" s="76" t="e">
        <f>#REF!</f>
        <v>#REF!</v>
      </c>
      <c r="J228" s="62"/>
      <c r="K228" s="62"/>
      <c r="L228" s="23"/>
      <c r="M228" s="23"/>
    </row>
    <row r="229" spans="5:13">
      <c r="E229" s="76" t="e">
        <f>#REF!</f>
        <v>#REF!</v>
      </c>
      <c r="J229" s="62"/>
      <c r="K229" s="62"/>
      <c r="L229" s="23"/>
      <c r="M229" s="23"/>
    </row>
    <row r="230" spans="5:13">
      <c r="E230" s="76" t="e">
        <f>#REF!</f>
        <v>#REF!</v>
      </c>
      <c r="J230" s="62"/>
      <c r="K230" s="62"/>
      <c r="L230" s="23"/>
      <c r="M230" s="23"/>
    </row>
    <row r="231" spans="5:13">
      <c r="E231" s="76" t="e">
        <f>#REF!</f>
        <v>#REF!</v>
      </c>
      <c r="J231" s="62"/>
      <c r="K231" s="62"/>
      <c r="L231" s="23"/>
      <c r="M231" s="23"/>
    </row>
    <row r="232" spans="5:13">
      <c r="E232" s="76" t="e">
        <f>#REF!</f>
        <v>#REF!</v>
      </c>
      <c r="J232" s="62"/>
      <c r="K232" s="62"/>
      <c r="L232" s="23"/>
      <c r="M232" s="23"/>
    </row>
    <row r="233" spans="5:13">
      <c r="E233" s="76" t="e">
        <f>#REF!</f>
        <v>#REF!</v>
      </c>
      <c r="J233" s="62"/>
      <c r="K233" s="62"/>
      <c r="L233" s="23"/>
      <c r="M233" s="23"/>
    </row>
    <row r="234" spans="5:13">
      <c r="E234" s="76" t="e">
        <f>#REF!</f>
        <v>#REF!</v>
      </c>
      <c r="J234" s="62"/>
      <c r="K234" s="62"/>
      <c r="L234" s="23"/>
      <c r="M234" s="23"/>
    </row>
    <row r="235" spans="5:13">
      <c r="E235" s="76" t="e">
        <f>#REF!</f>
        <v>#REF!</v>
      </c>
      <c r="J235" s="62"/>
      <c r="K235" s="62"/>
      <c r="L235" s="23"/>
      <c r="M235" s="23"/>
    </row>
    <row r="236" spans="5:13">
      <c r="E236" s="76" t="e">
        <f>#REF!</f>
        <v>#REF!</v>
      </c>
      <c r="J236" s="62"/>
      <c r="K236" s="62"/>
      <c r="L236" s="23"/>
      <c r="M236" s="23"/>
    </row>
    <row r="237" spans="5:13">
      <c r="E237" s="76" t="e">
        <f>#REF!</f>
        <v>#REF!</v>
      </c>
      <c r="J237" s="62"/>
      <c r="K237" s="62"/>
      <c r="L237" s="23"/>
      <c r="M237" s="23"/>
    </row>
    <row r="238" spans="5:13">
      <c r="E238" s="76" t="e">
        <f>#REF!</f>
        <v>#REF!</v>
      </c>
      <c r="J238" s="62"/>
      <c r="K238" s="62"/>
      <c r="L238" s="23"/>
      <c r="M238" s="23"/>
    </row>
    <row r="239" spans="5:13">
      <c r="E239" s="76" t="e">
        <f>#REF!</f>
        <v>#REF!</v>
      </c>
      <c r="J239" s="62"/>
      <c r="K239" s="62"/>
      <c r="L239" s="23"/>
      <c r="M239" s="23"/>
    </row>
    <row r="240" spans="5:13">
      <c r="E240" s="76" t="e">
        <f>#REF!</f>
        <v>#REF!</v>
      </c>
      <c r="J240" s="62"/>
      <c r="K240" s="62"/>
      <c r="L240" s="23"/>
      <c r="M240" s="23"/>
    </row>
    <row r="241" spans="5:13">
      <c r="E241" s="76" t="e">
        <f>#REF!</f>
        <v>#REF!</v>
      </c>
      <c r="J241" s="62"/>
      <c r="K241" s="62"/>
      <c r="L241" s="23"/>
      <c r="M241" s="23"/>
    </row>
    <row r="242" spans="5:13">
      <c r="E242" s="76" t="e">
        <f>#REF!</f>
        <v>#REF!</v>
      </c>
      <c r="J242" s="62"/>
      <c r="K242" s="62"/>
      <c r="L242" s="23"/>
      <c r="M242" s="23"/>
    </row>
    <row r="243" spans="5:13">
      <c r="E243" s="76" t="e">
        <f>#REF!</f>
        <v>#REF!</v>
      </c>
      <c r="J243" s="62"/>
      <c r="K243" s="62"/>
      <c r="L243" s="23"/>
      <c r="M243" s="23"/>
    </row>
    <row r="244" spans="5:13">
      <c r="E244" s="76" t="e">
        <f>#REF!</f>
        <v>#REF!</v>
      </c>
      <c r="J244" s="62"/>
      <c r="K244" s="62"/>
      <c r="L244" s="23"/>
      <c r="M244" s="23"/>
    </row>
    <row r="245" spans="5:13">
      <c r="E245" s="76" t="e">
        <f>#REF!</f>
        <v>#REF!</v>
      </c>
      <c r="J245" s="62"/>
      <c r="K245" s="62"/>
      <c r="L245" s="23"/>
      <c r="M245" s="23"/>
    </row>
    <row r="246" spans="5:13">
      <c r="E246" s="76" t="e">
        <f>#REF!</f>
        <v>#REF!</v>
      </c>
      <c r="J246" s="62"/>
      <c r="K246" s="62"/>
      <c r="L246" s="23"/>
      <c r="M246" s="23"/>
    </row>
    <row r="247" spans="5:13">
      <c r="E247" s="76" t="e">
        <f>#REF!</f>
        <v>#REF!</v>
      </c>
      <c r="J247" s="62"/>
      <c r="K247" s="62"/>
      <c r="L247" s="23"/>
      <c r="M247" s="23"/>
    </row>
    <row r="248" spans="5:13">
      <c r="E248" s="76" t="e">
        <f>#REF!</f>
        <v>#REF!</v>
      </c>
      <c r="J248" s="62"/>
      <c r="K248" s="62"/>
      <c r="L248" s="23"/>
      <c r="M248" s="23"/>
    </row>
    <row r="249" spans="5:13">
      <c r="E249" s="76" t="e">
        <f>#REF!</f>
        <v>#REF!</v>
      </c>
      <c r="J249" s="62"/>
      <c r="K249" s="62"/>
      <c r="L249" s="23"/>
      <c r="M249" s="23"/>
    </row>
    <row r="250" spans="5:13">
      <c r="E250" s="76" t="e">
        <f>#REF!</f>
        <v>#REF!</v>
      </c>
      <c r="J250" s="62"/>
      <c r="K250" s="62"/>
      <c r="L250" s="23"/>
      <c r="M250" s="23"/>
    </row>
    <row r="251" spans="5:13">
      <c r="E251" s="76" t="e">
        <f>#REF!</f>
        <v>#REF!</v>
      </c>
      <c r="J251" s="62"/>
      <c r="K251" s="62"/>
      <c r="L251" s="23"/>
      <c r="M251" s="23"/>
    </row>
    <row r="252" spans="5:13">
      <c r="E252" s="76" t="e">
        <f>#REF!</f>
        <v>#REF!</v>
      </c>
      <c r="J252" s="62"/>
      <c r="K252" s="62"/>
      <c r="L252" s="23"/>
      <c r="M252" s="23"/>
    </row>
    <row r="253" spans="5:13">
      <c r="E253" s="76" t="e">
        <f>#REF!</f>
        <v>#REF!</v>
      </c>
      <c r="J253" s="62"/>
      <c r="K253" s="62"/>
      <c r="L253" s="23"/>
      <c r="M253" s="23"/>
    </row>
    <row r="254" spans="5:13">
      <c r="E254" s="76" t="e">
        <f>#REF!</f>
        <v>#REF!</v>
      </c>
      <c r="J254" s="62"/>
      <c r="K254" s="62"/>
      <c r="L254" s="23"/>
      <c r="M254" s="23"/>
    </row>
    <row r="255" spans="5:13">
      <c r="E255" s="76" t="e">
        <f>#REF!</f>
        <v>#REF!</v>
      </c>
      <c r="J255" s="62"/>
      <c r="K255" s="62"/>
      <c r="L255" s="23"/>
      <c r="M255" s="23"/>
    </row>
    <row r="256" spans="5:13">
      <c r="E256" s="76" t="e">
        <f>#REF!</f>
        <v>#REF!</v>
      </c>
      <c r="J256" s="62"/>
      <c r="K256" s="62"/>
      <c r="L256" s="23"/>
      <c r="M256" s="23"/>
    </row>
    <row r="257" spans="5:13">
      <c r="E257" s="76" t="e">
        <f>#REF!</f>
        <v>#REF!</v>
      </c>
      <c r="J257" s="62"/>
      <c r="K257" s="62"/>
      <c r="L257" s="23"/>
      <c r="M257" s="23"/>
    </row>
    <row r="258" spans="5:13">
      <c r="E258" s="76" t="e">
        <f>#REF!</f>
        <v>#REF!</v>
      </c>
      <c r="J258" s="62"/>
      <c r="K258" s="62"/>
      <c r="L258" s="23"/>
      <c r="M258" s="23"/>
    </row>
    <row r="259" spans="5:13">
      <c r="E259" s="76" t="e">
        <f>#REF!</f>
        <v>#REF!</v>
      </c>
      <c r="J259" s="62"/>
      <c r="K259" s="62"/>
      <c r="L259" s="23"/>
      <c r="M259" s="23"/>
    </row>
    <row r="260" spans="5:13">
      <c r="E260" s="76" t="e">
        <f>#REF!</f>
        <v>#REF!</v>
      </c>
      <c r="J260" s="62"/>
      <c r="K260" s="62"/>
      <c r="L260" s="23"/>
      <c r="M260" s="23"/>
    </row>
    <row r="261" spans="5:13">
      <c r="E261" s="76" t="e">
        <f>#REF!</f>
        <v>#REF!</v>
      </c>
      <c r="J261" s="62"/>
      <c r="K261" s="62"/>
      <c r="L261" s="23"/>
      <c r="M261" s="23"/>
    </row>
    <row r="262" spans="5:13">
      <c r="E262" s="76" t="e">
        <f>#REF!</f>
        <v>#REF!</v>
      </c>
      <c r="J262" s="62"/>
      <c r="K262" s="62"/>
      <c r="L262" s="23"/>
      <c r="M262" s="23"/>
    </row>
    <row r="263" spans="5:13">
      <c r="E263" s="76" t="e">
        <f>#REF!</f>
        <v>#REF!</v>
      </c>
      <c r="J263" s="62"/>
      <c r="K263" s="62"/>
      <c r="L263" s="23"/>
      <c r="M263" s="23"/>
    </row>
    <row r="264" spans="5:13">
      <c r="E264" s="76" t="e">
        <f>#REF!</f>
        <v>#REF!</v>
      </c>
      <c r="J264" s="62"/>
      <c r="K264" s="62"/>
      <c r="L264" s="23"/>
      <c r="M264" s="23"/>
    </row>
    <row r="265" spans="5:13">
      <c r="E265" s="76" t="e">
        <f>#REF!</f>
        <v>#REF!</v>
      </c>
      <c r="J265" s="62"/>
      <c r="K265" s="62"/>
      <c r="L265" s="23"/>
      <c r="M265" s="23"/>
    </row>
    <row r="266" spans="5:13">
      <c r="E266" s="76" t="e">
        <f>#REF!</f>
        <v>#REF!</v>
      </c>
      <c r="J266" s="62"/>
      <c r="K266" s="62"/>
      <c r="L266" s="23"/>
      <c r="M266" s="23"/>
    </row>
    <row r="267" spans="5:13">
      <c r="E267" s="76" t="e">
        <f>#REF!</f>
        <v>#REF!</v>
      </c>
      <c r="J267" s="62"/>
      <c r="K267" s="62"/>
      <c r="L267" s="23"/>
      <c r="M267" s="23"/>
    </row>
    <row r="268" spans="5:13">
      <c r="E268" s="76" t="e">
        <f>#REF!</f>
        <v>#REF!</v>
      </c>
      <c r="J268" s="62"/>
      <c r="K268" s="62"/>
      <c r="L268" s="23"/>
      <c r="M268" s="23"/>
    </row>
    <row r="269" spans="5:13">
      <c r="E269" s="76" t="e">
        <f>#REF!</f>
        <v>#REF!</v>
      </c>
      <c r="J269" s="62"/>
      <c r="K269" s="62"/>
      <c r="L269" s="23"/>
      <c r="M269" s="23"/>
    </row>
    <row r="270" spans="5:13">
      <c r="E270" s="76" t="e">
        <f>#REF!</f>
        <v>#REF!</v>
      </c>
      <c r="J270" s="62"/>
      <c r="K270" s="62"/>
      <c r="L270" s="23"/>
      <c r="M270" s="23"/>
    </row>
    <row r="271" spans="5:13">
      <c r="E271" s="76" t="e">
        <f>#REF!</f>
        <v>#REF!</v>
      </c>
      <c r="J271" s="62"/>
      <c r="K271" s="62"/>
      <c r="L271" s="23"/>
      <c r="M271" s="23"/>
    </row>
    <row r="272" spans="5:13">
      <c r="E272" s="76" t="e">
        <f>#REF!</f>
        <v>#REF!</v>
      </c>
      <c r="J272" s="62"/>
      <c r="K272" s="62"/>
      <c r="L272" s="23"/>
      <c r="M272" s="23"/>
    </row>
    <row r="273" spans="5:13">
      <c r="E273" s="76" t="e">
        <f>#REF!</f>
        <v>#REF!</v>
      </c>
      <c r="J273" s="62"/>
      <c r="K273" s="62"/>
      <c r="L273" s="23"/>
      <c r="M273" s="23"/>
    </row>
    <row r="274" spans="5:13">
      <c r="E274" s="76" t="e">
        <f>#REF!</f>
        <v>#REF!</v>
      </c>
      <c r="J274" s="62"/>
      <c r="K274" s="62"/>
      <c r="L274" s="23"/>
      <c r="M274" s="23"/>
    </row>
    <row r="275" spans="5:13">
      <c r="E275" s="76" t="e">
        <f>#REF!</f>
        <v>#REF!</v>
      </c>
      <c r="J275" s="62"/>
      <c r="K275" s="62"/>
      <c r="L275" s="23"/>
      <c r="M275" s="23"/>
    </row>
    <row r="276" spans="5:13">
      <c r="E276" s="76" t="e">
        <f>#REF!</f>
        <v>#REF!</v>
      </c>
      <c r="J276" s="62"/>
      <c r="K276" s="62"/>
      <c r="L276" s="23"/>
      <c r="M276" s="23"/>
    </row>
    <row r="277" spans="5:13">
      <c r="E277" s="76" t="e">
        <f>#REF!</f>
        <v>#REF!</v>
      </c>
      <c r="J277" s="62"/>
      <c r="K277" s="62"/>
      <c r="L277" s="23"/>
      <c r="M277" s="23"/>
    </row>
    <row r="278" spans="5:13">
      <c r="E278" s="76" t="e">
        <f>#REF!</f>
        <v>#REF!</v>
      </c>
      <c r="J278" s="62"/>
      <c r="K278" s="62"/>
      <c r="L278" s="23"/>
      <c r="M278" s="23"/>
    </row>
    <row r="279" spans="5:13">
      <c r="E279" s="76" t="e">
        <f>#REF!</f>
        <v>#REF!</v>
      </c>
      <c r="J279" s="62"/>
      <c r="K279" s="62"/>
      <c r="L279" s="23"/>
      <c r="M279" s="23"/>
    </row>
    <row r="280" spans="5:13">
      <c r="E280" s="76" t="e">
        <f>#REF!</f>
        <v>#REF!</v>
      </c>
      <c r="J280" s="62"/>
      <c r="K280" s="62"/>
      <c r="L280" s="23"/>
      <c r="M280" s="23"/>
    </row>
    <row r="281" spans="5:13">
      <c r="E281" s="76" t="e">
        <f>#REF!</f>
        <v>#REF!</v>
      </c>
      <c r="J281" s="62"/>
      <c r="K281" s="62"/>
      <c r="L281" s="23"/>
      <c r="M281" s="23"/>
    </row>
    <row r="282" spans="5:13">
      <c r="E282" s="76" t="e">
        <f>#REF!</f>
        <v>#REF!</v>
      </c>
      <c r="J282" s="62"/>
      <c r="K282" s="62"/>
      <c r="L282" s="23"/>
      <c r="M282" s="23"/>
    </row>
    <row r="283" spans="5:13">
      <c r="E283" s="76" t="e">
        <f>#REF!</f>
        <v>#REF!</v>
      </c>
      <c r="J283" s="62"/>
      <c r="K283" s="62"/>
      <c r="L283" s="23"/>
      <c r="M283" s="23"/>
    </row>
    <row r="284" spans="5:13">
      <c r="E284" s="76" t="e">
        <f>#REF!</f>
        <v>#REF!</v>
      </c>
      <c r="J284" s="62"/>
      <c r="K284" s="62"/>
      <c r="L284" s="23"/>
      <c r="M284" s="23"/>
    </row>
    <row r="285" spans="5:13">
      <c r="E285" s="76" t="e">
        <f>#REF!</f>
        <v>#REF!</v>
      </c>
      <c r="J285" s="62"/>
      <c r="K285" s="62"/>
      <c r="L285" s="23"/>
      <c r="M285" s="23"/>
    </row>
    <row r="286" spans="5:13">
      <c r="E286" s="76" t="e">
        <f>#REF!</f>
        <v>#REF!</v>
      </c>
      <c r="J286" s="62"/>
      <c r="K286" s="62"/>
      <c r="L286" s="23"/>
      <c r="M286" s="23"/>
    </row>
    <row r="287" spans="5:13">
      <c r="E287" s="76" t="e">
        <f>#REF!</f>
        <v>#REF!</v>
      </c>
      <c r="J287" s="62"/>
      <c r="K287" s="62"/>
      <c r="L287" s="23"/>
      <c r="M287" s="23"/>
    </row>
    <row r="288" spans="5:13">
      <c r="E288" s="76" t="e">
        <f>#REF!</f>
        <v>#REF!</v>
      </c>
      <c r="J288" s="62"/>
      <c r="K288" s="62"/>
      <c r="L288" s="23"/>
      <c r="M288" s="23"/>
    </row>
    <row r="289" spans="5:13">
      <c r="E289" s="76" t="e">
        <f>#REF!</f>
        <v>#REF!</v>
      </c>
      <c r="J289" s="62"/>
      <c r="K289" s="62"/>
      <c r="L289" s="23"/>
      <c r="M289" s="23"/>
    </row>
    <row r="290" spans="5:13">
      <c r="E290" s="76" t="e">
        <f>#REF!</f>
        <v>#REF!</v>
      </c>
      <c r="J290" s="62"/>
      <c r="K290" s="62"/>
      <c r="L290" s="23"/>
      <c r="M290" s="23"/>
    </row>
    <row r="291" spans="5:13">
      <c r="E291" s="76" t="e">
        <f>#REF!</f>
        <v>#REF!</v>
      </c>
      <c r="J291" s="62"/>
      <c r="K291" s="62"/>
      <c r="L291" s="23"/>
      <c r="M291" s="23"/>
    </row>
    <row r="292" spans="5:13">
      <c r="E292" s="76" t="e">
        <f>#REF!</f>
        <v>#REF!</v>
      </c>
      <c r="J292" s="62"/>
      <c r="K292" s="62"/>
      <c r="L292" s="23"/>
      <c r="M292" s="23"/>
    </row>
    <row r="293" spans="5:13">
      <c r="E293" s="76" t="e">
        <f>#REF!</f>
        <v>#REF!</v>
      </c>
      <c r="J293" s="62"/>
      <c r="K293" s="62"/>
      <c r="L293" s="23"/>
      <c r="M293" s="23"/>
    </row>
    <row r="294" spans="5:13">
      <c r="E294" s="76" t="e">
        <f>#REF!</f>
        <v>#REF!</v>
      </c>
      <c r="J294" s="62"/>
      <c r="K294" s="62"/>
      <c r="L294" s="23"/>
      <c r="M294" s="23"/>
    </row>
    <row r="295" spans="5:13">
      <c r="E295" s="76" t="e">
        <f>#REF!</f>
        <v>#REF!</v>
      </c>
      <c r="J295" s="62"/>
      <c r="K295" s="62"/>
      <c r="L295" s="23"/>
      <c r="M295" s="23"/>
    </row>
    <row r="296" spans="5:13">
      <c r="E296" s="76" t="e">
        <f>#REF!</f>
        <v>#REF!</v>
      </c>
      <c r="J296" s="62"/>
      <c r="K296" s="62"/>
      <c r="L296" s="23"/>
      <c r="M296" s="23"/>
    </row>
    <row r="297" spans="5:13">
      <c r="E297" s="76" t="e">
        <f>#REF!</f>
        <v>#REF!</v>
      </c>
      <c r="J297" s="62"/>
      <c r="K297" s="62"/>
      <c r="L297" s="23"/>
      <c r="M297" s="23"/>
    </row>
    <row r="298" spans="5:13">
      <c r="E298" s="76" t="e">
        <f>#REF!</f>
        <v>#REF!</v>
      </c>
      <c r="J298" s="62"/>
      <c r="K298" s="62"/>
      <c r="L298" s="23"/>
      <c r="M298" s="23"/>
    </row>
    <row r="299" spans="5:13">
      <c r="E299" s="76" t="e">
        <f>#REF!</f>
        <v>#REF!</v>
      </c>
      <c r="J299" s="62"/>
      <c r="K299" s="62"/>
      <c r="L299" s="23"/>
      <c r="M299" s="23"/>
    </row>
    <row r="300" spans="5:13">
      <c r="E300" s="76" t="e">
        <f>#REF!</f>
        <v>#REF!</v>
      </c>
      <c r="J300" s="62"/>
      <c r="K300" s="62"/>
      <c r="L300" s="23"/>
      <c r="M300" s="23"/>
    </row>
    <row r="301" spans="5:13">
      <c r="E301" s="76" t="e">
        <f>#REF!</f>
        <v>#REF!</v>
      </c>
      <c r="J301" s="62"/>
      <c r="K301" s="62"/>
      <c r="L301" s="23"/>
      <c r="M301" s="23"/>
    </row>
    <row r="302" spans="5:13">
      <c r="E302" s="76" t="e">
        <f>#REF!</f>
        <v>#REF!</v>
      </c>
      <c r="J302" s="62"/>
      <c r="K302" s="62"/>
      <c r="L302" s="23"/>
      <c r="M302" s="23"/>
    </row>
    <row r="303" spans="5:13">
      <c r="E303" s="76" t="e">
        <f>#REF!</f>
        <v>#REF!</v>
      </c>
      <c r="J303" s="62"/>
      <c r="K303" s="62"/>
      <c r="L303" s="23"/>
      <c r="M303" s="23"/>
    </row>
    <row r="304" spans="5:13">
      <c r="E304" s="76" t="e">
        <f>#REF!</f>
        <v>#REF!</v>
      </c>
      <c r="J304" s="62"/>
      <c r="K304" s="62"/>
      <c r="L304" s="23"/>
      <c r="M304" s="23"/>
    </row>
    <row r="305" spans="5:13">
      <c r="E305" s="76" t="e">
        <f>#REF!</f>
        <v>#REF!</v>
      </c>
      <c r="J305" s="62"/>
      <c r="K305" s="62"/>
      <c r="L305" s="23"/>
      <c r="M305" s="23"/>
    </row>
    <row r="306" spans="5:13">
      <c r="E306" s="76" t="e">
        <f>#REF!</f>
        <v>#REF!</v>
      </c>
      <c r="J306" s="62"/>
      <c r="K306" s="62"/>
      <c r="L306" s="23"/>
      <c r="M306" s="23"/>
    </row>
    <row r="307" spans="5:13">
      <c r="E307" s="76" t="e">
        <f>#REF!</f>
        <v>#REF!</v>
      </c>
      <c r="J307" s="62"/>
      <c r="K307" s="62"/>
      <c r="L307" s="23"/>
      <c r="M307" s="23"/>
    </row>
    <row r="308" spans="5:13">
      <c r="E308" s="76" t="e">
        <f>#REF!</f>
        <v>#REF!</v>
      </c>
      <c r="J308" s="62"/>
      <c r="K308" s="62"/>
      <c r="L308" s="23"/>
      <c r="M308" s="23"/>
    </row>
    <row r="309" spans="5:13">
      <c r="E309" s="76" t="e">
        <f>#REF!</f>
        <v>#REF!</v>
      </c>
      <c r="J309" s="62"/>
      <c r="K309" s="62"/>
      <c r="L309" s="23"/>
      <c r="M309" s="23"/>
    </row>
    <row r="310" spans="5:13">
      <c r="E310" s="76" t="e">
        <f>#REF!</f>
        <v>#REF!</v>
      </c>
      <c r="J310" s="62"/>
      <c r="K310" s="62"/>
      <c r="L310" s="23"/>
      <c r="M310" s="23"/>
    </row>
    <row r="311" spans="5:13">
      <c r="E311" s="76" t="e">
        <f>#REF!</f>
        <v>#REF!</v>
      </c>
      <c r="J311" s="62"/>
      <c r="K311" s="62"/>
      <c r="L311" s="23"/>
      <c r="M311" s="23"/>
    </row>
    <row r="312" spans="5:13">
      <c r="E312" s="76" t="e">
        <f>#REF!</f>
        <v>#REF!</v>
      </c>
      <c r="J312" s="62"/>
      <c r="K312" s="62"/>
      <c r="L312" s="23"/>
      <c r="M312" s="23"/>
    </row>
    <row r="313" spans="5:13">
      <c r="E313" s="76" t="e">
        <f>#REF!</f>
        <v>#REF!</v>
      </c>
      <c r="J313" s="62"/>
      <c r="K313" s="62"/>
      <c r="L313" s="23"/>
      <c r="M313" s="23"/>
    </row>
    <row r="314" spans="5:13">
      <c r="E314" s="76" t="e">
        <f>#REF!</f>
        <v>#REF!</v>
      </c>
      <c r="J314" s="62"/>
      <c r="K314" s="62"/>
      <c r="L314" s="23"/>
      <c r="M314" s="23"/>
    </row>
    <row r="315" spans="5:13">
      <c r="E315" s="76" t="e">
        <f>#REF!</f>
        <v>#REF!</v>
      </c>
      <c r="J315" s="62"/>
      <c r="K315" s="62"/>
      <c r="L315" s="23"/>
      <c r="M315" s="23"/>
    </row>
    <row r="316" spans="5:13">
      <c r="E316" s="76" t="e">
        <f>#REF!</f>
        <v>#REF!</v>
      </c>
      <c r="J316" s="62"/>
      <c r="K316" s="62"/>
      <c r="L316" s="23"/>
      <c r="M316" s="23"/>
    </row>
    <row r="317" spans="5:13">
      <c r="E317" s="76" t="e">
        <f>#REF!</f>
        <v>#REF!</v>
      </c>
      <c r="J317" s="62"/>
      <c r="K317" s="62"/>
      <c r="L317" s="23"/>
      <c r="M317" s="23"/>
    </row>
    <row r="318" spans="5:13">
      <c r="E318" s="76" t="e">
        <f>#REF!</f>
        <v>#REF!</v>
      </c>
      <c r="J318" s="62"/>
      <c r="K318" s="62"/>
      <c r="L318" s="23"/>
      <c r="M318" s="23"/>
    </row>
    <row r="319" spans="5:13">
      <c r="E319" s="76" t="e">
        <f>#REF!</f>
        <v>#REF!</v>
      </c>
      <c r="J319" s="62"/>
      <c r="K319" s="62"/>
      <c r="L319" s="23"/>
      <c r="M319" s="23"/>
    </row>
    <row r="320" spans="5:13">
      <c r="E320" s="76" t="e">
        <f>#REF!</f>
        <v>#REF!</v>
      </c>
      <c r="J320" s="62"/>
      <c r="K320" s="62"/>
      <c r="L320" s="23"/>
      <c r="M320" s="23"/>
    </row>
    <row r="321" spans="5:13">
      <c r="E321" s="76" t="e">
        <f>#REF!</f>
        <v>#REF!</v>
      </c>
      <c r="J321" s="62"/>
      <c r="K321" s="62"/>
      <c r="L321" s="23"/>
      <c r="M321" s="23"/>
    </row>
    <row r="322" spans="5:13">
      <c r="E322" s="76" t="e">
        <f>#REF!</f>
        <v>#REF!</v>
      </c>
      <c r="J322" s="62"/>
      <c r="K322" s="62"/>
      <c r="L322" s="23"/>
      <c r="M322" s="23"/>
    </row>
    <row r="323" spans="5:13">
      <c r="E323" s="76" t="e">
        <f>#REF!</f>
        <v>#REF!</v>
      </c>
      <c r="J323" s="62"/>
      <c r="K323" s="62"/>
      <c r="L323" s="23"/>
      <c r="M323" s="23"/>
    </row>
    <row r="324" spans="5:13">
      <c r="E324" s="76" t="e">
        <f>#REF!</f>
        <v>#REF!</v>
      </c>
      <c r="J324" s="62"/>
      <c r="K324" s="62"/>
      <c r="L324" s="23"/>
      <c r="M324" s="23"/>
    </row>
    <row r="325" spans="5:13">
      <c r="E325" s="76" t="e">
        <f>#REF!</f>
        <v>#REF!</v>
      </c>
      <c r="J325" s="62"/>
      <c r="K325" s="62"/>
      <c r="L325" s="23"/>
      <c r="M325" s="23"/>
    </row>
    <row r="326" spans="5:13">
      <c r="E326" s="76" t="e">
        <f>#REF!</f>
        <v>#REF!</v>
      </c>
      <c r="J326" s="62"/>
      <c r="K326" s="62"/>
      <c r="L326" s="23"/>
      <c r="M326" s="23"/>
    </row>
    <row r="327" spans="5:13">
      <c r="E327" s="76" t="e">
        <f>#REF!</f>
        <v>#REF!</v>
      </c>
      <c r="J327" s="62"/>
      <c r="K327" s="62"/>
      <c r="L327" s="23"/>
      <c r="M327" s="23"/>
    </row>
    <row r="328" spans="5:13">
      <c r="E328" s="76" t="e">
        <f>#REF!</f>
        <v>#REF!</v>
      </c>
      <c r="J328" s="62"/>
      <c r="K328" s="62"/>
      <c r="L328" s="23"/>
      <c r="M328" s="23"/>
    </row>
    <row r="329" spans="5:13">
      <c r="E329" s="76" t="e">
        <f>#REF!</f>
        <v>#REF!</v>
      </c>
      <c r="J329" s="62"/>
      <c r="K329" s="62"/>
      <c r="L329" s="23"/>
      <c r="M329" s="23"/>
    </row>
    <row r="330" spans="5:13">
      <c r="E330" s="76" t="e">
        <f>#REF!</f>
        <v>#REF!</v>
      </c>
      <c r="J330" s="62"/>
      <c r="K330" s="62"/>
      <c r="L330" s="23"/>
      <c r="M330" s="23"/>
    </row>
    <row r="331" spans="5:13">
      <c r="E331" s="76" t="e">
        <f>#REF!</f>
        <v>#REF!</v>
      </c>
      <c r="J331" s="62"/>
      <c r="K331" s="62"/>
      <c r="L331" s="23"/>
      <c r="M331" s="23"/>
    </row>
    <row r="332" spans="5:13">
      <c r="E332" s="76" t="e">
        <f>#REF!</f>
        <v>#REF!</v>
      </c>
      <c r="J332" s="62"/>
      <c r="K332" s="62"/>
      <c r="L332" s="23"/>
      <c r="M332" s="23"/>
    </row>
    <row r="333" spans="5:13">
      <c r="E333" s="76" t="e">
        <f>#REF!</f>
        <v>#REF!</v>
      </c>
      <c r="J333" s="62"/>
      <c r="K333" s="62"/>
      <c r="L333" s="23"/>
      <c r="M333" s="23"/>
    </row>
    <row r="334" spans="5:13">
      <c r="E334" s="76" t="e">
        <f>#REF!</f>
        <v>#REF!</v>
      </c>
      <c r="J334" s="62"/>
      <c r="K334" s="62"/>
      <c r="L334" s="23"/>
      <c r="M334" s="23"/>
    </row>
    <row r="335" spans="5:13">
      <c r="E335" s="76" t="e">
        <f>#REF!</f>
        <v>#REF!</v>
      </c>
      <c r="J335" s="62"/>
      <c r="K335" s="62"/>
      <c r="L335" s="23"/>
      <c r="M335" s="23"/>
    </row>
    <row r="336" spans="5:13">
      <c r="E336" s="76" t="e">
        <f>#REF!</f>
        <v>#REF!</v>
      </c>
      <c r="J336" s="62"/>
      <c r="K336" s="62"/>
      <c r="L336" s="23"/>
      <c r="M336" s="23"/>
    </row>
    <row r="337" spans="5:13">
      <c r="E337" s="76" t="e">
        <f>#REF!</f>
        <v>#REF!</v>
      </c>
      <c r="J337" s="62"/>
      <c r="K337" s="62"/>
      <c r="L337" s="23"/>
      <c r="M337" s="23"/>
    </row>
    <row r="338" spans="5:13">
      <c r="E338" s="76" t="e">
        <f>#REF!</f>
        <v>#REF!</v>
      </c>
      <c r="J338" s="62"/>
      <c r="K338" s="62"/>
      <c r="L338" s="23"/>
      <c r="M338" s="23"/>
    </row>
    <row r="339" spans="5:13">
      <c r="E339" s="76" t="e">
        <f>#REF!</f>
        <v>#REF!</v>
      </c>
      <c r="J339" s="62"/>
      <c r="K339" s="62"/>
      <c r="L339" s="23"/>
      <c r="M339" s="23"/>
    </row>
    <row r="340" spans="5:13">
      <c r="E340" s="76" t="e">
        <f>#REF!</f>
        <v>#REF!</v>
      </c>
      <c r="J340" s="62"/>
      <c r="K340" s="62"/>
      <c r="L340" s="23"/>
      <c r="M340" s="23"/>
    </row>
    <row r="341" spans="5:13">
      <c r="E341" s="76" t="e">
        <f>#REF!</f>
        <v>#REF!</v>
      </c>
      <c r="J341" s="62"/>
      <c r="K341" s="62"/>
      <c r="L341" s="23"/>
      <c r="M341" s="23"/>
    </row>
    <row r="342" spans="5:13">
      <c r="E342" s="76" t="e">
        <f>#REF!</f>
        <v>#REF!</v>
      </c>
      <c r="J342" s="62"/>
      <c r="K342" s="62"/>
      <c r="L342" s="23"/>
      <c r="M342" s="23"/>
    </row>
    <row r="343" spans="5:13">
      <c r="E343" s="76" t="e">
        <f>#REF!</f>
        <v>#REF!</v>
      </c>
      <c r="J343" s="62"/>
      <c r="K343" s="62"/>
      <c r="L343" s="23"/>
      <c r="M343" s="23"/>
    </row>
    <row r="344" spans="5:13">
      <c r="E344" s="76" t="e">
        <f>#REF!</f>
        <v>#REF!</v>
      </c>
      <c r="J344" s="62"/>
      <c r="K344" s="62"/>
      <c r="L344" s="23"/>
      <c r="M344" s="23"/>
    </row>
    <row r="345" spans="5:13">
      <c r="E345" s="76" t="e">
        <f>#REF!</f>
        <v>#REF!</v>
      </c>
      <c r="J345" s="62"/>
      <c r="K345" s="62"/>
      <c r="L345" s="23"/>
      <c r="M345" s="23"/>
    </row>
    <row r="346" spans="5:13">
      <c r="E346" s="76" t="e">
        <f>#REF!</f>
        <v>#REF!</v>
      </c>
      <c r="J346" s="62"/>
      <c r="K346" s="62"/>
      <c r="L346" s="23"/>
      <c r="M346" s="23"/>
    </row>
    <row r="347" spans="5:13">
      <c r="E347" s="76" t="e">
        <f>#REF!</f>
        <v>#REF!</v>
      </c>
      <c r="J347" s="62"/>
      <c r="K347" s="62"/>
      <c r="L347" s="23"/>
      <c r="M347" s="23"/>
    </row>
    <row r="348" spans="5:13">
      <c r="E348" s="76" t="e">
        <f>#REF!</f>
        <v>#REF!</v>
      </c>
      <c r="J348" s="62"/>
      <c r="K348" s="62"/>
      <c r="L348" s="23"/>
      <c r="M348" s="23"/>
    </row>
    <row r="349" spans="5:13">
      <c r="E349" s="76" t="e">
        <f>#REF!</f>
        <v>#REF!</v>
      </c>
      <c r="J349" s="62"/>
      <c r="K349" s="62"/>
      <c r="L349" s="23"/>
      <c r="M349" s="23"/>
    </row>
    <row r="350" spans="5:13">
      <c r="E350" s="76" t="e">
        <f>#REF!</f>
        <v>#REF!</v>
      </c>
      <c r="J350" s="62"/>
      <c r="K350" s="62"/>
      <c r="L350" s="23"/>
      <c r="M350" s="23"/>
    </row>
    <row r="351" spans="5:13">
      <c r="E351" s="76" t="e">
        <f>#REF!</f>
        <v>#REF!</v>
      </c>
      <c r="J351" s="62"/>
      <c r="K351" s="62"/>
      <c r="L351" s="23"/>
      <c r="M351" s="23"/>
    </row>
    <row r="352" spans="5:13">
      <c r="E352" s="76" t="e">
        <f>#REF!</f>
        <v>#REF!</v>
      </c>
      <c r="J352" s="62"/>
      <c r="K352" s="62"/>
      <c r="L352" s="23"/>
      <c r="M352" s="23"/>
    </row>
    <row r="353" spans="5:13">
      <c r="E353" s="76" t="e">
        <f>#REF!</f>
        <v>#REF!</v>
      </c>
      <c r="J353" s="62"/>
      <c r="K353" s="62"/>
      <c r="L353" s="23"/>
      <c r="M353" s="23"/>
    </row>
    <row r="354" spans="5:13">
      <c r="E354" s="76" t="e">
        <f>#REF!</f>
        <v>#REF!</v>
      </c>
      <c r="J354" s="62"/>
      <c r="K354" s="62"/>
      <c r="L354" s="23"/>
      <c r="M354" s="23"/>
    </row>
    <row r="355" spans="5:13">
      <c r="E355" s="76" t="e">
        <f>#REF!</f>
        <v>#REF!</v>
      </c>
      <c r="J355" s="62"/>
      <c r="K355" s="62"/>
      <c r="L355" s="23"/>
      <c r="M355" s="23"/>
    </row>
    <row r="356" spans="5:13">
      <c r="E356" s="76" t="e">
        <f>#REF!</f>
        <v>#REF!</v>
      </c>
      <c r="J356" s="62"/>
      <c r="K356" s="62"/>
      <c r="L356" s="23"/>
      <c r="M356" s="23"/>
    </row>
    <row r="357" spans="5:13">
      <c r="E357" s="76" t="e">
        <f>#REF!</f>
        <v>#REF!</v>
      </c>
      <c r="J357" s="62"/>
      <c r="K357" s="62"/>
      <c r="L357" s="23"/>
      <c r="M357" s="23"/>
    </row>
    <row r="358" spans="5:13">
      <c r="E358" s="76" t="e">
        <f>#REF!</f>
        <v>#REF!</v>
      </c>
      <c r="J358" s="62"/>
      <c r="K358" s="62"/>
      <c r="L358" s="23"/>
      <c r="M358" s="23"/>
    </row>
    <row r="359" spans="5:13">
      <c r="E359" s="76" t="e">
        <f>#REF!</f>
        <v>#REF!</v>
      </c>
      <c r="J359" s="62"/>
      <c r="K359" s="62"/>
      <c r="L359" s="23"/>
      <c r="M359" s="23"/>
    </row>
    <row r="360" spans="5:13">
      <c r="E360" s="76" t="e">
        <f>#REF!</f>
        <v>#REF!</v>
      </c>
      <c r="J360" s="62"/>
      <c r="K360" s="62"/>
      <c r="L360" s="23"/>
      <c r="M360" s="23"/>
    </row>
    <row r="361" spans="5:13">
      <c r="E361" s="76" t="e">
        <f>#REF!</f>
        <v>#REF!</v>
      </c>
      <c r="J361" s="62"/>
      <c r="K361" s="62"/>
      <c r="L361" s="23"/>
      <c r="M361" s="23"/>
    </row>
    <row r="362" spans="5:13">
      <c r="E362" s="76" t="e">
        <f>#REF!</f>
        <v>#REF!</v>
      </c>
      <c r="J362" s="62"/>
      <c r="K362" s="62"/>
      <c r="L362" s="23"/>
      <c r="M362" s="23"/>
    </row>
    <row r="363" spans="5:13">
      <c r="E363" s="76" t="e">
        <f>#REF!</f>
        <v>#REF!</v>
      </c>
      <c r="J363" s="62"/>
      <c r="K363" s="62"/>
      <c r="L363" s="23"/>
      <c r="M363" s="23"/>
    </row>
    <row r="364" spans="5:13">
      <c r="E364" s="76" t="e">
        <f>#REF!</f>
        <v>#REF!</v>
      </c>
      <c r="J364" s="62"/>
      <c r="K364" s="62"/>
      <c r="L364" s="23"/>
      <c r="M364" s="23"/>
    </row>
    <row r="365" spans="5:13">
      <c r="E365" s="76" t="e">
        <f>#REF!</f>
        <v>#REF!</v>
      </c>
      <c r="J365" s="62"/>
      <c r="K365" s="62"/>
      <c r="L365" s="23"/>
      <c r="M365" s="23"/>
    </row>
    <row r="366" spans="5:13">
      <c r="E366" s="76" t="e">
        <f>#REF!</f>
        <v>#REF!</v>
      </c>
      <c r="J366" s="62"/>
      <c r="K366" s="62"/>
      <c r="L366" s="23"/>
      <c r="M366" s="23"/>
    </row>
    <row r="367" spans="5:13">
      <c r="E367" s="76" t="e">
        <f>#REF!</f>
        <v>#REF!</v>
      </c>
      <c r="J367" s="62"/>
      <c r="K367" s="62"/>
      <c r="L367" s="23"/>
      <c r="M367" s="23"/>
    </row>
    <row r="368" spans="5:13">
      <c r="E368" s="76" t="e">
        <f>#REF!</f>
        <v>#REF!</v>
      </c>
      <c r="J368" s="62"/>
      <c r="K368" s="62"/>
      <c r="L368" s="23"/>
      <c r="M368" s="23"/>
    </row>
    <row r="369" spans="5:13">
      <c r="E369" s="76" t="e">
        <f>#REF!</f>
        <v>#REF!</v>
      </c>
      <c r="J369" s="62"/>
      <c r="K369" s="62"/>
      <c r="L369" s="23"/>
      <c r="M369" s="23"/>
    </row>
    <row r="370" spans="5:13">
      <c r="E370" s="76" t="e">
        <f>#REF!</f>
        <v>#REF!</v>
      </c>
      <c r="J370" s="62"/>
      <c r="K370" s="62"/>
      <c r="L370" s="23"/>
      <c r="M370" s="23"/>
    </row>
    <row r="371" spans="5:13">
      <c r="E371" s="76" t="e">
        <f>#REF!</f>
        <v>#REF!</v>
      </c>
      <c r="J371" s="62"/>
      <c r="K371" s="62"/>
      <c r="L371" s="23"/>
      <c r="M371" s="23"/>
    </row>
    <row r="372" spans="5:13">
      <c r="E372" s="76" t="e">
        <f>#REF!</f>
        <v>#REF!</v>
      </c>
      <c r="J372" s="62"/>
      <c r="K372" s="62"/>
      <c r="L372" s="23"/>
      <c r="M372" s="23"/>
    </row>
    <row r="373" spans="5:13">
      <c r="E373" s="76" t="e">
        <f>#REF!</f>
        <v>#REF!</v>
      </c>
      <c r="J373" s="62"/>
      <c r="K373" s="62"/>
      <c r="L373" s="23"/>
      <c r="M373" s="23"/>
    </row>
    <row r="374" spans="5:13">
      <c r="E374" s="76" t="e">
        <f>#REF!</f>
        <v>#REF!</v>
      </c>
      <c r="J374" s="62"/>
      <c r="K374" s="62"/>
      <c r="L374" s="23"/>
      <c r="M374" s="23"/>
    </row>
    <row r="375" spans="5:13">
      <c r="E375" s="76" t="e">
        <f>#REF!</f>
        <v>#REF!</v>
      </c>
      <c r="J375" s="62"/>
      <c r="K375" s="62"/>
      <c r="L375" s="23"/>
      <c r="M375" s="23"/>
    </row>
    <row r="376" spans="5:13">
      <c r="E376" s="76" t="e">
        <f>#REF!</f>
        <v>#REF!</v>
      </c>
      <c r="J376" s="62"/>
      <c r="K376" s="62"/>
      <c r="L376" s="23"/>
      <c r="M376" s="23"/>
    </row>
    <row r="377" spans="5:13">
      <c r="E377" s="76" t="e">
        <f>#REF!</f>
        <v>#REF!</v>
      </c>
      <c r="J377" s="62"/>
      <c r="K377" s="62"/>
      <c r="L377" s="23"/>
      <c r="M377" s="23"/>
    </row>
    <row r="378" spans="5:13">
      <c r="E378" s="76" t="e">
        <f>#REF!</f>
        <v>#REF!</v>
      </c>
      <c r="J378" s="62"/>
      <c r="K378" s="62"/>
      <c r="L378" s="23"/>
      <c r="M378" s="23"/>
    </row>
    <row r="379" spans="5:13">
      <c r="E379" s="76" t="e">
        <f>#REF!</f>
        <v>#REF!</v>
      </c>
      <c r="J379" s="62"/>
      <c r="K379" s="62"/>
      <c r="L379" s="23"/>
      <c r="M379" s="23"/>
    </row>
    <row r="380" spans="5:13">
      <c r="E380" s="76" t="e">
        <f>#REF!</f>
        <v>#REF!</v>
      </c>
      <c r="J380" s="62"/>
      <c r="K380" s="62"/>
      <c r="L380" s="23"/>
      <c r="M380" s="23"/>
    </row>
    <row r="381" spans="5:13">
      <c r="E381" s="76" t="e">
        <f>#REF!</f>
        <v>#REF!</v>
      </c>
      <c r="J381" s="62"/>
      <c r="K381" s="62"/>
      <c r="L381" s="23"/>
      <c r="M381" s="23"/>
    </row>
    <row r="382" spans="5:13">
      <c r="E382" s="76" t="e">
        <f>#REF!</f>
        <v>#REF!</v>
      </c>
      <c r="J382" s="62"/>
      <c r="K382" s="62"/>
      <c r="L382" s="23"/>
      <c r="M382" s="23"/>
    </row>
    <row r="383" spans="5:13">
      <c r="E383" s="76" t="e">
        <f>#REF!</f>
        <v>#REF!</v>
      </c>
      <c r="J383" s="62"/>
      <c r="K383" s="62"/>
      <c r="L383" s="23"/>
      <c r="M383" s="23"/>
    </row>
    <row r="384" spans="5:13">
      <c r="E384" s="76" t="e">
        <f>#REF!</f>
        <v>#REF!</v>
      </c>
      <c r="J384" s="62"/>
      <c r="K384" s="62"/>
      <c r="L384" s="23"/>
      <c r="M384" s="23"/>
    </row>
    <row r="385" spans="5:13">
      <c r="E385" s="76" t="e">
        <f>#REF!</f>
        <v>#REF!</v>
      </c>
      <c r="J385" s="62"/>
      <c r="K385" s="62"/>
      <c r="L385" s="23"/>
      <c r="M385" s="23"/>
    </row>
    <row r="386" spans="5:13">
      <c r="E386" s="76" t="e">
        <f>#REF!</f>
        <v>#REF!</v>
      </c>
      <c r="J386" s="62"/>
      <c r="K386" s="62"/>
      <c r="L386" s="23"/>
      <c r="M386" s="23"/>
    </row>
    <row r="387" spans="5:13">
      <c r="E387" s="76" t="e">
        <f>#REF!</f>
        <v>#REF!</v>
      </c>
      <c r="J387" s="62"/>
      <c r="K387" s="62"/>
      <c r="L387" s="23"/>
      <c r="M387" s="23"/>
    </row>
    <row r="388" spans="5:13">
      <c r="E388" s="76" t="e">
        <f>#REF!</f>
        <v>#REF!</v>
      </c>
      <c r="J388" s="62"/>
      <c r="K388" s="62"/>
      <c r="L388" s="23"/>
      <c r="M388" s="23"/>
    </row>
    <row r="389" spans="5:13">
      <c r="E389" s="76" t="e">
        <f>#REF!</f>
        <v>#REF!</v>
      </c>
      <c r="J389" s="62"/>
      <c r="K389" s="62"/>
      <c r="L389" s="23"/>
      <c r="M389" s="23"/>
    </row>
    <row r="390" spans="5:13">
      <c r="E390" s="76" t="e">
        <f>#REF!</f>
        <v>#REF!</v>
      </c>
      <c r="J390" s="62"/>
      <c r="K390" s="62"/>
      <c r="L390" s="23"/>
      <c r="M390" s="23"/>
    </row>
    <row r="391" spans="5:13">
      <c r="E391" s="76" t="e">
        <f>#REF!</f>
        <v>#REF!</v>
      </c>
      <c r="J391" s="62"/>
      <c r="K391" s="62"/>
      <c r="L391" s="23"/>
      <c r="M391" s="23"/>
    </row>
    <row r="392" spans="5:13">
      <c r="E392" s="76" t="e">
        <f>#REF!</f>
        <v>#REF!</v>
      </c>
      <c r="J392" s="62"/>
      <c r="K392" s="62"/>
      <c r="L392" s="23"/>
      <c r="M392" s="23"/>
    </row>
    <row r="393" spans="5:13">
      <c r="E393" s="76" t="e">
        <f>#REF!</f>
        <v>#REF!</v>
      </c>
      <c r="J393" s="62"/>
      <c r="K393" s="62"/>
      <c r="L393" s="23"/>
      <c r="M393" s="23"/>
    </row>
    <row r="394" spans="5:13">
      <c r="E394" s="76" t="e">
        <f>#REF!</f>
        <v>#REF!</v>
      </c>
      <c r="J394" s="62"/>
      <c r="K394" s="62"/>
      <c r="L394" s="23"/>
      <c r="M394" s="23"/>
    </row>
    <row r="395" spans="5:13">
      <c r="E395" s="76" t="e">
        <f>#REF!</f>
        <v>#REF!</v>
      </c>
      <c r="J395" s="62"/>
      <c r="K395" s="62"/>
      <c r="L395" s="23"/>
      <c r="M395" s="23"/>
    </row>
    <row r="396" spans="5:13">
      <c r="E396" s="76" t="e">
        <f>#REF!</f>
        <v>#REF!</v>
      </c>
      <c r="J396" s="62"/>
      <c r="K396" s="62"/>
      <c r="L396" s="23"/>
      <c r="M396" s="23"/>
    </row>
    <row r="397" spans="5:13">
      <c r="E397" s="76" t="e">
        <f>#REF!</f>
        <v>#REF!</v>
      </c>
      <c r="J397" s="62"/>
      <c r="K397" s="62"/>
      <c r="L397" s="23"/>
      <c r="M397" s="23"/>
    </row>
    <row r="398" spans="5:13">
      <c r="E398" s="76" t="e">
        <f>#REF!</f>
        <v>#REF!</v>
      </c>
      <c r="J398" s="62"/>
      <c r="K398" s="62"/>
      <c r="L398" s="23"/>
      <c r="M398" s="23"/>
    </row>
    <row r="399" spans="5:13">
      <c r="E399" s="76" t="e">
        <f>#REF!</f>
        <v>#REF!</v>
      </c>
      <c r="J399" s="62"/>
      <c r="K399" s="62"/>
      <c r="L399" s="23"/>
      <c r="M399" s="23"/>
    </row>
    <row r="400" spans="5:13">
      <c r="E400" s="76" t="e">
        <f>#REF!</f>
        <v>#REF!</v>
      </c>
      <c r="J400" s="62"/>
      <c r="K400" s="62"/>
      <c r="L400" s="23"/>
      <c r="M400" s="23"/>
    </row>
    <row r="401" spans="5:13">
      <c r="E401" s="76" t="e">
        <f>#REF!</f>
        <v>#REF!</v>
      </c>
      <c r="J401" s="62"/>
      <c r="K401" s="62"/>
      <c r="L401" s="23"/>
      <c r="M401" s="23"/>
    </row>
    <row r="402" spans="5:13">
      <c r="E402" s="76" t="e">
        <f>#REF!</f>
        <v>#REF!</v>
      </c>
      <c r="J402" s="62"/>
      <c r="K402" s="62"/>
      <c r="L402" s="23"/>
      <c r="M402" s="23"/>
    </row>
    <row r="403" spans="5:13">
      <c r="E403" s="76" t="e">
        <f>#REF!</f>
        <v>#REF!</v>
      </c>
      <c r="J403" s="62"/>
      <c r="K403" s="62"/>
      <c r="L403" s="23"/>
      <c r="M403" s="23"/>
    </row>
    <row r="404" spans="5:13">
      <c r="E404" s="76" t="e">
        <f>#REF!</f>
        <v>#REF!</v>
      </c>
      <c r="J404" s="62"/>
      <c r="K404" s="62"/>
      <c r="L404" s="23"/>
      <c r="M404" s="23"/>
    </row>
    <row r="405" spans="5:13">
      <c r="E405" s="76" t="e">
        <f>#REF!</f>
        <v>#REF!</v>
      </c>
      <c r="J405" s="62"/>
      <c r="K405" s="62"/>
      <c r="L405" s="23"/>
      <c r="M405" s="23"/>
    </row>
    <row r="406" spans="5:13">
      <c r="F406" s="61"/>
      <c r="J406" s="60"/>
      <c r="K406" s="59"/>
    </row>
    <row r="407" spans="5:13">
      <c r="F407" s="61"/>
      <c r="J407" s="60"/>
      <c r="K407" s="59"/>
    </row>
    <row r="408" spans="5:13">
      <c r="F408" s="61"/>
      <c r="J408" s="60"/>
      <c r="K408" s="59"/>
    </row>
    <row r="409" spans="5:13">
      <c r="F409" s="61"/>
      <c r="J409" s="60"/>
      <c r="K409" s="59"/>
    </row>
    <row r="410" spans="5:13">
      <c r="F410" s="61"/>
      <c r="J410" s="60"/>
      <c r="K410" s="59"/>
    </row>
    <row r="411" spans="5:13">
      <c r="F411" s="61"/>
      <c r="J411" s="60"/>
      <c r="K411" s="59"/>
    </row>
    <row r="412" spans="5:13">
      <c r="F412" s="61"/>
      <c r="J412" s="60"/>
      <c r="K412" s="59"/>
    </row>
    <row r="413" spans="5:13">
      <c r="F413" s="61"/>
      <c r="J413" s="60"/>
      <c r="K413" s="59"/>
    </row>
    <row r="414" spans="5:13">
      <c r="F414" s="61"/>
      <c r="J414" s="60"/>
      <c r="K414" s="59"/>
    </row>
    <row r="415" spans="5:13">
      <c r="F415" s="61"/>
      <c r="J415" s="60"/>
      <c r="K415" s="59"/>
    </row>
    <row r="416" spans="5:13">
      <c r="F416" s="61"/>
      <c r="J416" s="60"/>
      <c r="K416" s="59"/>
    </row>
    <row r="417" spans="6:11">
      <c r="F417" s="61"/>
      <c r="J417" s="60"/>
      <c r="K417" s="59"/>
    </row>
    <row r="418" spans="6:11">
      <c r="F418" s="61"/>
      <c r="J418" s="60"/>
      <c r="K418" s="59"/>
    </row>
    <row r="419" spans="6:11">
      <c r="F419" s="61"/>
      <c r="J419" s="60"/>
      <c r="K419" s="59"/>
    </row>
    <row r="420" spans="6:11">
      <c r="F420" s="61"/>
      <c r="J420" s="60"/>
      <c r="K420" s="59"/>
    </row>
    <row r="421" spans="6:11">
      <c r="F421" s="61"/>
      <c r="J421" s="60"/>
      <c r="K421" s="59"/>
    </row>
    <row r="422" spans="6:11">
      <c r="F422" s="61"/>
      <c r="J422" s="60"/>
      <c r="K422" s="59"/>
    </row>
    <row r="423" spans="6:11">
      <c r="F423" s="61"/>
      <c r="J423" s="60"/>
      <c r="K423" s="59"/>
    </row>
    <row r="424" spans="6:11">
      <c r="F424" s="61"/>
      <c r="J424" s="60"/>
      <c r="K424" s="59"/>
    </row>
    <row r="425" spans="6:11">
      <c r="F425" s="61"/>
      <c r="J425" s="60"/>
      <c r="K425" s="59"/>
    </row>
    <row r="426" spans="6:11">
      <c r="F426" s="61"/>
      <c r="J426" s="60"/>
      <c r="K426" s="59"/>
    </row>
    <row r="427" spans="6:11">
      <c r="F427" s="61"/>
      <c r="J427" s="60"/>
      <c r="K427" s="59"/>
    </row>
    <row r="428" spans="6:11">
      <c r="F428" s="61"/>
      <c r="J428" s="60"/>
      <c r="K428" s="59"/>
    </row>
    <row r="429" spans="6:11">
      <c r="F429" s="61"/>
      <c r="J429" s="60"/>
      <c r="K429" s="59"/>
    </row>
    <row r="430" spans="6:11">
      <c r="F430" s="61"/>
      <c r="J430" s="60"/>
      <c r="K430" s="59"/>
    </row>
    <row r="431" spans="6:11">
      <c r="F431" s="61"/>
      <c r="J431" s="60"/>
      <c r="K431" s="59"/>
    </row>
    <row r="432" spans="6:11">
      <c r="F432" s="61"/>
      <c r="J432" s="60"/>
      <c r="K432" s="59"/>
    </row>
    <row r="433" spans="6:11">
      <c r="F433" s="61"/>
      <c r="J433" s="60"/>
      <c r="K433" s="59"/>
    </row>
    <row r="434" spans="6:11">
      <c r="F434" s="61"/>
      <c r="J434" s="60"/>
      <c r="K434" s="59"/>
    </row>
    <row r="435" spans="6:11">
      <c r="F435" s="61"/>
      <c r="J435" s="60"/>
      <c r="K435" s="59"/>
    </row>
    <row r="436" spans="6:11">
      <c r="F436" s="61"/>
      <c r="J436" s="60"/>
      <c r="K436" s="59"/>
    </row>
    <row r="437" spans="6:11">
      <c r="F437" s="61"/>
      <c r="J437" s="60"/>
      <c r="K437" s="59"/>
    </row>
    <row r="438" spans="6:11">
      <c r="F438" s="61"/>
      <c r="J438" s="60"/>
      <c r="K438" s="59"/>
    </row>
    <row r="439" spans="6:11">
      <c r="F439" s="61"/>
      <c r="J439" s="60"/>
      <c r="K439" s="59"/>
    </row>
    <row r="440" spans="6:11">
      <c r="F440" s="61"/>
      <c r="J440" s="60"/>
      <c r="K440" s="59"/>
    </row>
    <row r="441" spans="6:11">
      <c r="F441" s="61"/>
      <c r="J441" s="60"/>
      <c r="K441" s="59"/>
    </row>
    <row r="442" spans="6:11">
      <c r="F442" s="61"/>
      <c r="J442" s="60"/>
      <c r="K442" s="59"/>
    </row>
    <row r="443" spans="6:11">
      <c r="F443" s="61"/>
      <c r="J443" s="60"/>
      <c r="K443" s="59"/>
    </row>
    <row r="444" spans="6:11">
      <c r="F444" s="61"/>
      <c r="J444" s="60"/>
      <c r="K444" s="59"/>
    </row>
    <row r="445" spans="6:11">
      <c r="F445" s="61"/>
      <c r="J445" s="60"/>
      <c r="K445" s="59"/>
    </row>
    <row r="446" spans="6:11">
      <c r="F446" s="61"/>
      <c r="J446" s="60"/>
      <c r="K446" s="59"/>
    </row>
    <row r="447" spans="6:11">
      <c r="F447" s="61"/>
      <c r="J447" s="60"/>
      <c r="K447" s="59"/>
    </row>
    <row r="448" spans="6:11">
      <c r="F448" s="61"/>
      <c r="J448" s="60"/>
      <c r="K448" s="59"/>
    </row>
    <row r="449" spans="6:11">
      <c r="F449" s="61"/>
      <c r="J449" s="60"/>
      <c r="K449" s="59"/>
    </row>
    <row r="450" spans="6:11">
      <c r="F450" s="61"/>
      <c r="J450" s="60"/>
      <c r="K450" s="59"/>
    </row>
    <row r="451" spans="6:11">
      <c r="F451" s="61"/>
      <c r="J451" s="60"/>
      <c r="K451" s="59"/>
    </row>
    <row r="452" spans="6:11">
      <c r="F452" s="61"/>
      <c r="J452" s="60"/>
      <c r="K452" s="59"/>
    </row>
    <row r="453" spans="6:11">
      <c r="F453" s="61"/>
      <c r="J453" s="60"/>
      <c r="K453" s="59"/>
    </row>
    <row r="454" spans="6:11">
      <c r="F454" s="61"/>
      <c r="J454" s="60"/>
      <c r="K454" s="59"/>
    </row>
    <row r="455" spans="6:11">
      <c r="F455" s="61"/>
      <c r="J455" s="60"/>
      <c r="K455" s="59"/>
    </row>
    <row r="456" spans="6:11">
      <c r="F456" s="61"/>
      <c r="J456" s="60"/>
      <c r="K456" s="59"/>
    </row>
    <row r="457" spans="6:11">
      <c r="F457" s="61"/>
      <c r="J457" s="60"/>
      <c r="K457" s="59"/>
    </row>
    <row r="458" spans="6:11">
      <c r="F458" s="61"/>
      <c r="J458" s="60"/>
      <c r="K458" s="59"/>
    </row>
    <row r="459" spans="6:11">
      <c r="F459" s="61"/>
      <c r="J459" s="60"/>
      <c r="K459" s="59"/>
    </row>
    <row r="460" spans="6:11">
      <c r="F460" s="61"/>
      <c r="J460" s="60"/>
      <c r="K460" s="59"/>
    </row>
    <row r="461" spans="6:11">
      <c r="F461" s="61"/>
      <c r="J461" s="60"/>
      <c r="K461" s="59"/>
    </row>
    <row r="462" spans="6:11">
      <c r="F462" s="61"/>
      <c r="J462" s="60"/>
      <c r="K462" s="59"/>
    </row>
    <row r="463" spans="6:11">
      <c r="F463" s="61"/>
      <c r="J463" s="60"/>
      <c r="K463" s="59"/>
    </row>
    <row r="464" spans="6:11">
      <c r="F464" s="61"/>
      <c r="J464" s="60"/>
      <c r="K464" s="59"/>
    </row>
    <row r="465" spans="6:11">
      <c r="F465" s="61"/>
      <c r="J465" s="60"/>
      <c r="K465" s="59"/>
    </row>
    <row r="466" spans="6:11">
      <c r="F466" s="61"/>
      <c r="J466" s="60"/>
      <c r="K466" s="59"/>
    </row>
    <row r="467" spans="6:11">
      <c r="F467" s="61"/>
      <c r="J467" s="60"/>
      <c r="K467" s="59"/>
    </row>
    <row r="468" spans="6:11">
      <c r="F468" s="61"/>
      <c r="J468" s="60"/>
      <c r="K468" s="59"/>
    </row>
    <row r="469" spans="6:11">
      <c r="F469" s="61"/>
      <c r="J469" s="60"/>
      <c r="K469" s="59"/>
    </row>
    <row r="470" spans="6:11">
      <c r="F470" s="61"/>
      <c r="J470" s="60"/>
      <c r="K470" s="59"/>
    </row>
    <row r="471" spans="6:11">
      <c r="F471" s="61"/>
      <c r="J471" s="60"/>
      <c r="K471" s="59"/>
    </row>
    <row r="472" spans="6:11">
      <c r="F472" s="61"/>
      <c r="J472" s="60"/>
      <c r="K472" s="59"/>
    </row>
    <row r="473" spans="6:11">
      <c r="F473" s="61"/>
      <c r="J473" s="60"/>
      <c r="K473" s="59"/>
    </row>
    <row r="474" spans="6:11">
      <c r="F474" s="61"/>
      <c r="J474" s="60"/>
      <c r="K474" s="59"/>
    </row>
    <row r="475" spans="6:11">
      <c r="F475" s="61"/>
      <c r="J475" s="60"/>
      <c r="K475" s="59"/>
    </row>
    <row r="476" spans="6:11">
      <c r="F476" s="61"/>
      <c r="J476" s="60"/>
      <c r="K476" s="59"/>
    </row>
    <row r="477" spans="6:11">
      <c r="F477" s="61"/>
      <c r="J477" s="60"/>
      <c r="K477" s="59"/>
    </row>
    <row r="478" spans="6:11">
      <c r="F478" s="61"/>
      <c r="J478" s="60"/>
      <c r="K478" s="59"/>
    </row>
    <row r="479" spans="6:11">
      <c r="F479" s="61"/>
      <c r="J479" s="60"/>
      <c r="K479" s="59"/>
    </row>
    <row r="480" spans="6:11">
      <c r="F480" s="61"/>
      <c r="J480" s="60"/>
      <c r="K480" s="59"/>
    </row>
    <row r="481" spans="6:11">
      <c r="F481" s="61"/>
      <c r="J481" s="60"/>
      <c r="K481" s="59"/>
    </row>
    <row r="482" spans="6:11">
      <c r="F482" s="61"/>
      <c r="J482" s="60"/>
      <c r="K482" s="59"/>
    </row>
    <row r="483" spans="6:11">
      <c r="F483" s="61"/>
      <c r="J483" s="60"/>
      <c r="K483" s="59"/>
    </row>
    <row r="484" spans="6:11">
      <c r="F484" s="61"/>
      <c r="J484" s="60"/>
      <c r="K484" s="59"/>
    </row>
    <row r="485" spans="6:11">
      <c r="F485" s="61"/>
      <c r="J485" s="60"/>
      <c r="K485" s="59"/>
    </row>
    <row r="486" spans="6:11">
      <c r="F486" s="61"/>
      <c r="J486" s="60"/>
      <c r="K486" s="59"/>
    </row>
    <row r="487" spans="6:11">
      <c r="F487" s="61"/>
      <c r="J487" s="60"/>
      <c r="K487" s="59"/>
    </row>
    <row r="488" spans="6:11">
      <c r="F488" s="61"/>
      <c r="J488" s="60"/>
      <c r="K488" s="59"/>
    </row>
    <row r="489" spans="6:11">
      <c r="F489" s="61"/>
      <c r="J489" s="60"/>
      <c r="K489" s="59"/>
    </row>
    <row r="490" spans="6:11">
      <c r="F490" s="61"/>
      <c r="J490" s="60"/>
      <c r="K490" s="59"/>
    </row>
    <row r="491" spans="6:11">
      <c r="F491" s="61"/>
      <c r="J491" s="60"/>
      <c r="K491" s="59"/>
    </row>
    <row r="492" spans="6:11">
      <c r="F492" s="61"/>
      <c r="J492" s="60"/>
      <c r="K492" s="59"/>
    </row>
    <row r="493" spans="6:11">
      <c r="F493" s="61"/>
      <c r="J493" s="60"/>
      <c r="K493" s="59"/>
    </row>
    <row r="494" spans="6:11">
      <c r="F494" s="61"/>
      <c r="J494" s="60"/>
      <c r="K494" s="59"/>
    </row>
    <row r="495" spans="6:11">
      <c r="F495" s="61"/>
      <c r="J495" s="60"/>
      <c r="K495" s="59"/>
    </row>
    <row r="496" spans="6:11">
      <c r="F496" s="61"/>
      <c r="J496" s="60"/>
      <c r="K496" s="59"/>
    </row>
    <row r="497" spans="6:11">
      <c r="F497" s="61"/>
      <c r="J497" s="60"/>
      <c r="K497" s="59"/>
    </row>
    <row r="498" spans="6:11">
      <c r="F498" s="61"/>
      <c r="J498" s="60"/>
      <c r="K498" s="59"/>
    </row>
    <row r="499" spans="6:11">
      <c r="F499" s="61"/>
      <c r="J499" s="60"/>
      <c r="K499" s="59"/>
    </row>
    <row r="500" spans="6:11">
      <c r="F500" s="61"/>
      <c r="J500" s="60"/>
      <c r="K500" s="59"/>
    </row>
    <row r="501" spans="6:11">
      <c r="F501" s="61"/>
      <c r="J501" s="60"/>
      <c r="K501" s="59"/>
    </row>
    <row r="502" spans="6:11">
      <c r="F502" s="61"/>
      <c r="J502" s="60"/>
      <c r="K502" s="59"/>
    </row>
    <row r="503" spans="6:11">
      <c r="F503" s="61"/>
      <c r="J503" s="60"/>
      <c r="K503" s="59"/>
    </row>
    <row r="504" spans="6:11">
      <c r="F504" s="61"/>
      <c r="J504" s="60"/>
      <c r="K504" s="59"/>
    </row>
    <row r="505" spans="6:11">
      <c r="F505" s="61"/>
      <c r="J505" s="60"/>
      <c r="K505" s="59"/>
    </row>
    <row r="506" spans="6:11">
      <c r="F506" s="61"/>
      <c r="J506" s="60"/>
      <c r="K506" s="59"/>
    </row>
    <row r="507" spans="6:11">
      <c r="F507" s="61"/>
      <c r="J507" s="60"/>
      <c r="K507" s="59"/>
    </row>
    <row r="508" spans="6:11">
      <c r="F508" s="61"/>
      <c r="J508" s="60"/>
      <c r="K508" s="59"/>
    </row>
    <row r="509" spans="6:11">
      <c r="F509" s="61"/>
      <c r="J509" s="60"/>
      <c r="K509" s="59"/>
    </row>
    <row r="510" spans="6:11">
      <c r="F510" s="61"/>
      <c r="J510" s="60"/>
      <c r="K510" s="59"/>
    </row>
    <row r="511" spans="6:11">
      <c r="F511" s="61"/>
      <c r="J511" s="60"/>
      <c r="K511" s="59"/>
    </row>
    <row r="512" spans="6:11">
      <c r="F512" s="61"/>
      <c r="J512" s="60"/>
      <c r="K512" s="59"/>
    </row>
    <row r="513" spans="6:11">
      <c r="F513" s="61"/>
      <c r="J513" s="60"/>
      <c r="K513" s="59"/>
    </row>
    <row r="514" spans="6:11">
      <c r="F514" s="61"/>
      <c r="J514" s="60"/>
      <c r="K514" s="59"/>
    </row>
    <row r="515" spans="6:11">
      <c r="F515" s="61"/>
      <c r="J515" s="60"/>
      <c r="K515" s="59"/>
    </row>
    <row r="516" spans="6:11">
      <c r="F516" s="61"/>
      <c r="J516" s="60"/>
      <c r="K516" s="59"/>
    </row>
    <row r="517" spans="6:11">
      <c r="F517" s="61"/>
      <c r="J517" s="60"/>
      <c r="K517" s="59"/>
    </row>
    <row r="518" spans="6:11">
      <c r="F518" s="61"/>
      <c r="J518" s="60"/>
      <c r="K518" s="59"/>
    </row>
    <row r="519" spans="6:11">
      <c r="F519" s="61"/>
      <c r="J519" s="60"/>
      <c r="K519" s="59"/>
    </row>
    <row r="520" spans="6:11">
      <c r="F520" s="61"/>
      <c r="J520" s="60"/>
      <c r="K520" s="59"/>
    </row>
    <row r="521" spans="6:11">
      <c r="F521" s="61"/>
      <c r="J521" s="60"/>
      <c r="K521" s="59"/>
    </row>
    <row r="522" spans="6:11">
      <c r="F522" s="61"/>
      <c r="J522" s="60"/>
      <c r="K522" s="59"/>
    </row>
    <row r="523" spans="6:11">
      <c r="F523" s="61"/>
      <c r="J523" s="60"/>
      <c r="K523" s="59"/>
    </row>
    <row r="524" spans="6:11">
      <c r="F524" s="61"/>
      <c r="J524" s="60"/>
      <c r="K524" s="59"/>
    </row>
    <row r="525" spans="6:11">
      <c r="F525" s="61"/>
      <c r="J525" s="60"/>
      <c r="K525" s="59"/>
    </row>
    <row r="526" spans="6:11">
      <c r="F526" s="61"/>
      <c r="J526" s="60"/>
      <c r="K526" s="59"/>
    </row>
    <row r="527" spans="6:11">
      <c r="F527" s="61"/>
      <c r="J527" s="60"/>
      <c r="K527" s="59"/>
    </row>
    <row r="528" spans="6:11">
      <c r="F528" s="61"/>
      <c r="J528" s="60"/>
      <c r="K528" s="59"/>
    </row>
    <row r="529" spans="6:11">
      <c r="F529" s="61"/>
      <c r="J529" s="60"/>
      <c r="K529" s="59"/>
    </row>
    <row r="530" spans="6:11">
      <c r="F530" s="61"/>
      <c r="J530" s="60"/>
      <c r="K530" s="59"/>
    </row>
    <row r="531" spans="6:11">
      <c r="F531" s="61"/>
      <c r="J531" s="60"/>
      <c r="K531" s="59"/>
    </row>
    <row r="532" spans="6:11">
      <c r="F532" s="61"/>
      <c r="J532" s="60"/>
      <c r="K532" s="59"/>
    </row>
    <row r="533" spans="6:11">
      <c r="F533" s="61"/>
      <c r="J533" s="60"/>
      <c r="K533" s="59"/>
    </row>
    <row r="534" spans="6:11">
      <c r="F534" s="61"/>
      <c r="J534" s="60"/>
      <c r="K534" s="59"/>
    </row>
    <row r="535" spans="6:11">
      <c r="F535" s="61"/>
      <c r="J535" s="60"/>
      <c r="K535" s="59"/>
    </row>
    <row r="536" spans="6:11">
      <c r="F536" s="61"/>
      <c r="J536" s="60"/>
      <c r="K536" s="59"/>
    </row>
    <row r="537" spans="6:11">
      <c r="F537" s="61"/>
      <c r="J537" s="60"/>
      <c r="K537" s="59"/>
    </row>
    <row r="538" spans="6:11">
      <c r="F538" s="61"/>
      <c r="J538" s="60"/>
      <c r="K538" s="59"/>
    </row>
    <row r="539" spans="6:11">
      <c r="F539" s="61"/>
      <c r="J539" s="60"/>
      <c r="K539" s="59"/>
    </row>
    <row r="540" spans="6:11">
      <c r="F540" s="61"/>
      <c r="J540" s="60"/>
      <c r="K540" s="59"/>
    </row>
    <row r="541" spans="6:11">
      <c r="F541" s="61"/>
      <c r="J541" s="60"/>
      <c r="K541" s="59"/>
    </row>
    <row r="542" spans="6:11">
      <c r="F542" s="61"/>
      <c r="J542" s="60"/>
      <c r="K542" s="59"/>
    </row>
    <row r="543" spans="6:11">
      <c r="F543" s="61"/>
      <c r="J543" s="60"/>
      <c r="K543" s="59"/>
    </row>
    <row r="544" spans="6:11">
      <c r="F544" s="61"/>
      <c r="J544" s="60"/>
      <c r="K544" s="59"/>
    </row>
    <row r="545" spans="6:11">
      <c r="F545" s="61"/>
      <c r="J545" s="60"/>
      <c r="K545" s="59"/>
    </row>
    <row r="546" spans="6:11">
      <c r="F546" s="61"/>
      <c r="J546" s="60"/>
      <c r="K546" s="59"/>
    </row>
    <row r="547" spans="6:11">
      <c r="F547" s="61"/>
      <c r="J547" s="60"/>
      <c r="K547" s="59"/>
    </row>
    <row r="548" spans="6:11">
      <c r="F548" s="61"/>
      <c r="J548" s="60"/>
      <c r="K548" s="59"/>
    </row>
    <row r="549" spans="6:11">
      <c r="F549" s="61"/>
      <c r="J549" s="60"/>
      <c r="K549" s="59"/>
    </row>
    <row r="550" spans="6:11">
      <c r="F550" s="61"/>
      <c r="J550" s="60"/>
      <c r="K550" s="59"/>
    </row>
    <row r="551" spans="6:11">
      <c r="F551" s="61"/>
      <c r="J551" s="60"/>
      <c r="K551" s="59"/>
    </row>
    <row r="552" spans="6:11">
      <c r="F552" s="61"/>
      <c r="J552" s="60"/>
      <c r="K552" s="59"/>
    </row>
    <row r="553" spans="6:11">
      <c r="F553" s="61"/>
      <c r="J553" s="60"/>
      <c r="K553" s="59"/>
    </row>
    <row r="554" spans="6:11">
      <c r="F554" s="61"/>
      <c r="J554" s="60"/>
      <c r="K554" s="59"/>
    </row>
    <row r="555" spans="6:11">
      <c r="F555" s="61"/>
      <c r="J555" s="60"/>
      <c r="K555" s="59"/>
    </row>
    <row r="556" spans="6:11">
      <c r="F556" s="61"/>
      <c r="J556" s="60"/>
      <c r="K556" s="59"/>
    </row>
    <row r="557" spans="6:11">
      <c r="F557" s="61"/>
      <c r="J557" s="60"/>
      <c r="K557" s="59"/>
    </row>
    <row r="558" spans="6:11">
      <c r="F558" s="61"/>
      <c r="J558" s="60"/>
      <c r="K558" s="59"/>
    </row>
    <row r="559" spans="6:11">
      <c r="F559" s="61"/>
      <c r="J559" s="60"/>
      <c r="K559" s="59"/>
    </row>
    <row r="560" spans="6:11">
      <c r="F560" s="61"/>
      <c r="J560" s="60"/>
      <c r="K560" s="59"/>
    </row>
    <row r="561" spans="6:11">
      <c r="F561" s="61"/>
      <c r="J561" s="60"/>
      <c r="K561" s="59"/>
    </row>
    <row r="562" spans="6:11">
      <c r="F562" s="61"/>
      <c r="J562" s="60"/>
      <c r="K562" s="59"/>
    </row>
    <row r="563" spans="6:11">
      <c r="F563" s="61"/>
      <c r="J563" s="60"/>
      <c r="K563" s="59"/>
    </row>
    <row r="564" spans="6:11">
      <c r="F564" s="61"/>
      <c r="J564" s="60"/>
      <c r="K564" s="59"/>
    </row>
    <row r="565" spans="6:11">
      <c r="F565" s="61"/>
      <c r="J565" s="60"/>
      <c r="K565" s="59"/>
    </row>
    <row r="566" spans="6:11">
      <c r="F566" s="61"/>
      <c r="J566" s="60"/>
      <c r="K566" s="59"/>
    </row>
    <row r="567" spans="6:11">
      <c r="F567" s="61"/>
      <c r="J567" s="60"/>
      <c r="K567" s="59"/>
    </row>
    <row r="568" spans="6:11">
      <c r="F568" s="61"/>
      <c r="J568" s="60"/>
      <c r="K568" s="59"/>
    </row>
    <row r="569" spans="6:11">
      <c r="F569" s="61"/>
      <c r="J569" s="60"/>
      <c r="K569" s="59"/>
    </row>
    <row r="570" spans="6:11">
      <c r="F570" s="61"/>
      <c r="J570" s="60"/>
      <c r="K570" s="59"/>
    </row>
    <row r="571" spans="6:11">
      <c r="F571" s="61"/>
      <c r="J571" s="60"/>
      <c r="K571" s="59"/>
    </row>
    <row r="572" spans="6:11">
      <c r="F572" s="61"/>
      <c r="J572" s="60"/>
      <c r="K572" s="59"/>
    </row>
    <row r="573" spans="6:11">
      <c r="F573" s="61"/>
      <c r="J573" s="60"/>
      <c r="K573" s="59"/>
    </row>
    <row r="574" spans="6:11">
      <c r="F574" s="61"/>
      <c r="J574" s="60"/>
      <c r="K574" s="59"/>
    </row>
    <row r="575" spans="6:11">
      <c r="F575" s="61"/>
      <c r="J575" s="60"/>
      <c r="K575" s="59"/>
    </row>
    <row r="576" spans="6:11">
      <c r="F576" s="61"/>
      <c r="J576" s="60"/>
      <c r="K576" s="59"/>
    </row>
    <row r="577" spans="6:11">
      <c r="F577" s="61"/>
      <c r="J577" s="60"/>
      <c r="K577" s="59"/>
    </row>
    <row r="578" spans="6:11">
      <c r="F578" s="61"/>
      <c r="J578" s="60"/>
      <c r="K578" s="59"/>
    </row>
    <row r="579" spans="6:11">
      <c r="F579" s="61"/>
      <c r="J579" s="60"/>
      <c r="K579" s="59"/>
    </row>
    <row r="580" spans="6:11">
      <c r="F580" s="61"/>
      <c r="J580" s="60"/>
      <c r="K580" s="59"/>
    </row>
    <row r="581" spans="6:11">
      <c r="F581" s="61"/>
      <c r="J581" s="60"/>
      <c r="K581" s="59"/>
    </row>
    <row r="582" spans="6:11">
      <c r="F582" s="61"/>
      <c r="J582" s="60"/>
      <c r="K582" s="59"/>
    </row>
    <row r="583" spans="6:11">
      <c r="F583" s="61"/>
      <c r="J583" s="60"/>
      <c r="K583" s="59"/>
    </row>
    <row r="584" spans="6:11">
      <c r="F584" s="61"/>
      <c r="J584" s="60"/>
      <c r="K584" s="59"/>
    </row>
    <row r="585" spans="6:11">
      <c r="F585" s="61"/>
      <c r="J585" s="60"/>
      <c r="K585" s="59"/>
    </row>
    <row r="586" spans="6:11">
      <c r="F586" s="61"/>
      <c r="J586" s="60"/>
      <c r="K586" s="59"/>
    </row>
    <row r="587" spans="6:11">
      <c r="F587" s="61"/>
      <c r="J587" s="60"/>
      <c r="K587" s="59"/>
    </row>
    <row r="588" spans="6:11">
      <c r="F588" s="61"/>
      <c r="J588" s="60"/>
      <c r="K588" s="59"/>
    </row>
    <row r="589" spans="6:11">
      <c r="F589" s="61"/>
      <c r="J589" s="60"/>
      <c r="K589" s="59"/>
    </row>
    <row r="590" spans="6:11">
      <c r="F590" s="61"/>
      <c r="J590" s="60"/>
      <c r="K590" s="59"/>
    </row>
    <row r="591" spans="6:11">
      <c r="F591" s="61"/>
      <c r="J591" s="60"/>
      <c r="K591" s="59"/>
    </row>
    <row r="592" spans="6:11">
      <c r="F592" s="61"/>
      <c r="J592" s="60"/>
      <c r="K592" s="59"/>
    </row>
    <row r="593" spans="6:11">
      <c r="F593" s="61"/>
      <c r="J593" s="60"/>
      <c r="K593" s="59"/>
    </row>
    <row r="594" spans="6:11">
      <c r="F594" s="61"/>
      <c r="J594" s="60"/>
      <c r="K594" s="59"/>
    </row>
    <row r="595" spans="6:11">
      <c r="F595" s="61"/>
      <c r="J595" s="60"/>
      <c r="K595" s="59"/>
    </row>
    <row r="596" spans="6:11">
      <c r="F596" s="61"/>
      <c r="J596" s="60"/>
      <c r="K596" s="59"/>
    </row>
    <row r="597" spans="6:11">
      <c r="F597" s="61"/>
      <c r="J597" s="60"/>
      <c r="K597" s="59"/>
    </row>
    <row r="598" spans="6:11">
      <c r="F598" s="61"/>
      <c r="J598" s="60"/>
      <c r="K598" s="59"/>
    </row>
    <row r="599" spans="6:11">
      <c r="F599" s="61"/>
      <c r="J599" s="60"/>
      <c r="K599" s="59"/>
    </row>
    <row r="600" spans="6:11">
      <c r="F600" s="61"/>
      <c r="J600" s="60"/>
      <c r="K600" s="59"/>
    </row>
    <row r="601" spans="6:11">
      <c r="F601" s="61"/>
      <c r="J601" s="60"/>
      <c r="K601" s="59"/>
    </row>
    <row r="602" spans="6:11">
      <c r="F602" s="61"/>
      <c r="J602" s="60"/>
      <c r="K602" s="59"/>
    </row>
    <row r="603" spans="6:11">
      <c r="F603" s="61"/>
      <c r="J603" s="60"/>
      <c r="K603" s="59"/>
    </row>
    <row r="604" spans="6:11">
      <c r="F604" s="61"/>
      <c r="J604" s="60"/>
      <c r="K604" s="59"/>
    </row>
    <row r="605" spans="6:11">
      <c r="F605" s="61"/>
      <c r="J605" s="60"/>
      <c r="K605" s="59"/>
    </row>
    <row r="606" spans="6:11">
      <c r="F606" s="61"/>
      <c r="J606" s="60"/>
      <c r="K606" s="59"/>
    </row>
    <row r="607" spans="6:11">
      <c r="F607" s="61"/>
      <c r="J607" s="60"/>
      <c r="K607" s="59"/>
    </row>
    <row r="608" spans="6:11">
      <c r="F608" s="61"/>
      <c r="J608" s="60"/>
      <c r="K608" s="59"/>
    </row>
    <row r="609" spans="6:11">
      <c r="F609" s="61"/>
      <c r="J609" s="60"/>
      <c r="K609" s="59"/>
    </row>
    <row r="610" spans="6:11">
      <c r="F610" s="61"/>
      <c r="J610" s="60"/>
      <c r="K610" s="59"/>
    </row>
    <row r="611" spans="6:11">
      <c r="F611" s="61"/>
      <c r="J611" s="60"/>
      <c r="K611" s="59"/>
    </row>
    <row r="612" spans="6:11">
      <c r="F612" s="61"/>
      <c r="J612" s="60"/>
      <c r="K612" s="59"/>
    </row>
    <row r="613" spans="6:11">
      <c r="F613" s="61"/>
      <c r="J613" s="60"/>
      <c r="K613" s="59"/>
    </row>
    <row r="614" spans="6:11">
      <c r="F614" s="61"/>
      <c r="J614" s="60"/>
      <c r="K614" s="59"/>
    </row>
    <row r="615" spans="6:11">
      <c r="F615" s="61"/>
      <c r="J615" s="60"/>
      <c r="K615" s="59"/>
    </row>
    <row r="616" spans="6:11">
      <c r="F616" s="61"/>
      <c r="J616" s="60"/>
      <c r="K616" s="59"/>
    </row>
    <row r="617" spans="6:11">
      <c r="F617" s="61"/>
      <c r="J617" s="60"/>
      <c r="K617" s="59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1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N40"/>
  <sheetViews>
    <sheetView showGridLines="0" showRowColHeaders="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10" width="22.7109375" style="30" bestFit="1" customWidth="1"/>
    <col min="11" max="11" width="17.7109375" style="30" bestFit="1" customWidth="1"/>
    <col min="12" max="16384" width="11.42578125" style="30"/>
  </cols>
  <sheetData>
    <row r="1" spans="2:11" ht="0.75" customHeight="1"/>
    <row r="2" spans="2:11" ht="21" customHeight="1">
      <c r="B2" s="31"/>
      <c r="E2" s="28" t="s">
        <v>0</v>
      </c>
    </row>
    <row r="3" spans="2:11" ht="15" customHeight="1">
      <c r="E3" s="29" t="str">
        <f>Indice!E3</f>
        <v>Abril 2026</v>
      </c>
    </row>
    <row r="4" spans="2:11" s="33" customFormat="1" ht="20.25" customHeight="1">
      <c r="B4" s="32"/>
      <c r="C4" s="25" t="s">
        <v>24</v>
      </c>
    </row>
    <row r="5" spans="2:11" s="33" customFormat="1" ht="12.75" customHeight="1">
      <c r="B5" s="32"/>
      <c r="C5" s="34"/>
    </row>
    <row r="6" spans="2:11" s="33" customFormat="1" ht="13.5" customHeight="1">
      <c r="B6" s="32"/>
      <c r="C6" s="35"/>
      <c r="D6" s="36"/>
      <c r="E6" s="36"/>
      <c r="H6" s="41"/>
      <c r="I6"/>
      <c r="J6"/>
      <c r="K6"/>
    </row>
    <row r="7" spans="2:11" s="33" customFormat="1" ht="12.75" customHeight="1">
      <c r="B7" s="32"/>
      <c r="C7" s="124" t="s">
        <v>14</v>
      </c>
      <c r="D7" s="36"/>
      <c r="E7" s="64"/>
    </row>
    <row r="8" spans="2:11" s="33" customFormat="1" ht="12.75" customHeight="1">
      <c r="B8" s="32"/>
      <c r="C8" s="124"/>
      <c r="D8" s="36"/>
      <c r="E8" s="64"/>
      <c r="G8" s="27"/>
    </row>
    <row r="9" spans="2:11" s="33" customFormat="1" ht="12.75" customHeight="1">
      <c r="B9" s="32"/>
      <c r="C9" s="124"/>
      <c r="D9" s="36"/>
      <c r="E9" s="64"/>
      <c r="G9" s="27"/>
    </row>
    <row r="10" spans="2:11" s="33" customFormat="1" ht="12.75" customHeight="1">
      <c r="B10" s="32"/>
      <c r="C10" s="37"/>
      <c r="D10" s="36"/>
      <c r="E10" s="64"/>
      <c r="G10" s="27"/>
    </row>
    <row r="11" spans="2:11" s="33" customFormat="1" ht="12.75" customHeight="1">
      <c r="B11" s="32"/>
      <c r="C11" s="37"/>
      <c r="D11" s="36"/>
      <c r="E11" s="36"/>
      <c r="G11" s="27"/>
    </row>
    <row r="12" spans="2:11" s="33" customFormat="1" ht="12.75" customHeight="1">
      <c r="B12" s="32"/>
      <c r="C12" s="37"/>
      <c r="D12" s="36"/>
      <c r="E12" s="36"/>
      <c r="G12" s="27"/>
    </row>
    <row r="13" spans="2:11" s="33" customFormat="1" ht="12.75" customHeight="1">
      <c r="B13" s="32"/>
      <c r="C13" s="37"/>
      <c r="D13" s="36"/>
      <c r="E13" s="36"/>
      <c r="G13" s="27"/>
    </row>
    <row r="14" spans="2:11" s="33" customFormat="1" ht="12.75" customHeight="1">
      <c r="B14" s="32"/>
      <c r="C14" s="37"/>
      <c r="D14" s="36"/>
      <c r="E14" s="36"/>
      <c r="G14" s="27"/>
    </row>
    <row r="15" spans="2:11" s="33" customFormat="1" ht="12.75" customHeight="1">
      <c r="B15" s="32"/>
      <c r="C15" s="37"/>
      <c r="D15" s="36"/>
      <c r="E15" s="36"/>
      <c r="G15" s="27"/>
    </row>
    <row r="16" spans="2:11" s="33" customFormat="1" ht="12.75" customHeight="1">
      <c r="B16" s="32"/>
      <c r="C16" s="35"/>
      <c r="D16" s="36"/>
      <c r="E16" s="36"/>
      <c r="G16" s="27"/>
    </row>
    <row r="17" spans="2:14" s="33" customFormat="1" ht="12.75" customHeight="1">
      <c r="B17" s="32"/>
      <c r="C17" s="35"/>
      <c r="D17" s="36"/>
      <c r="E17" s="36"/>
      <c r="G17" s="27"/>
    </row>
    <row r="18" spans="2:14" s="33" customFormat="1" ht="12.75" customHeight="1">
      <c r="B18" s="32"/>
      <c r="C18" s="35"/>
      <c r="D18" s="36"/>
      <c r="E18" s="36"/>
      <c r="G18" s="27"/>
    </row>
    <row r="19" spans="2:14" s="33" customFormat="1" ht="12.75" customHeight="1">
      <c r="B19" s="32"/>
      <c r="C19" s="35"/>
      <c r="D19" s="36"/>
      <c r="E19" s="36"/>
      <c r="G19" s="27"/>
    </row>
    <row r="20" spans="2:14" s="33" customFormat="1" ht="12.75" customHeight="1">
      <c r="B20" s="32"/>
      <c r="C20" s="35"/>
      <c r="D20" s="36"/>
      <c r="E20" s="36"/>
    </row>
    <row r="21" spans="2:14" s="33" customFormat="1" ht="12.75" customHeight="1">
      <c r="B21" s="32"/>
      <c r="C21" s="35"/>
      <c r="D21" s="36"/>
      <c r="E21" s="36"/>
      <c r="G21" s="30"/>
    </row>
    <row r="25" spans="2:14">
      <c r="E25" s="38"/>
    </row>
    <row r="26" spans="2:14">
      <c r="E26" s="39"/>
    </row>
    <row r="27" spans="2:14">
      <c r="E27" s="40" t="s">
        <v>10</v>
      </c>
    </row>
    <row r="28" spans="2:14">
      <c r="L28" s="63"/>
      <c r="M28" s="63"/>
      <c r="N28" s="63"/>
    </row>
    <row r="29" spans="2:14">
      <c r="L29" s="63"/>
      <c r="M29" s="63"/>
      <c r="N29" s="63"/>
    </row>
    <row r="30" spans="2:14">
      <c r="L30" s="63"/>
      <c r="M30" s="63"/>
      <c r="N30" s="63"/>
    </row>
    <row r="31" spans="2:14">
      <c r="L31" s="63"/>
      <c r="M31" s="63"/>
      <c r="N31" s="63"/>
    </row>
    <row r="32" spans="2:14">
      <c r="L32" s="63"/>
      <c r="M32" s="63"/>
      <c r="N32" s="63"/>
    </row>
    <row r="33" spans="12:14">
      <c r="L33" s="63"/>
      <c r="M33" s="63"/>
      <c r="N33" s="63"/>
    </row>
    <row r="34" spans="12:14">
      <c r="L34" s="63"/>
      <c r="M34" s="63"/>
      <c r="N34" s="63"/>
    </row>
    <row r="35" spans="12:14">
      <c r="L35" s="63"/>
      <c r="M35" s="63"/>
      <c r="N35" s="63"/>
    </row>
    <row r="36" spans="12:14">
      <c r="L36" s="31"/>
      <c r="M36" s="31"/>
      <c r="N36" s="31"/>
    </row>
    <row r="37" spans="12:14">
      <c r="L37" s="31"/>
      <c r="M37" s="31"/>
      <c r="N37" s="31"/>
    </row>
    <row r="38" spans="12:14">
      <c r="L38" s="31"/>
      <c r="M38" s="31"/>
      <c r="N38" s="31"/>
    </row>
    <row r="39" spans="12:14">
      <c r="L39" s="31"/>
      <c r="M39" s="31"/>
      <c r="N39" s="31"/>
    </row>
    <row r="40" spans="12:14">
      <c r="L40" s="31"/>
      <c r="M40" s="31"/>
      <c r="N40" s="31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M617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1" customWidth="1"/>
    <col min="2" max="2" width="23.7109375" style="1" customWidth="1"/>
    <col min="3" max="3" width="1.28515625" style="1" customWidth="1"/>
    <col min="4" max="4" width="105.7109375" style="1" customWidth="1"/>
    <col min="5" max="5" width="11.42578125" style="17"/>
    <col min="6" max="16384" width="11.42578125" style="20"/>
  </cols>
  <sheetData>
    <row r="1" spans="1:13" s="1" customFormat="1" ht="21" customHeight="1">
      <c r="D1" s="28" t="s">
        <v>0</v>
      </c>
    </row>
    <row r="2" spans="1:13" s="1" customFormat="1" ht="15" customHeight="1">
      <c r="D2" s="29" t="str">
        <f>Indice!E3</f>
        <v>Abril 2026</v>
      </c>
    </row>
    <row r="3" spans="1:13" s="4" customFormat="1" ht="20.25" customHeight="1">
      <c r="A3" s="1"/>
      <c r="B3" s="25" t="s">
        <v>24</v>
      </c>
      <c r="D3" s="2"/>
      <c r="E3" s="1"/>
    </row>
    <row r="4" spans="1:13">
      <c r="A4" s="3"/>
      <c r="B4"/>
      <c r="C4" s="4"/>
      <c r="D4" s="4"/>
      <c r="E4" s="4"/>
    </row>
    <row r="5" spans="1:13">
      <c r="A5" s="3"/>
      <c r="B5" s="5"/>
      <c r="C5" s="4"/>
      <c r="D5" s="4"/>
      <c r="E5" s="4"/>
    </row>
    <row r="6" spans="1:13">
      <c r="A6" s="3"/>
      <c r="B6" s="6"/>
      <c r="C6" s="7"/>
      <c r="D6" s="7"/>
      <c r="E6" s="4"/>
      <c r="F6" s="22"/>
      <c r="G6" s="22"/>
      <c r="H6" s="22"/>
      <c r="I6" s="22"/>
    </row>
    <row r="7" spans="1:13" ht="12.75" customHeight="1">
      <c r="A7" s="3"/>
      <c r="B7" s="123" t="s">
        <v>21</v>
      </c>
      <c r="C7" s="7"/>
      <c r="D7" s="26"/>
      <c r="E7" s="4"/>
    </row>
    <row r="8" spans="1:13" ht="12.75" customHeight="1">
      <c r="A8" s="3"/>
      <c r="B8" s="123"/>
      <c r="C8" s="7"/>
      <c r="D8" s="26"/>
      <c r="E8" s="4"/>
    </row>
    <row r="9" spans="1:13">
      <c r="A9" s="20"/>
      <c r="B9" s="123"/>
      <c r="C9" s="7"/>
      <c r="D9" s="26"/>
      <c r="E9" s="76"/>
      <c r="J9" s="62"/>
      <c r="K9" s="62"/>
      <c r="L9" s="23"/>
      <c r="M9" s="23"/>
    </row>
    <row r="10" spans="1:13">
      <c r="E10" s="76"/>
      <c r="J10" s="62"/>
      <c r="K10" s="62"/>
      <c r="L10" s="23"/>
      <c r="M10" s="23"/>
    </row>
    <row r="11" spans="1:13">
      <c r="E11" s="76"/>
      <c r="J11" s="62"/>
      <c r="K11" s="62"/>
      <c r="L11" s="23"/>
      <c r="M11" s="23"/>
    </row>
    <row r="12" spans="1:13">
      <c r="E12" s="76"/>
      <c r="J12" s="62"/>
      <c r="K12" s="62"/>
      <c r="L12" s="23"/>
      <c r="M12" s="23"/>
    </row>
    <row r="13" spans="1:13">
      <c r="E13" s="76"/>
      <c r="J13" s="62"/>
      <c r="K13" s="62"/>
      <c r="L13" s="23"/>
      <c r="M13" s="23"/>
    </row>
    <row r="14" spans="1:13">
      <c r="E14" s="76"/>
      <c r="J14" s="62"/>
      <c r="K14" s="62"/>
      <c r="L14" s="23"/>
      <c r="M14" s="23"/>
    </row>
    <row r="15" spans="1:13">
      <c r="E15" s="76"/>
      <c r="J15" s="62"/>
      <c r="K15" s="62"/>
      <c r="L15" s="23"/>
      <c r="M15" s="23"/>
    </row>
    <row r="16" spans="1:13">
      <c r="E16" s="76"/>
      <c r="J16" s="62"/>
      <c r="K16" s="62"/>
      <c r="L16" s="23"/>
      <c r="M16" s="23"/>
    </row>
    <row r="17" spans="5:13">
      <c r="E17" s="76"/>
      <c r="J17" s="62"/>
      <c r="K17" s="62"/>
      <c r="L17" s="23"/>
      <c r="M17" s="23"/>
    </row>
    <row r="18" spans="5:13">
      <c r="E18" s="76"/>
      <c r="J18" s="62"/>
      <c r="K18" s="62"/>
      <c r="L18" s="23"/>
      <c r="M18" s="23"/>
    </row>
    <row r="19" spans="5:13">
      <c r="E19" s="76"/>
      <c r="J19" s="62"/>
      <c r="K19" s="62"/>
      <c r="L19" s="23"/>
      <c r="M19" s="23"/>
    </row>
    <row r="20" spans="5:13">
      <c r="E20" s="76"/>
      <c r="J20" s="62"/>
      <c r="K20" s="62"/>
      <c r="L20" s="23"/>
      <c r="M20" s="23"/>
    </row>
    <row r="21" spans="5:13">
      <c r="E21" s="76"/>
      <c r="J21" s="62"/>
      <c r="K21" s="62"/>
      <c r="L21" s="23"/>
      <c r="M21" s="23"/>
    </row>
    <row r="22" spans="5:13">
      <c r="E22" s="76"/>
      <c r="J22" s="62"/>
      <c r="K22" s="62"/>
      <c r="L22" s="23"/>
      <c r="M22" s="23"/>
    </row>
    <row r="23" spans="5:13">
      <c r="E23" s="76"/>
      <c r="J23" s="62"/>
      <c r="K23" s="62"/>
      <c r="L23" s="23"/>
      <c r="M23" s="23"/>
    </row>
    <row r="24" spans="5:13">
      <c r="E24" s="76"/>
      <c r="J24" s="62"/>
      <c r="K24" s="62"/>
      <c r="L24" s="23"/>
      <c r="M24" s="23"/>
    </row>
    <row r="25" spans="5:13">
      <c r="E25" s="76"/>
      <c r="J25" s="62"/>
      <c r="K25" s="62"/>
      <c r="L25" s="23"/>
      <c r="M25" s="23"/>
    </row>
    <row r="26" spans="5:13">
      <c r="E26" s="76"/>
      <c r="J26" s="62"/>
      <c r="K26" s="62"/>
      <c r="L26" s="23"/>
      <c r="M26" s="23"/>
    </row>
    <row r="27" spans="5:13">
      <c r="E27" s="76"/>
      <c r="J27" s="62"/>
      <c r="K27" s="62"/>
      <c r="L27" s="23"/>
      <c r="M27" s="23"/>
    </row>
    <row r="28" spans="5:13">
      <c r="E28" s="76"/>
      <c r="J28" s="62"/>
      <c r="K28" s="62"/>
      <c r="L28" s="23"/>
      <c r="M28" s="23"/>
    </row>
    <row r="29" spans="5:13">
      <c r="E29" s="76"/>
      <c r="J29" s="62"/>
      <c r="K29" s="62"/>
      <c r="L29" s="23"/>
      <c r="M29" s="23"/>
    </row>
    <row r="30" spans="5:13">
      <c r="E30" s="76"/>
      <c r="J30" s="62"/>
      <c r="K30" s="62"/>
      <c r="L30" s="23"/>
      <c r="M30" s="23"/>
    </row>
    <row r="31" spans="5:13">
      <c r="E31" s="76"/>
      <c r="J31" s="62"/>
      <c r="K31" s="62"/>
      <c r="L31" s="23"/>
      <c r="M31" s="23"/>
    </row>
    <row r="32" spans="5:13">
      <c r="E32" s="76"/>
      <c r="J32" s="62"/>
      <c r="K32" s="62"/>
      <c r="L32" s="23"/>
      <c r="M32" s="23"/>
    </row>
    <row r="33" spans="5:13">
      <c r="E33" s="76"/>
      <c r="J33" s="62"/>
      <c r="K33" s="62"/>
      <c r="L33" s="23"/>
      <c r="M33" s="23"/>
    </row>
    <row r="34" spans="5:13">
      <c r="E34" s="76"/>
      <c r="J34" s="62"/>
      <c r="K34" s="62"/>
      <c r="L34" s="23"/>
      <c r="M34" s="23"/>
    </row>
    <row r="35" spans="5:13">
      <c r="E35" s="76"/>
      <c r="J35" s="62"/>
      <c r="K35" s="62"/>
      <c r="L35" s="23"/>
      <c r="M35" s="23"/>
    </row>
    <row r="36" spans="5:13">
      <c r="E36" s="76"/>
      <c r="J36" s="62"/>
      <c r="K36" s="62"/>
      <c r="L36" s="23"/>
      <c r="M36" s="23"/>
    </row>
    <row r="37" spans="5:13">
      <c r="E37" s="76"/>
      <c r="J37" s="62"/>
      <c r="K37" s="62"/>
      <c r="L37" s="23"/>
      <c r="M37" s="23"/>
    </row>
    <row r="38" spans="5:13">
      <c r="E38" s="76"/>
      <c r="J38" s="62"/>
      <c r="K38" s="62"/>
      <c r="L38" s="23"/>
      <c r="M38" s="23"/>
    </row>
    <row r="39" spans="5:13">
      <c r="E39" s="76"/>
      <c r="J39" s="62"/>
      <c r="K39" s="62"/>
      <c r="L39" s="23"/>
      <c r="M39" s="23"/>
    </row>
    <row r="40" spans="5:13">
      <c r="E40" s="76"/>
      <c r="J40" s="62"/>
      <c r="K40" s="62"/>
      <c r="L40" s="23"/>
      <c r="M40" s="23"/>
    </row>
    <row r="41" spans="5:13">
      <c r="E41" s="76"/>
      <c r="J41" s="62"/>
      <c r="K41" s="62"/>
      <c r="L41" s="23"/>
      <c r="M41" s="23"/>
    </row>
    <row r="42" spans="5:13">
      <c r="E42" s="76"/>
      <c r="J42" s="62"/>
      <c r="K42" s="62"/>
      <c r="L42" s="23"/>
      <c r="M42" s="23"/>
    </row>
    <row r="43" spans="5:13">
      <c r="E43" s="76"/>
      <c r="J43" s="62"/>
      <c r="K43" s="62"/>
      <c r="L43" s="23"/>
      <c r="M43" s="23"/>
    </row>
    <row r="44" spans="5:13">
      <c r="E44" s="76"/>
      <c r="J44" s="62"/>
      <c r="K44" s="62"/>
      <c r="L44" s="23"/>
      <c r="M44" s="23"/>
    </row>
    <row r="45" spans="5:13">
      <c r="E45" s="76"/>
      <c r="J45" s="62"/>
      <c r="K45" s="62"/>
      <c r="L45" s="23"/>
      <c r="M45" s="23"/>
    </row>
    <row r="46" spans="5:13">
      <c r="E46" s="76"/>
      <c r="J46" s="62"/>
      <c r="K46" s="62"/>
      <c r="L46" s="23"/>
      <c r="M46" s="23"/>
    </row>
    <row r="47" spans="5:13">
      <c r="E47" s="76"/>
      <c r="J47" s="62"/>
      <c r="K47" s="62"/>
      <c r="L47" s="23"/>
      <c r="M47" s="23"/>
    </row>
    <row r="48" spans="5:13">
      <c r="E48" s="76"/>
      <c r="J48" s="62"/>
      <c r="K48" s="62"/>
      <c r="L48" s="23"/>
      <c r="M48" s="23"/>
    </row>
    <row r="49" spans="5:13">
      <c r="E49" s="76"/>
      <c r="J49" s="62"/>
      <c r="K49" s="62"/>
      <c r="L49" s="23"/>
      <c r="M49" s="23"/>
    </row>
    <row r="50" spans="5:13">
      <c r="E50" s="76"/>
      <c r="J50" s="62"/>
      <c r="K50" s="62"/>
      <c r="L50" s="23"/>
      <c r="M50" s="23"/>
    </row>
    <row r="51" spans="5:13">
      <c r="E51" s="76"/>
      <c r="J51" s="62"/>
      <c r="K51" s="62"/>
      <c r="L51" s="23"/>
      <c r="M51" s="23"/>
    </row>
    <row r="52" spans="5:13">
      <c r="E52" s="76"/>
      <c r="J52" s="62"/>
      <c r="K52" s="62"/>
      <c r="L52" s="23"/>
      <c r="M52" s="23"/>
    </row>
    <row r="53" spans="5:13">
      <c r="E53" s="76"/>
      <c r="J53" s="62"/>
      <c r="K53" s="62"/>
      <c r="L53" s="23"/>
      <c r="M53" s="23"/>
    </row>
    <row r="54" spans="5:13">
      <c r="E54" s="76"/>
      <c r="J54" s="62"/>
      <c r="K54" s="62"/>
      <c r="L54" s="23"/>
      <c r="M54" s="23"/>
    </row>
    <row r="55" spans="5:13">
      <c r="E55" s="76"/>
      <c r="J55" s="62"/>
      <c r="K55" s="62"/>
      <c r="L55" s="23"/>
      <c r="M55" s="23"/>
    </row>
    <row r="56" spans="5:13">
      <c r="E56" s="76"/>
      <c r="J56" s="62"/>
      <c r="K56" s="62"/>
      <c r="L56" s="23"/>
      <c r="M56" s="23"/>
    </row>
    <row r="57" spans="5:13">
      <c r="E57" s="76"/>
      <c r="J57" s="62"/>
      <c r="K57" s="62"/>
      <c r="L57" s="23"/>
      <c r="M57" s="23"/>
    </row>
    <row r="58" spans="5:13">
      <c r="E58" s="76"/>
      <c r="J58" s="62"/>
      <c r="K58" s="62"/>
      <c r="L58" s="23"/>
      <c r="M58" s="23"/>
    </row>
    <row r="59" spans="5:13">
      <c r="E59" s="76"/>
      <c r="J59" s="62"/>
      <c r="K59" s="62"/>
      <c r="L59" s="23"/>
      <c r="M59" s="23"/>
    </row>
    <row r="60" spans="5:13">
      <c r="E60" s="76"/>
      <c r="J60" s="62"/>
      <c r="K60" s="62"/>
      <c r="L60" s="23"/>
      <c r="M60" s="23"/>
    </row>
    <row r="61" spans="5:13">
      <c r="E61" s="76"/>
      <c r="J61" s="62"/>
      <c r="K61" s="62"/>
      <c r="L61" s="23"/>
      <c r="M61" s="23"/>
    </row>
    <row r="62" spans="5:13">
      <c r="E62" s="76"/>
      <c r="J62" s="62"/>
      <c r="K62" s="62"/>
      <c r="L62" s="23"/>
      <c r="M62" s="23"/>
    </row>
    <row r="63" spans="5:13">
      <c r="E63" s="76"/>
      <c r="J63" s="62"/>
      <c r="K63" s="62"/>
      <c r="L63" s="23"/>
      <c r="M63" s="23"/>
    </row>
    <row r="64" spans="5:13">
      <c r="E64" s="76"/>
      <c r="J64" s="62"/>
      <c r="K64" s="62"/>
      <c r="L64" s="23"/>
      <c r="M64" s="23"/>
    </row>
    <row r="65" spans="5:13">
      <c r="E65" s="76"/>
      <c r="J65" s="62"/>
      <c r="K65" s="62"/>
      <c r="L65" s="23"/>
      <c r="M65" s="23"/>
    </row>
    <row r="66" spans="5:13">
      <c r="E66" s="76"/>
      <c r="J66" s="62"/>
      <c r="K66" s="62"/>
      <c r="L66" s="23"/>
      <c r="M66" s="23"/>
    </row>
    <row r="67" spans="5:13">
      <c r="E67" s="76"/>
      <c r="J67" s="62"/>
      <c r="K67" s="62"/>
      <c r="L67" s="23"/>
      <c r="M67" s="23"/>
    </row>
    <row r="68" spans="5:13">
      <c r="E68" s="76"/>
      <c r="J68" s="62"/>
      <c r="K68" s="62"/>
      <c r="L68" s="23"/>
      <c r="M68" s="23"/>
    </row>
    <row r="69" spans="5:13">
      <c r="E69" s="76"/>
      <c r="J69" s="62"/>
      <c r="K69" s="62"/>
      <c r="L69" s="23"/>
      <c r="M69" s="23"/>
    </row>
    <row r="70" spans="5:13">
      <c r="E70" s="76"/>
      <c r="J70" s="62"/>
      <c r="K70" s="62"/>
      <c r="L70" s="23"/>
      <c r="M70" s="23"/>
    </row>
    <row r="71" spans="5:13">
      <c r="E71" s="76"/>
      <c r="J71" s="62"/>
      <c r="K71" s="62"/>
      <c r="L71" s="23"/>
      <c r="M71" s="23"/>
    </row>
    <row r="72" spans="5:13">
      <c r="E72" s="76"/>
      <c r="J72" s="62"/>
      <c r="K72" s="62"/>
      <c r="L72" s="23"/>
      <c r="M72" s="23"/>
    </row>
    <row r="73" spans="5:13">
      <c r="E73" s="76"/>
      <c r="J73" s="62"/>
      <c r="K73" s="62"/>
      <c r="L73" s="23"/>
      <c r="M73" s="23"/>
    </row>
    <row r="74" spans="5:13">
      <c r="E74" s="76"/>
      <c r="J74" s="62"/>
      <c r="K74" s="62"/>
      <c r="L74" s="23"/>
      <c r="M74" s="23"/>
    </row>
    <row r="75" spans="5:13">
      <c r="E75" s="76"/>
      <c r="J75" s="62"/>
      <c r="K75" s="62"/>
      <c r="L75" s="23"/>
      <c r="M75" s="23"/>
    </row>
    <row r="76" spans="5:13">
      <c r="E76" s="76"/>
      <c r="J76" s="62"/>
      <c r="K76" s="62"/>
      <c r="L76" s="23"/>
      <c r="M76" s="23"/>
    </row>
    <row r="77" spans="5:13">
      <c r="E77" s="76"/>
      <c r="J77" s="62"/>
      <c r="K77" s="62"/>
      <c r="L77" s="23"/>
      <c r="M77" s="23"/>
    </row>
    <row r="78" spans="5:13">
      <c r="E78" s="76"/>
      <c r="J78" s="62"/>
      <c r="K78" s="62"/>
      <c r="L78" s="23"/>
      <c r="M78" s="23"/>
    </row>
    <row r="79" spans="5:13">
      <c r="E79" s="76"/>
      <c r="J79" s="62"/>
      <c r="K79" s="62"/>
      <c r="L79" s="23"/>
      <c r="M79" s="23"/>
    </row>
    <row r="80" spans="5:13">
      <c r="E80" s="76"/>
      <c r="J80" s="62"/>
      <c r="K80" s="62"/>
      <c r="L80" s="23"/>
      <c r="M80" s="23"/>
    </row>
    <row r="81" spans="5:13">
      <c r="E81" s="76"/>
      <c r="J81" s="62"/>
      <c r="K81" s="62"/>
      <c r="L81" s="23"/>
      <c r="M81" s="23"/>
    </row>
    <row r="82" spans="5:13">
      <c r="E82" s="76"/>
      <c r="J82" s="62"/>
      <c r="K82" s="62"/>
      <c r="L82" s="23"/>
      <c r="M82" s="23"/>
    </row>
    <row r="83" spans="5:13">
      <c r="E83" s="76"/>
      <c r="J83" s="62"/>
      <c r="K83" s="62"/>
      <c r="L83" s="23"/>
      <c r="M83" s="23"/>
    </row>
    <row r="84" spans="5:13">
      <c r="E84" s="76"/>
      <c r="J84" s="62"/>
      <c r="K84" s="62"/>
      <c r="L84" s="23"/>
      <c r="M84" s="23"/>
    </row>
    <row r="85" spans="5:13">
      <c r="E85" s="76"/>
      <c r="J85" s="62"/>
      <c r="K85" s="62"/>
      <c r="L85" s="23"/>
      <c r="M85" s="23"/>
    </row>
    <row r="86" spans="5:13">
      <c r="E86" s="76"/>
      <c r="J86" s="62"/>
      <c r="K86" s="62"/>
      <c r="L86" s="23"/>
      <c r="M86" s="23"/>
    </row>
    <row r="87" spans="5:13">
      <c r="E87" s="76"/>
      <c r="J87" s="62"/>
      <c r="K87" s="62"/>
      <c r="L87" s="23"/>
      <c r="M87" s="23"/>
    </row>
    <row r="88" spans="5:13">
      <c r="E88" s="76"/>
      <c r="J88" s="62"/>
      <c r="K88" s="62"/>
      <c r="L88" s="23"/>
      <c r="M88" s="23"/>
    </row>
    <row r="89" spans="5:13">
      <c r="E89" s="76"/>
      <c r="J89" s="62"/>
      <c r="K89" s="62"/>
      <c r="L89" s="23"/>
      <c r="M89" s="23"/>
    </row>
    <row r="90" spans="5:13">
      <c r="E90" s="76"/>
      <c r="J90" s="62"/>
      <c r="K90" s="62"/>
      <c r="L90" s="23"/>
      <c r="M90" s="23"/>
    </row>
    <row r="91" spans="5:13">
      <c r="E91" s="76"/>
      <c r="J91" s="62"/>
      <c r="K91" s="62"/>
      <c r="L91" s="23"/>
      <c r="M91" s="23"/>
    </row>
    <row r="92" spans="5:13">
      <c r="E92" s="76"/>
      <c r="J92" s="62"/>
      <c r="K92" s="62"/>
      <c r="L92" s="23"/>
      <c r="M92" s="23"/>
    </row>
    <row r="93" spans="5:13">
      <c r="E93" s="76"/>
      <c r="J93" s="62"/>
      <c r="K93" s="62"/>
      <c r="L93" s="23"/>
      <c r="M93" s="23"/>
    </row>
    <row r="94" spans="5:13">
      <c r="E94" s="76"/>
      <c r="J94" s="62"/>
      <c r="K94" s="62"/>
      <c r="L94" s="23"/>
      <c r="M94" s="23"/>
    </row>
    <row r="95" spans="5:13">
      <c r="E95" s="76"/>
      <c r="J95" s="62"/>
      <c r="K95" s="62"/>
      <c r="L95" s="23"/>
      <c r="M95" s="23"/>
    </row>
    <row r="96" spans="5:13">
      <c r="E96" s="76"/>
      <c r="J96" s="62"/>
      <c r="K96" s="62"/>
      <c r="L96" s="23"/>
      <c r="M96" s="23"/>
    </row>
    <row r="97" spans="5:13">
      <c r="E97" s="76"/>
      <c r="J97" s="62"/>
      <c r="K97" s="62"/>
      <c r="L97" s="23"/>
      <c r="M97" s="23"/>
    </row>
    <row r="98" spans="5:13">
      <c r="E98" s="76"/>
      <c r="J98" s="62"/>
      <c r="K98" s="62"/>
      <c r="L98" s="23"/>
      <c r="M98" s="23"/>
    </row>
    <row r="99" spans="5:13">
      <c r="E99" s="76"/>
      <c r="J99" s="62"/>
      <c r="K99" s="62"/>
      <c r="L99" s="23"/>
      <c r="M99" s="23"/>
    </row>
    <row r="100" spans="5:13">
      <c r="E100" s="76"/>
      <c r="J100" s="62"/>
      <c r="K100" s="62"/>
      <c r="L100" s="23"/>
      <c r="M100" s="23"/>
    </row>
    <row r="101" spans="5:13">
      <c r="E101" s="76"/>
      <c r="J101" s="62"/>
      <c r="K101" s="62"/>
      <c r="L101" s="23"/>
      <c r="M101" s="23"/>
    </row>
    <row r="102" spans="5:13">
      <c r="E102" s="76"/>
      <c r="J102" s="62"/>
      <c r="K102" s="62"/>
      <c r="L102" s="23"/>
      <c r="M102" s="23"/>
    </row>
    <row r="103" spans="5:13">
      <c r="E103" s="76"/>
      <c r="J103" s="62"/>
      <c r="K103" s="62"/>
      <c r="L103" s="23"/>
      <c r="M103" s="23"/>
    </row>
    <row r="104" spans="5:13">
      <c r="E104" s="76"/>
      <c r="J104" s="62"/>
      <c r="K104" s="62"/>
      <c r="L104" s="23"/>
      <c r="M104" s="23"/>
    </row>
    <row r="105" spans="5:13">
      <c r="E105" s="76"/>
      <c r="J105" s="62"/>
      <c r="K105" s="62"/>
      <c r="L105" s="23"/>
      <c r="M105" s="23"/>
    </row>
    <row r="106" spans="5:13">
      <c r="E106" s="76"/>
      <c r="J106" s="62"/>
      <c r="K106" s="62"/>
      <c r="L106" s="23"/>
      <c r="M106" s="23"/>
    </row>
    <row r="107" spans="5:13">
      <c r="E107" s="76"/>
      <c r="J107" s="62"/>
      <c r="K107" s="62"/>
      <c r="L107" s="23"/>
      <c r="M107" s="23"/>
    </row>
    <row r="108" spans="5:13">
      <c r="E108" s="76"/>
      <c r="J108" s="62"/>
      <c r="K108" s="62"/>
      <c r="L108" s="23"/>
      <c r="M108" s="23"/>
    </row>
    <row r="109" spans="5:13">
      <c r="E109" s="76"/>
      <c r="J109" s="62"/>
      <c r="K109" s="62"/>
      <c r="L109" s="23"/>
      <c r="M109" s="23"/>
    </row>
    <row r="110" spans="5:13">
      <c r="E110" s="76"/>
      <c r="J110" s="62"/>
      <c r="K110" s="62"/>
      <c r="L110" s="23"/>
      <c r="M110" s="23"/>
    </row>
    <row r="111" spans="5:13">
      <c r="E111" s="76"/>
      <c r="J111" s="62"/>
      <c r="K111" s="62"/>
      <c r="L111" s="23"/>
      <c r="M111" s="23"/>
    </row>
    <row r="112" spans="5:13">
      <c r="E112" s="76"/>
      <c r="J112" s="62"/>
      <c r="K112" s="62"/>
      <c r="L112" s="23"/>
      <c r="M112" s="23"/>
    </row>
    <row r="113" spans="5:13">
      <c r="E113" s="76"/>
      <c r="J113" s="62"/>
      <c r="K113" s="62"/>
      <c r="L113" s="23"/>
      <c r="M113" s="23"/>
    </row>
    <row r="114" spans="5:13">
      <c r="E114" s="76"/>
      <c r="J114" s="62"/>
      <c r="K114" s="62"/>
      <c r="L114" s="23"/>
      <c r="M114" s="23"/>
    </row>
    <row r="115" spans="5:13">
      <c r="E115" s="76"/>
      <c r="J115" s="62"/>
      <c r="K115" s="62"/>
      <c r="L115" s="23"/>
      <c r="M115" s="23"/>
    </row>
    <row r="116" spans="5:13">
      <c r="E116" s="76"/>
      <c r="J116" s="62"/>
      <c r="K116" s="62"/>
      <c r="L116" s="23"/>
      <c r="M116" s="23"/>
    </row>
    <row r="117" spans="5:13">
      <c r="E117" s="76"/>
      <c r="J117" s="62"/>
      <c r="K117" s="62"/>
      <c r="L117" s="23"/>
      <c r="M117" s="23"/>
    </row>
    <row r="118" spans="5:13">
      <c r="E118" s="76"/>
      <c r="J118" s="62"/>
      <c r="K118" s="62"/>
      <c r="L118" s="23"/>
      <c r="M118" s="23"/>
    </row>
    <row r="119" spans="5:13">
      <c r="E119" s="76"/>
      <c r="J119" s="62"/>
      <c r="K119" s="62"/>
      <c r="L119" s="23"/>
      <c r="M119" s="23"/>
    </row>
    <row r="120" spans="5:13">
      <c r="E120" s="76"/>
      <c r="J120" s="62"/>
      <c r="K120" s="62"/>
      <c r="L120" s="23"/>
      <c r="M120" s="23"/>
    </row>
    <row r="121" spans="5:13">
      <c r="E121" s="76"/>
      <c r="J121" s="62"/>
      <c r="K121" s="62"/>
      <c r="L121" s="23"/>
      <c r="M121" s="23"/>
    </row>
    <row r="122" spans="5:13">
      <c r="E122" s="76"/>
      <c r="J122" s="62"/>
      <c r="K122" s="62"/>
      <c r="L122" s="23"/>
      <c r="M122" s="23"/>
    </row>
    <row r="123" spans="5:13">
      <c r="E123" s="76"/>
      <c r="J123" s="62"/>
      <c r="K123" s="62"/>
      <c r="L123" s="23"/>
      <c r="M123" s="23"/>
    </row>
    <row r="124" spans="5:13">
      <c r="E124" s="76"/>
      <c r="J124" s="62"/>
      <c r="K124" s="62"/>
      <c r="L124" s="23"/>
      <c r="M124" s="23"/>
    </row>
    <row r="125" spans="5:13">
      <c r="E125" s="76"/>
      <c r="J125" s="62"/>
      <c r="K125" s="62"/>
      <c r="L125" s="23"/>
      <c r="M125" s="23"/>
    </row>
    <row r="126" spans="5:13">
      <c r="E126" s="76"/>
      <c r="J126" s="62"/>
      <c r="K126" s="62"/>
      <c r="L126" s="23"/>
      <c r="M126" s="23"/>
    </row>
    <row r="127" spans="5:13">
      <c r="E127" s="76"/>
      <c r="J127" s="62"/>
      <c r="K127" s="62"/>
      <c r="L127" s="23"/>
      <c r="M127" s="23"/>
    </row>
    <row r="128" spans="5:13">
      <c r="E128" s="76"/>
      <c r="J128" s="62"/>
      <c r="K128" s="62"/>
      <c r="L128" s="23"/>
      <c r="M128" s="23"/>
    </row>
    <row r="129" spans="5:13">
      <c r="E129" s="76"/>
      <c r="J129" s="62"/>
      <c r="K129" s="62"/>
      <c r="L129" s="23"/>
      <c r="M129" s="23"/>
    </row>
    <row r="130" spans="5:13">
      <c r="E130" s="76"/>
      <c r="J130" s="62"/>
      <c r="K130" s="62"/>
      <c r="L130" s="23"/>
      <c r="M130" s="23"/>
    </row>
    <row r="131" spans="5:13">
      <c r="E131" s="76"/>
      <c r="J131" s="62"/>
      <c r="K131" s="62"/>
      <c r="L131" s="23"/>
      <c r="M131" s="23"/>
    </row>
    <row r="132" spans="5:13">
      <c r="E132" s="76"/>
      <c r="J132" s="62"/>
      <c r="K132" s="62"/>
      <c r="L132" s="23"/>
      <c r="M132" s="23"/>
    </row>
    <row r="133" spans="5:13">
      <c r="E133" s="76"/>
      <c r="J133" s="62"/>
      <c r="K133" s="62"/>
      <c r="L133" s="23"/>
      <c r="M133" s="23"/>
    </row>
    <row r="134" spans="5:13">
      <c r="E134" s="76"/>
      <c r="J134" s="62"/>
      <c r="K134" s="62"/>
      <c r="L134" s="23"/>
      <c r="M134" s="23"/>
    </row>
    <row r="135" spans="5:13">
      <c r="E135" s="76"/>
      <c r="J135" s="62"/>
      <c r="K135" s="62"/>
      <c r="L135" s="23"/>
      <c r="M135" s="23"/>
    </row>
    <row r="136" spans="5:13">
      <c r="E136" s="76"/>
      <c r="J136" s="62"/>
      <c r="K136" s="62"/>
      <c r="L136" s="23"/>
      <c r="M136" s="23"/>
    </row>
    <row r="137" spans="5:13">
      <c r="E137" s="76"/>
      <c r="J137" s="62"/>
      <c r="K137" s="62"/>
      <c r="L137" s="23"/>
      <c r="M137" s="23"/>
    </row>
    <row r="138" spans="5:13">
      <c r="E138" s="76"/>
      <c r="J138" s="62"/>
      <c r="K138" s="62"/>
      <c r="L138" s="23"/>
      <c r="M138" s="23"/>
    </row>
    <row r="139" spans="5:13">
      <c r="E139" s="76"/>
      <c r="J139" s="62"/>
      <c r="K139" s="62"/>
      <c r="L139" s="23"/>
      <c r="M139" s="23"/>
    </row>
    <row r="140" spans="5:13">
      <c r="E140" s="76"/>
      <c r="J140" s="62"/>
      <c r="K140" s="62"/>
      <c r="L140" s="23"/>
      <c r="M140" s="23"/>
    </row>
    <row r="141" spans="5:13">
      <c r="E141" s="76"/>
      <c r="J141" s="62"/>
      <c r="K141" s="62"/>
      <c r="L141" s="23"/>
      <c r="M141" s="23"/>
    </row>
    <row r="142" spans="5:13">
      <c r="E142" s="76"/>
      <c r="J142" s="62"/>
      <c r="K142" s="62"/>
      <c r="L142" s="23"/>
      <c r="M142" s="23"/>
    </row>
    <row r="143" spans="5:13">
      <c r="E143" s="76"/>
      <c r="J143" s="62"/>
      <c r="K143" s="62"/>
      <c r="L143" s="23"/>
      <c r="M143" s="23"/>
    </row>
    <row r="144" spans="5:13">
      <c r="E144" s="76"/>
      <c r="J144" s="62"/>
      <c r="K144" s="62"/>
      <c r="L144" s="23"/>
      <c r="M144" s="23"/>
    </row>
    <row r="145" spans="5:13">
      <c r="E145" s="76"/>
      <c r="J145" s="62"/>
      <c r="K145" s="62"/>
      <c r="L145" s="23"/>
      <c r="M145" s="23"/>
    </row>
    <row r="146" spans="5:13">
      <c r="E146" s="76"/>
      <c r="J146" s="62"/>
      <c r="K146" s="62"/>
      <c r="L146" s="23"/>
      <c r="M146" s="23"/>
    </row>
    <row r="147" spans="5:13">
      <c r="E147" s="76"/>
      <c r="J147" s="62"/>
      <c r="K147" s="62"/>
      <c r="L147" s="23"/>
      <c r="M147" s="23"/>
    </row>
    <row r="148" spans="5:13">
      <c r="E148" s="76"/>
      <c r="J148" s="62"/>
      <c r="K148" s="62"/>
      <c r="L148" s="23"/>
      <c r="M148" s="23"/>
    </row>
    <row r="149" spans="5:13">
      <c r="E149" s="76"/>
      <c r="J149" s="62"/>
      <c r="K149" s="62"/>
      <c r="L149" s="23"/>
      <c r="M149" s="23"/>
    </row>
    <row r="150" spans="5:13">
      <c r="E150" s="76"/>
      <c r="J150" s="62"/>
      <c r="K150" s="62"/>
      <c r="L150" s="23"/>
      <c r="M150" s="23"/>
    </row>
    <row r="151" spans="5:13">
      <c r="E151" s="76"/>
      <c r="J151" s="62"/>
      <c r="K151" s="62"/>
      <c r="L151" s="23"/>
      <c r="M151" s="23"/>
    </row>
    <row r="152" spans="5:13">
      <c r="E152" s="76"/>
      <c r="J152" s="62"/>
      <c r="K152" s="62"/>
      <c r="L152" s="23"/>
      <c r="M152" s="23"/>
    </row>
    <row r="153" spans="5:13">
      <c r="E153" s="76"/>
      <c r="J153" s="62"/>
      <c r="K153" s="62"/>
      <c r="L153" s="23"/>
      <c r="M153" s="23"/>
    </row>
    <row r="154" spans="5:13">
      <c r="E154" s="76"/>
      <c r="J154" s="62"/>
      <c r="K154" s="62"/>
      <c r="L154" s="23"/>
      <c r="M154" s="23"/>
    </row>
    <row r="155" spans="5:13">
      <c r="E155" s="76"/>
      <c r="J155" s="62"/>
      <c r="K155" s="62"/>
      <c r="L155" s="23"/>
      <c r="M155" s="23"/>
    </row>
    <row r="156" spans="5:13">
      <c r="E156" s="76"/>
      <c r="J156" s="62"/>
      <c r="K156" s="62"/>
      <c r="L156" s="23"/>
      <c r="M156" s="23"/>
    </row>
    <row r="157" spans="5:13">
      <c r="E157" s="76"/>
      <c r="J157" s="62"/>
      <c r="K157" s="62"/>
      <c r="L157" s="23"/>
      <c r="M157" s="23"/>
    </row>
    <row r="158" spans="5:13">
      <c r="E158" s="76"/>
      <c r="J158" s="62"/>
      <c r="K158" s="62"/>
      <c r="L158" s="23"/>
      <c r="M158" s="23"/>
    </row>
    <row r="159" spans="5:13">
      <c r="E159" s="76"/>
      <c r="J159" s="62"/>
      <c r="K159" s="62"/>
      <c r="L159" s="23"/>
      <c r="M159" s="23"/>
    </row>
    <row r="160" spans="5:13">
      <c r="E160" s="76"/>
      <c r="J160" s="62"/>
      <c r="K160" s="62"/>
      <c r="L160" s="23"/>
      <c r="M160" s="23"/>
    </row>
    <row r="161" spans="5:13">
      <c r="E161" s="76"/>
      <c r="J161" s="62"/>
      <c r="K161" s="62"/>
      <c r="L161" s="23"/>
      <c r="M161" s="23"/>
    </row>
    <row r="162" spans="5:13">
      <c r="E162" s="76"/>
      <c r="J162" s="62"/>
      <c r="K162" s="62"/>
      <c r="L162" s="23"/>
      <c r="M162" s="23"/>
    </row>
    <row r="163" spans="5:13">
      <c r="E163" s="76"/>
      <c r="J163" s="62"/>
      <c r="K163" s="62"/>
      <c r="L163" s="23"/>
      <c r="M163" s="23"/>
    </row>
    <row r="164" spans="5:13">
      <c r="E164" s="76"/>
      <c r="J164" s="62"/>
      <c r="K164" s="62"/>
      <c r="L164" s="23"/>
      <c r="M164" s="23"/>
    </row>
    <row r="165" spans="5:13">
      <c r="E165" s="76"/>
      <c r="J165" s="62"/>
      <c r="K165" s="62"/>
      <c r="L165" s="23"/>
      <c r="M165" s="23"/>
    </row>
    <row r="166" spans="5:13">
      <c r="E166" s="76"/>
      <c r="J166" s="62"/>
      <c r="K166" s="62"/>
      <c r="L166" s="23"/>
      <c r="M166" s="23"/>
    </row>
    <row r="167" spans="5:13">
      <c r="E167" s="76"/>
      <c r="J167" s="62"/>
      <c r="K167" s="62"/>
      <c r="L167" s="23"/>
      <c r="M167" s="23"/>
    </row>
    <row r="168" spans="5:13">
      <c r="E168" s="76"/>
      <c r="J168" s="62"/>
      <c r="K168" s="62"/>
      <c r="L168" s="23"/>
      <c r="M168" s="23"/>
    </row>
    <row r="169" spans="5:13">
      <c r="E169" s="76"/>
      <c r="J169" s="62"/>
      <c r="K169" s="62"/>
      <c r="L169" s="23"/>
      <c r="M169" s="23"/>
    </row>
    <row r="170" spans="5:13">
      <c r="E170" s="76"/>
      <c r="J170" s="62"/>
      <c r="K170" s="62"/>
      <c r="L170" s="23"/>
      <c r="M170" s="23"/>
    </row>
    <row r="171" spans="5:13">
      <c r="E171" s="76"/>
      <c r="J171" s="62"/>
      <c r="K171" s="62"/>
      <c r="L171" s="23"/>
      <c r="M171" s="23"/>
    </row>
    <row r="172" spans="5:13">
      <c r="E172" s="76"/>
      <c r="J172" s="62"/>
      <c r="K172" s="62"/>
      <c r="L172" s="23"/>
      <c r="M172" s="23"/>
    </row>
    <row r="173" spans="5:13">
      <c r="E173" s="76"/>
      <c r="J173" s="62"/>
      <c r="K173" s="62"/>
      <c r="L173" s="23"/>
      <c r="M173" s="23"/>
    </row>
    <row r="174" spans="5:13">
      <c r="E174" s="76"/>
      <c r="J174" s="62"/>
      <c r="K174" s="62"/>
      <c r="L174" s="23"/>
      <c r="M174" s="23"/>
    </row>
    <row r="175" spans="5:13">
      <c r="E175" s="76"/>
      <c r="J175" s="62"/>
      <c r="K175" s="62"/>
      <c r="L175" s="23"/>
      <c r="M175" s="23"/>
    </row>
    <row r="176" spans="5:13">
      <c r="E176" s="76"/>
      <c r="J176" s="62"/>
      <c r="K176" s="62"/>
      <c r="L176" s="23"/>
      <c r="M176" s="23"/>
    </row>
    <row r="177" spans="5:13">
      <c r="E177" s="76"/>
      <c r="J177" s="62"/>
      <c r="K177" s="62"/>
      <c r="L177" s="23"/>
      <c r="M177" s="23"/>
    </row>
    <row r="178" spans="5:13">
      <c r="E178" s="76"/>
      <c r="J178" s="62"/>
      <c r="K178" s="62"/>
      <c r="L178" s="23"/>
      <c r="M178" s="23"/>
    </row>
    <row r="179" spans="5:13">
      <c r="E179" s="76"/>
      <c r="J179" s="62"/>
      <c r="K179" s="62"/>
      <c r="L179" s="23"/>
      <c r="M179" s="23"/>
    </row>
    <row r="180" spans="5:13">
      <c r="E180" s="76"/>
      <c r="J180" s="62"/>
      <c r="K180" s="62"/>
      <c r="L180" s="23"/>
      <c r="M180" s="23"/>
    </row>
    <row r="181" spans="5:13">
      <c r="E181" s="76"/>
      <c r="J181" s="62"/>
      <c r="K181" s="62"/>
      <c r="L181" s="23"/>
      <c r="M181" s="23"/>
    </row>
    <row r="182" spans="5:13">
      <c r="E182" s="76"/>
      <c r="J182" s="62"/>
      <c r="K182" s="62"/>
      <c r="L182" s="23"/>
      <c r="M182" s="23"/>
    </row>
    <row r="183" spans="5:13">
      <c r="E183" s="76"/>
      <c r="J183" s="62"/>
      <c r="K183" s="62"/>
      <c r="L183" s="23"/>
      <c r="M183" s="23"/>
    </row>
    <row r="184" spans="5:13">
      <c r="E184" s="76"/>
      <c r="J184" s="62"/>
      <c r="K184" s="62"/>
      <c r="L184" s="23"/>
      <c r="M184" s="23"/>
    </row>
    <row r="185" spans="5:13">
      <c r="E185" s="76"/>
      <c r="J185" s="62"/>
      <c r="K185" s="62"/>
      <c r="L185" s="23"/>
      <c r="M185" s="23"/>
    </row>
    <row r="186" spans="5:13">
      <c r="E186" s="76"/>
      <c r="J186" s="62"/>
      <c r="K186" s="62"/>
      <c r="L186" s="23"/>
      <c r="M186" s="23"/>
    </row>
    <row r="187" spans="5:13">
      <c r="E187" s="76"/>
      <c r="J187" s="62"/>
      <c r="K187" s="62"/>
      <c r="L187" s="23"/>
      <c r="M187" s="23"/>
    </row>
    <row r="188" spans="5:13">
      <c r="E188" s="76"/>
      <c r="J188" s="62"/>
      <c r="K188" s="62"/>
      <c r="L188" s="23"/>
      <c r="M188" s="23"/>
    </row>
    <row r="189" spans="5:13">
      <c r="E189" s="76"/>
      <c r="J189" s="62"/>
      <c r="K189" s="62"/>
      <c r="L189" s="23"/>
      <c r="M189" s="23"/>
    </row>
    <row r="190" spans="5:13">
      <c r="E190" s="76"/>
      <c r="J190" s="62"/>
      <c r="K190" s="62"/>
      <c r="L190" s="23"/>
      <c r="M190" s="23"/>
    </row>
    <row r="191" spans="5:13">
      <c r="E191" s="76"/>
      <c r="J191" s="62"/>
      <c r="K191" s="62"/>
      <c r="L191" s="23"/>
      <c r="M191" s="23"/>
    </row>
    <row r="192" spans="5:13">
      <c r="E192" s="76"/>
      <c r="J192" s="62"/>
      <c r="K192" s="62"/>
      <c r="L192" s="23"/>
      <c r="M192" s="23"/>
    </row>
    <row r="193" spans="5:13">
      <c r="E193" s="76"/>
      <c r="J193" s="62"/>
      <c r="K193" s="62"/>
      <c r="L193" s="23"/>
      <c r="M193" s="23"/>
    </row>
    <row r="194" spans="5:13">
      <c r="E194" s="76"/>
      <c r="J194" s="62"/>
      <c r="K194" s="62"/>
      <c r="L194" s="23"/>
      <c r="M194" s="23"/>
    </row>
    <row r="195" spans="5:13">
      <c r="E195" s="76"/>
      <c r="J195" s="62"/>
      <c r="K195" s="62"/>
      <c r="L195" s="23"/>
      <c r="M195" s="23"/>
    </row>
    <row r="196" spans="5:13">
      <c r="E196" s="76"/>
      <c r="J196" s="62"/>
      <c r="K196" s="62"/>
      <c r="L196" s="23"/>
      <c r="M196" s="23"/>
    </row>
    <row r="197" spans="5:13">
      <c r="E197" s="76"/>
      <c r="J197" s="62"/>
      <c r="K197" s="62"/>
      <c r="L197" s="23"/>
      <c r="M197" s="23"/>
    </row>
    <row r="198" spans="5:13">
      <c r="E198" s="76"/>
      <c r="J198" s="62"/>
      <c r="K198" s="62"/>
      <c r="L198" s="23"/>
      <c r="M198" s="23"/>
    </row>
    <row r="199" spans="5:13">
      <c r="E199" s="76"/>
      <c r="J199" s="62"/>
      <c r="K199" s="62"/>
      <c r="L199" s="23"/>
      <c r="M199" s="23"/>
    </row>
    <row r="200" spans="5:13">
      <c r="E200" s="76"/>
      <c r="J200" s="62"/>
      <c r="K200" s="62"/>
      <c r="L200" s="23"/>
      <c r="M200" s="23"/>
    </row>
    <row r="201" spans="5:13">
      <c r="E201" s="76"/>
      <c r="J201" s="62"/>
      <c r="K201" s="62"/>
      <c r="L201" s="23"/>
      <c r="M201" s="23"/>
    </row>
    <row r="202" spans="5:13">
      <c r="E202" s="76"/>
      <c r="J202" s="62"/>
      <c r="K202" s="62"/>
      <c r="L202" s="23"/>
      <c r="M202" s="23"/>
    </row>
    <row r="203" spans="5:13">
      <c r="E203" s="76"/>
      <c r="J203" s="62"/>
      <c r="K203" s="62"/>
      <c r="L203" s="23"/>
      <c r="M203" s="23"/>
    </row>
    <row r="204" spans="5:13">
      <c r="E204" s="76"/>
      <c r="J204" s="62"/>
      <c r="K204" s="62"/>
      <c r="L204" s="23"/>
      <c r="M204" s="23"/>
    </row>
    <row r="205" spans="5:13">
      <c r="E205" s="76"/>
      <c r="J205" s="62"/>
      <c r="K205" s="62"/>
      <c r="L205" s="23"/>
      <c r="M205" s="23"/>
    </row>
    <row r="206" spans="5:13">
      <c r="E206" s="76"/>
      <c r="J206" s="62"/>
      <c r="K206" s="62"/>
      <c r="L206" s="23"/>
      <c r="M206" s="23"/>
    </row>
    <row r="207" spans="5:13">
      <c r="E207" s="76"/>
      <c r="J207" s="62"/>
      <c r="K207" s="62"/>
      <c r="L207" s="23"/>
      <c r="M207" s="23"/>
    </row>
    <row r="208" spans="5:13">
      <c r="E208" s="76"/>
      <c r="J208" s="62"/>
      <c r="K208" s="62"/>
      <c r="L208" s="23"/>
      <c r="M208" s="23"/>
    </row>
    <row r="209" spans="5:13">
      <c r="E209" s="76"/>
      <c r="J209" s="62"/>
      <c r="K209" s="62"/>
      <c r="L209" s="23"/>
      <c r="M209" s="23"/>
    </row>
    <row r="210" spans="5:13">
      <c r="E210" s="76"/>
      <c r="J210" s="62"/>
      <c r="K210" s="62"/>
      <c r="L210" s="23"/>
      <c r="M210" s="23"/>
    </row>
    <row r="211" spans="5:13">
      <c r="E211" s="76"/>
      <c r="J211" s="62"/>
      <c r="K211" s="62"/>
      <c r="L211" s="23"/>
      <c r="M211" s="23"/>
    </row>
    <row r="212" spans="5:13">
      <c r="E212" s="76"/>
      <c r="J212" s="62"/>
      <c r="K212" s="62"/>
      <c r="L212" s="23"/>
      <c r="M212" s="23"/>
    </row>
    <row r="213" spans="5:13">
      <c r="E213" s="76"/>
      <c r="J213" s="62"/>
      <c r="K213" s="62"/>
      <c r="L213" s="23"/>
      <c r="M213" s="23"/>
    </row>
    <row r="214" spans="5:13">
      <c r="E214" s="76"/>
      <c r="J214" s="62"/>
      <c r="K214" s="62"/>
      <c r="L214" s="23"/>
      <c r="M214" s="23"/>
    </row>
    <row r="215" spans="5:13">
      <c r="E215" s="76"/>
      <c r="J215" s="62"/>
      <c r="K215" s="62"/>
      <c r="L215" s="23"/>
      <c r="M215" s="23"/>
    </row>
    <row r="216" spans="5:13">
      <c r="E216" s="76"/>
      <c r="J216" s="62"/>
      <c r="K216" s="62"/>
      <c r="L216" s="23"/>
      <c r="M216" s="23"/>
    </row>
    <row r="217" spans="5:13">
      <c r="E217" s="76"/>
      <c r="J217" s="62"/>
      <c r="K217" s="62"/>
      <c r="L217" s="23"/>
      <c r="M217" s="23"/>
    </row>
    <row r="218" spans="5:13">
      <c r="E218" s="76"/>
      <c r="J218" s="62"/>
      <c r="K218" s="62"/>
      <c r="L218" s="23"/>
      <c r="M218" s="23"/>
    </row>
    <row r="219" spans="5:13">
      <c r="E219" s="76"/>
      <c r="J219" s="62"/>
      <c r="K219" s="62"/>
      <c r="L219" s="23"/>
      <c r="M219" s="23"/>
    </row>
    <row r="220" spans="5:13">
      <c r="E220" s="76"/>
      <c r="J220" s="62"/>
      <c r="K220" s="62"/>
      <c r="L220" s="23"/>
      <c r="M220" s="23"/>
    </row>
    <row r="221" spans="5:13">
      <c r="E221" s="76"/>
      <c r="J221" s="62"/>
      <c r="K221" s="62"/>
      <c r="L221" s="23"/>
      <c r="M221" s="23"/>
    </row>
    <row r="222" spans="5:13">
      <c r="E222" s="76"/>
      <c r="J222" s="62"/>
      <c r="K222" s="62"/>
      <c r="L222" s="23"/>
      <c r="M222" s="23"/>
    </row>
    <row r="223" spans="5:13">
      <c r="E223" s="76"/>
      <c r="J223" s="62"/>
      <c r="K223" s="62"/>
      <c r="L223" s="23"/>
      <c r="M223" s="23"/>
    </row>
    <row r="224" spans="5:13">
      <c r="E224" s="76"/>
      <c r="J224" s="62"/>
      <c r="K224" s="62"/>
      <c r="L224" s="23"/>
      <c r="M224" s="23"/>
    </row>
    <row r="225" spans="5:13">
      <c r="E225" s="76"/>
      <c r="J225" s="62"/>
      <c r="K225" s="62"/>
      <c r="L225" s="23"/>
      <c r="M225" s="23"/>
    </row>
    <row r="226" spans="5:13">
      <c r="E226" s="76"/>
      <c r="J226" s="62"/>
      <c r="K226" s="62"/>
      <c r="L226" s="23"/>
      <c r="M226" s="23"/>
    </row>
    <row r="227" spans="5:13">
      <c r="E227" s="76"/>
      <c r="J227" s="62"/>
      <c r="K227" s="62"/>
      <c r="L227" s="23"/>
      <c r="M227" s="23"/>
    </row>
    <row r="228" spans="5:13">
      <c r="E228" s="76"/>
      <c r="J228" s="62"/>
      <c r="K228" s="62"/>
      <c r="L228" s="23"/>
      <c r="M228" s="23"/>
    </row>
    <row r="229" spans="5:13">
      <c r="E229" s="76"/>
      <c r="J229" s="62"/>
      <c r="K229" s="62"/>
      <c r="L229" s="23"/>
      <c r="M229" s="23"/>
    </row>
    <row r="230" spans="5:13">
      <c r="E230" s="76"/>
      <c r="J230" s="62"/>
      <c r="K230" s="62"/>
      <c r="L230" s="23"/>
      <c r="M230" s="23"/>
    </row>
    <row r="231" spans="5:13">
      <c r="E231" s="76"/>
      <c r="J231" s="62"/>
      <c r="K231" s="62"/>
      <c r="L231" s="23"/>
      <c r="M231" s="23"/>
    </row>
    <row r="232" spans="5:13">
      <c r="E232" s="76"/>
      <c r="J232" s="62"/>
      <c r="K232" s="62"/>
      <c r="L232" s="23"/>
      <c r="M232" s="23"/>
    </row>
    <row r="233" spans="5:13">
      <c r="E233" s="76"/>
      <c r="J233" s="62"/>
      <c r="K233" s="62"/>
      <c r="L233" s="23"/>
      <c r="M233" s="23"/>
    </row>
    <row r="234" spans="5:13">
      <c r="E234" s="76"/>
      <c r="J234" s="62"/>
      <c r="K234" s="62"/>
      <c r="L234" s="23"/>
      <c r="M234" s="23"/>
    </row>
    <row r="235" spans="5:13">
      <c r="E235" s="76"/>
      <c r="J235" s="62"/>
      <c r="K235" s="62"/>
      <c r="L235" s="23"/>
      <c r="M235" s="23"/>
    </row>
    <row r="236" spans="5:13">
      <c r="E236" s="76"/>
      <c r="J236" s="62"/>
      <c r="K236" s="62"/>
      <c r="L236" s="23"/>
      <c r="M236" s="23"/>
    </row>
    <row r="237" spans="5:13">
      <c r="E237" s="76"/>
      <c r="J237" s="62"/>
      <c r="K237" s="62"/>
      <c r="L237" s="23"/>
      <c r="M237" s="23"/>
    </row>
    <row r="238" spans="5:13">
      <c r="E238" s="76"/>
      <c r="J238" s="62"/>
      <c r="K238" s="62"/>
      <c r="L238" s="23"/>
      <c r="M238" s="23"/>
    </row>
    <row r="239" spans="5:13">
      <c r="E239" s="76"/>
      <c r="J239" s="62"/>
      <c r="K239" s="62"/>
      <c r="L239" s="23"/>
      <c r="M239" s="23"/>
    </row>
    <row r="240" spans="5:13">
      <c r="E240" s="76"/>
      <c r="J240" s="62"/>
      <c r="K240" s="62"/>
      <c r="L240" s="23"/>
      <c r="M240" s="23"/>
    </row>
    <row r="241" spans="5:13">
      <c r="E241" s="76"/>
      <c r="J241" s="62"/>
      <c r="K241" s="62"/>
      <c r="L241" s="23"/>
      <c r="M241" s="23"/>
    </row>
    <row r="242" spans="5:13">
      <c r="E242" s="76"/>
      <c r="J242" s="62"/>
      <c r="K242" s="62"/>
      <c r="L242" s="23"/>
      <c r="M242" s="23"/>
    </row>
    <row r="243" spans="5:13">
      <c r="E243" s="76"/>
      <c r="J243" s="62"/>
      <c r="K243" s="62"/>
      <c r="L243" s="23"/>
      <c r="M243" s="23"/>
    </row>
    <row r="244" spans="5:13">
      <c r="E244" s="76"/>
      <c r="J244" s="62"/>
      <c r="K244" s="62"/>
      <c r="L244" s="23"/>
      <c r="M244" s="23"/>
    </row>
    <row r="245" spans="5:13">
      <c r="E245" s="76"/>
      <c r="J245" s="62"/>
      <c r="K245" s="62"/>
      <c r="L245" s="23"/>
      <c r="M245" s="23"/>
    </row>
    <row r="246" spans="5:13">
      <c r="E246" s="76"/>
      <c r="J246" s="62"/>
      <c r="K246" s="62"/>
      <c r="L246" s="23"/>
      <c r="M246" s="23"/>
    </row>
    <row r="247" spans="5:13">
      <c r="E247" s="76"/>
      <c r="J247" s="62"/>
      <c r="K247" s="62"/>
      <c r="L247" s="23"/>
      <c r="M247" s="23"/>
    </row>
    <row r="248" spans="5:13">
      <c r="E248" s="76"/>
      <c r="J248" s="62"/>
      <c r="K248" s="62"/>
      <c r="L248" s="23"/>
      <c r="M248" s="23"/>
    </row>
    <row r="249" spans="5:13">
      <c r="E249" s="76"/>
      <c r="J249" s="62"/>
      <c r="K249" s="62"/>
      <c r="L249" s="23"/>
      <c r="M249" s="23"/>
    </row>
    <row r="250" spans="5:13">
      <c r="E250" s="76"/>
      <c r="J250" s="62"/>
      <c r="K250" s="62"/>
      <c r="L250" s="23"/>
      <c r="M250" s="23"/>
    </row>
    <row r="251" spans="5:13">
      <c r="E251" s="76"/>
      <c r="J251" s="62"/>
      <c r="K251" s="62"/>
      <c r="L251" s="23"/>
      <c r="M251" s="23"/>
    </row>
    <row r="252" spans="5:13">
      <c r="E252" s="76"/>
      <c r="J252" s="62"/>
      <c r="K252" s="62"/>
      <c r="L252" s="23"/>
      <c r="M252" s="23"/>
    </row>
    <row r="253" spans="5:13">
      <c r="E253" s="76"/>
      <c r="J253" s="62"/>
      <c r="K253" s="62"/>
      <c r="L253" s="23"/>
      <c r="M253" s="23"/>
    </row>
    <row r="254" spans="5:13">
      <c r="E254" s="76"/>
      <c r="J254" s="62"/>
      <c r="K254" s="62"/>
      <c r="L254" s="23"/>
      <c r="M254" s="23"/>
    </row>
    <row r="255" spans="5:13">
      <c r="E255" s="76"/>
      <c r="J255" s="62"/>
      <c r="K255" s="62"/>
      <c r="L255" s="23"/>
      <c r="M255" s="23"/>
    </row>
    <row r="256" spans="5:13">
      <c r="E256" s="76"/>
      <c r="J256" s="62"/>
      <c r="K256" s="62"/>
      <c r="L256" s="23"/>
      <c r="M256" s="23"/>
    </row>
    <row r="257" spans="5:13">
      <c r="E257" s="76"/>
      <c r="J257" s="62"/>
      <c r="K257" s="62"/>
      <c r="L257" s="23"/>
      <c r="M257" s="23"/>
    </row>
    <row r="258" spans="5:13">
      <c r="E258" s="76"/>
      <c r="J258" s="62"/>
      <c r="K258" s="62"/>
      <c r="L258" s="23"/>
      <c r="M258" s="23"/>
    </row>
    <row r="259" spans="5:13">
      <c r="E259" s="76"/>
      <c r="J259" s="62"/>
      <c r="K259" s="62"/>
      <c r="L259" s="23"/>
      <c r="M259" s="23"/>
    </row>
    <row r="260" spans="5:13">
      <c r="E260" s="76"/>
      <c r="J260" s="62"/>
      <c r="K260" s="62"/>
      <c r="L260" s="23"/>
      <c r="M260" s="23"/>
    </row>
    <row r="261" spans="5:13">
      <c r="E261" s="76"/>
      <c r="J261" s="62"/>
      <c r="K261" s="62"/>
      <c r="L261" s="23"/>
      <c r="M261" s="23"/>
    </row>
    <row r="262" spans="5:13">
      <c r="E262" s="76"/>
      <c r="J262" s="62"/>
      <c r="K262" s="62"/>
      <c r="L262" s="23"/>
      <c r="M262" s="23"/>
    </row>
    <row r="263" spans="5:13">
      <c r="E263" s="76"/>
      <c r="J263" s="62"/>
      <c r="K263" s="62"/>
      <c r="L263" s="23"/>
      <c r="M263" s="23"/>
    </row>
    <row r="264" spans="5:13">
      <c r="E264" s="76"/>
      <c r="J264" s="62"/>
      <c r="K264" s="62"/>
      <c r="L264" s="23"/>
      <c r="M264" s="23"/>
    </row>
    <row r="265" spans="5:13">
      <c r="E265" s="76"/>
      <c r="J265" s="62"/>
      <c r="K265" s="62"/>
      <c r="L265" s="23"/>
      <c r="M265" s="23"/>
    </row>
    <row r="266" spans="5:13">
      <c r="E266" s="76"/>
      <c r="J266" s="62"/>
      <c r="K266" s="62"/>
      <c r="L266" s="23"/>
      <c r="M266" s="23"/>
    </row>
    <row r="267" spans="5:13">
      <c r="E267" s="76"/>
      <c r="J267" s="62"/>
      <c r="K267" s="62"/>
      <c r="L267" s="23"/>
      <c r="M267" s="23"/>
    </row>
    <row r="268" spans="5:13">
      <c r="E268" s="76"/>
      <c r="J268" s="62"/>
      <c r="K268" s="62"/>
      <c r="L268" s="23"/>
      <c r="M268" s="23"/>
    </row>
    <row r="269" spans="5:13">
      <c r="E269" s="76"/>
      <c r="J269" s="62"/>
      <c r="K269" s="62"/>
      <c r="L269" s="23"/>
      <c r="M269" s="23"/>
    </row>
    <row r="270" spans="5:13">
      <c r="E270" s="76"/>
      <c r="J270" s="62"/>
      <c r="K270" s="62"/>
      <c r="L270" s="23"/>
      <c r="M270" s="23"/>
    </row>
    <row r="271" spans="5:13">
      <c r="E271" s="76"/>
      <c r="J271" s="62"/>
      <c r="K271" s="62"/>
      <c r="L271" s="23"/>
      <c r="M271" s="23"/>
    </row>
    <row r="272" spans="5:13">
      <c r="E272" s="76"/>
      <c r="J272" s="62"/>
      <c r="K272" s="62"/>
      <c r="L272" s="23"/>
      <c r="M272" s="23"/>
    </row>
    <row r="273" spans="5:13">
      <c r="E273" s="76"/>
      <c r="J273" s="62"/>
      <c r="K273" s="62"/>
      <c r="L273" s="23"/>
      <c r="M273" s="23"/>
    </row>
    <row r="274" spans="5:13">
      <c r="E274" s="76"/>
      <c r="J274" s="62"/>
      <c r="K274" s="62"/>
      <c r="L274" s="23"/>
      <c r="M274" s="23"/>
    </row>
    <row r="275" spans="5:13">
      <c r="E275" s="76"/>
      <c r="J275" s="62"/>
      <c r="K275" s="62"/>
      <c r="L275" s="23"/>
      <c r="M275" s="23"/>
    </row>
    <row r="276" spans="5:13">
      <c r="E276" s="76"/>
      <c r="J276" s="62"/>
      <c r="K276" s="62"/>
      <c r="L276" s="23"/>
      <c r="M276" s="23"/>
    </row>
    <row r="277" spans="5:13">
      <c r="E277" s="76"/>
      <c r="J277" s="62"/>
      <c r="K277" s="62"/>
      <c r="L277" s="23"/>
      <c r="M277" s="23"/>
    </row>
    <row r="278" spans="5:13">
      <c r="E278" s="76"/>
      <c r="J278" s="62"/>
      <c r="K278" s="62"/>
      <c r="L278" s="23"/>
      <c r="M278" s="23"/>
    </row>
    <row r="279" spans="5:13">
      <c r="E279" s="76"/>
      <c r="J279" s="62"/>
      <c r="K279" s="62"/>
      <c r="L279" s="23"/>
      <c r="M279" s="23"/>
    </row>
    <row r="280" spans="5:13">
      <c r="E280" s="76"/>
      <c r="J280" s="62"/>
      <c r="K280" s="62"/>
      <c r="L280" s="23"/>
      <c r="M280" s="23"/>
    </row>
    <row r="281" spans="5:13">
      <c r="E281" s="76"/>
      <c r="J281" s="62"/>
      <c r="K281" s="62"/>
      <c r="L281" s="23"/>
      <c r="M281" s="23"/>
    </row>
    <row r="282" spans="5:13">
      <c r="E282" s="76"/>
      <c r="J282" s="62"/>
      <c r="K282" s="62"/>
      <c r="L282" s="23"/>
      <c r="M282" s="23"/>
    </row>
    <row r="283" spans="5:13">
      <c r="E283" s="76"/>
      <c r="J283" s="62"/>
      <c r="K283" s="62"/>
      <c r="L283" s="23"/>
      <c r="M283" s="23"/>
    </row>
    <row r="284" spans="5:13">
      <c r="E284" s="76"/>
      <c r="J284" s="62"/>
      <c r="K284" s="62"/>
      <c r="L284" s="23"/>
      <c r="M284" s="23"/>
    </row>
    <row r="285" spans="5:13">
      <c r="E285" s="76"/>
      <c r="J285" s="62"/>
      <c r="K285" s="62"/>
      <c r="L285" s="23"/>
      <c r="M285" s="23"/>
    </row>
    <row r="286" spans="5:13">
      <c r="E286" s="76"/>
      <c r="J286" s="62"/>
      <c r="K286" s="62"/>
      <c r="L286" s="23"/>
      <c r="M286" s="23"/>
    </row>
    <row r="287" spans="5:13">
      <c r="E287" s="76"/>
      <c r="J287" s="62"/>
      <c r="K287" s="62"/>
      <c r="L287" s="23"/>
      <c r="M287" s="23"/>
    </row>
    <row r="288" spans="5:13">
      <c r="E288" s="76"/>
      <c r="J288" s="62"/>
      <c r="K288" s="62"/>
      <c r="L288" s="23"/>
      <c r="M288" s="23"/>
    </row>
    <row r="289" spans="5:13">
      <c r="E289" s="76"/>
      <c r="J289" s="62"/>
      <c r="K289" s="62"/>
      <c r="L289" s="23"/>
      <c r="M289" s="23"/>
    </row>
    <row r="290" spans="5:13">
      <c r="E290" s="76"/>
      <c r="J290" s="62"/>
      <c r="K290" s="62"/>
      <c r="L290" s="23"/>
      <c r="M290" s="23"/>
    </row>
    <row r="291" spans="5:13">
      <c r="E291" s="76"/>
      <c r="J291" s="62"/>
      <c r="K291" s="62"/>
      <c r="L291" s="23"/>
      <c r="M291" s="23"/>
    </row>
    <row r="292" spans="5:13">
      <c r="E292" s="76"/>
      <c r="J292" s="62"/>
      <c r="K292" s="62"/>
      <c r="L292" s="23"/>
      <c r="M292" s="23"/>
    </row>
    <row r="293" spans="5:13">
      <c r="E293" s="76"/>
      <c r="J293" s="62"/>
      <c r="K293" s="62"/>
      <c r="L293" s="23"/>
      <c r="M293" s="23"/>
    </row>
    <row r="294" spans="5:13">
      <c r="E294" s="76"/>
      <c r="J294" s="62"/>
      <c r="K294" s="62"/>
      <c r="L294" s="23"/>
      <c r="M294" s="23"/>
    </row>
    <row r="295" spans="5:13">
      <c r="E295" s="76"/>
      <c r="J295" s="62"/>
      <c r="K295" s="62"/>
      <c r="L295" s="23"/>
      <c r="M295" s="23"/>
    </row>
    <row r="296" spans="5:13">
      <c r="E296" s="76"/>
      <c r="J296" s="62"/>
      <c r="K296" s="62"/>
      <c r="L296" s="23"/>
      <c r="M296" s="23"/>
    </row>
    <row r="297" spans="5:13">
      <c r="E297" s="76"/>
      <c r="J297" s="62"/>
      <c r="K297" s="62"/>
      <c r="L297" s="23"/>
      <c r="M297" s="23"/>
    </row>
    <row r="298" spans="5:13">
      <c r="E298" s="76"/>
      <c r="J298" s="62"/>
      <c r="K298" s="62"/>
      <c r="L298" s="23"/>
      <c r="M298" s="23"/>
    </row>
    <row r="299" spans="5:13">
      <c r="E299" s="76"/>
      <c r="J299" s="62"/>
      <c r="K299" s="62"/>
      <c r="L299" s="23"/>
      <c r="M299" s="23"/>
    </row>
    <row r="300" spans="5:13">
      <c r="E300" s="76"/>
      <c r="J300" s="62"/>
      <c r="K300" s="62"/>
      <c r="L300" s="23"/>
      <c r="M300" s="23"/>
    </row>
    <row r="301" spans="5:13">
      <c r="E301" s="76"/>
      <c r="J301" s="62"/>
      <c r="K301" s="62"/>
      <c r="L301" s="23"/>
      <c r="M301" s="23"/>
    </row>
    <row r="302" spans="5:13">
      <c r="E302" s="76"/>
      <c r="J302" s="62"/>
      <c r="K302" s="62"/>
      <c r="L302" s="23"/>
      <c r="M302" s="23"/>
    </row>
    <row r="303" spans="5:13">
      <c r="E303" s="76"/>
      <c r="J303" s="62"/>
      <c r="K303" s="62"/>
      <c r="L303" s="23"/>
      <c r="M303" s="23"/>
    </row>
    <row r="304" spans="5:13">
      <c r="E304" s="76"/>
      <c r="J304" s="62"/>
      <c r="K304" s="62"/>
      <c r="L304" s="23"/>
      <c r="M304" s="23"/>
    </row>
    <row r="305" spans="5:13">
      <c r="E305" s="76"/>
      <c r="J305" s="62"/>
      <c r="K305" s="62"/>
      <c r="L305" s="23"/>
      <c r="M305" s="23"/>
    </row>
    <row r="306" spans="5:13">
      <c r="E306" s="76"/>
      <c r="J306" s="62"/>
      <c r="K306" s="62"/>
      <c r="L306" s="23"/>
      <c r="M306" s="23"/>
    </row>
    <row r="307" spans="5:13">
      <c r="E307" s="76"/>
      <c r="J307" s="62"/>
      <c r="K307" s="62"/>
      <c r="L307" s="23"/>
      <c r="M307" s="23"/>
    </row>
    <row r="308" spans="5:13">
      <c r="E308" s="76"/>
      <c r="J308" s="62"/>
      <c r="K308" s="62"/>
      <c r="L308" s="23"/>
      <c r="M308" s="23"/>
    </row>
    <row r="309" spans="5:13">
      <c r="E309" s="76"/>
      <c r="J309" s="62"/>
      <c r="K309" s="62"/>
      <c r="L309" s="23"/>
      <c r="M309" s="23"/>
    </row>
    <row r="310" spans="5:13">
      <c r="E310" s="76"/>
      <c r="J310" s="62"/>
      <c r="K310" s="62"/>
      <c r="L310" s="23"/>
      <c r="M310" s="23"/>
    </row>
    <row r="311" spans="5:13">
      <c r="E311" s="76"/>
      <c r="J311" s="62"/>
      <c r="K311" s="62"/>
      <c r="L311" s="23"/>
      <c r="M311" s="23"/>
    </row>
    <row r="312" spans="5:13">
      <c r="E312" s="76"/>
      <c r="J312" s="62"/>
      <c r="K312" s="62"/>
      <c r="L312" s="23"/>
      <c r="M312" s="23"/>
    </row>
    <row r="313" spans="5:13">
      <c r="E313" s="76"/>
      <c r="J313" s="62"/>
      <c r="K313" s="62"/>
      <c r="L313" s="23"/>
      <c r="M313" s="23"/>
    </row>
    <row r="314" spans="5:13">
      <c r="E314" s="76"/>
      <c r="J314" s="62"/>
      <c r="K314" s="62"/>
      <c r="L314" s="23"/>
      <c r="M314" s="23"/>
    </row>
    <row r="315" spans="5:13">
      <c r="E315" s="76"/>
      <c r="J315" s="62"/>
      <c r="K315" s="62"/>
      <c r="L315" s="23"/>
      <c r="M315" s="23"/>
    </row>
    <row r="316" spans="5:13">
      <c r="E316" s="76"/>
      <c r="J316" s="62"/>
      <c r="K316" s="62"/>
      <c r="L316" s="23"/>
      <c r="M316" s="23"/>
    </row>
    <row r="317" spans="5:13">
      <c r="E317" s="76"/>
      <c r="J317" s="62"/>
      <c r="K317" s="62"/>
      <c r="L317" s="23"/>
      <c r="M317" s="23"/>
    </row>
    <row r="318" spans="5:13">
      <c r="E318" s="76"/>
      <c r="J318" s="62"/>
      <c r="K318" s="62"/>
      <c r="L318" s="23"/>
      <c r="M318" s="23"/>
    </row>
    <row r="319" spans="5:13">
      <c r="E319" s="76"/>
      <c r="J319" s="62"/>
      <c r="K319" s="62"/>
      <c r="L319" s="23"/>
      <c r="M319" s="23"/>
    </row>
    <row r="320" spans="5:13">
      <c r="E320" s="76"/>
      <c r="J320" s="62"/>
      <c r="K320" s="62"/>
      <c r="L320" s="23"/>
      <c r="M320" s="23"/>
    </row>
    <row r="321" spans="5:13">
      <c r="E321" s="76"/>
      <c r="J321" s="62"/>
      <c r="K321" s="62"/>
      <c r="L321" s="23"/>
      <c r="M321" s="23"/>
    </row>
    <row r="322" spans="5:13">
      <c r="E322" s="76"/>
      <c r="J322" s="62"/>
      <c r="K322" s="62"/>
      <c r="L322" s="23"/>
      <c r="M322" s="23"/>
    </row>
    <row r="323" spans="5:13">
      <c r="E323" s="76"/>
      <c r="J323" s="62"/>
      <c r="K323" s="62"/>
      <c r="L323" s="23"/>
      <c r="M323" s="23"/>
    </row>
    <row r="324" spans="5:13">
      <c r="E324" s="76"/>
      <c r="J324" s="62"/>
      <c r="K324" s="62"/>
      <c r="L324" s="23"/>
      <c r="M324" s="23"/>
    </row>
    <row r="325" spans="5:13">
      <c r="E325" s="76"/>
      <c r="J325" s="62"/>
      <c r="K325" s="62"/>
      <c r="L325" s="23"/>
      <c r="M325" s="23"/>
    </row>
    <row r="326" spans="5:13">
      <c r="E326" s="76"/>
      <c r="J326" s="62"/>
      <c r="K326" s="62"/>
      <c r="L326" s="23"/>
      <c r="M326" s="23"/>
    </row>
    <row r="327" spans="5:13">
      <c r="E327" s="76"/>
      <c r="J327" s="62"/>
      <c r="K327" s="62"/>
      <c r="L327" s="23"/>
      <c r="M327" s="23"/>
    </row>
    <row r="328" spans="5:13">
      <c r="E328" s="76"/>
      <c r="J328" s="62"/>
      <c r="K328" s="62"/>
      <c r="L328" s="23"/>
      <c r="M328" s="23"/>
    </row>
    <row r="329" spans="5:13">
      <c r="E329" s="76"/>
      <c r="J329" s="62"/>
      <c r="K329" s="62"/>
      <c r="L329" s="23"/>
      <c r="M329" s="23"/>
    </row>
    <row r="330" spans="5:13">
      <c r="E330" s="76"/>
      <c r="J330" s="62"/>
      <c r="K330" s="62"/>
      <c r="L330" s="23"/>
      <c r="M330" s="23"/>
    </row>
    <row r="331" spans="5:13">
      <c r="E331" s="76"/>
      <c r="J331" s="62"/>
      <c r="K331" s="62"/>
      <c r="L331" s="23"/>
      <c r="M331" s="23"/>
    </row>
    <row r="332" spans="5:13">
      <c r="E332" s="76"/>
      <c r="J332" s="62"/>
      <c r="K332" s="62"/>
      <c r="L332" s="23"/>
      <c r="M332" s="23"/>
    </row>
    <row r="333" spans="5:13">
      <c r="E333" s="76"/>
      <c r="J333" s="62"/>
      <c r="K333" s="62"/>
      <c r="L333" s="23"/>
      <c r="M333" s="23"/>
    </row>
    <row r="334" spans="5:13">
      <c r="E334" s="76"/>
      <c r="J334" s="62"/>
      <c r="K334" s="62"/>
      <c r="L334" s="23"/>
      <c r="M334" s="23"/>
    </row>
    <row r="335" spans="5:13">
      <c r="E335" s="76"/>
      <c r="J335" s="62"/>
      <c r="K335" s="62"/>
      <c r="L335" s="23"/>
      <c r="M335" s="23"/>
    </row>
    <row r="336" spans="5:13">
      <c r="E336" s="76"/>
      <c r="J336" s="62"/>
      <c r="K336" s="62"/>
      <c r="L336" s="23"/>
      <c r="M336" s="23"/>
    </row>
    <row r="337" spans="5:13">
      <c r="E337" s="76"/>
      <c r="J337" s="62"/>
      <c r="K337" s="62"/>
      <c r="L337" s="23"/>
      <c r="M337" s="23"/>
    </row>
    <row r="338" spans="5:13">
      <c r="E338" s="76"/>
      <c r="J338" s="62"/>
      <c r="K338" s="62"/>
      <c r="L338" s="23"/>
      <c r="M338" s="23"/>
    </row>
    <row r="339" spans="5:13">
      <c r="E339" s="76"/>
      <c r="J339" s="62"/>
      <c r="K339" s="62"/>
      <c r="L339" s="23"/>
      <c r="M339" s="23"/>
    </row>
    <row r="340" spans="5:13">
      <c r="E340" s="76"/>
      <c r="J340" s="62"/>
      <c r="K340" s="62"/>
      <c r="L340" s="23"/>
      <c r="M340" s="23"/>
    </row>
    <row r="341" spans="5:13">
      <c r="E341" s="76"/>
      <c r="J341" s="62"/>
      <c r="K341" s="62"/>
      <c r="L341" s="23"/>
      <c r="M341" s="23"/>
    </row>
    <row r="342" spans="5:13">
      <c r="E342" s="76"/>
      <c r="J342" s="62"/>
      <c r="K342" s="62"/>
      <c r="L342" s="23"/>
      <c r="M342" s="23"/>
    </row>
    <row r="343" spans="5:13">
      <c r="E343" s="76"/>
      <c r="J343" s="62"/>
      <c r="K343" s="62"/>
      <c r="L343" s="23"/>
      <c r="M343" s="23"/>
    </row>
    <row r="344" spans="5:13">
      <c r="E344" s="76"/>
      <c r="J344" s="62"/>
      <c r="K344" s="62"/>
      <c r="L344" s="23"/>
      <c r="M344" s="23"/>
    </row>
    <row r="345" spans="5:13">
      <c r="E345" s="76"/>
      <c r="J345" s="62"/>
      <c r="K345" s="62"/>
      <c r="L345" s="23"/>
      <c r="M345" s="23"/>
    </row>
    <row r="346" spans="5:13">
      <c r="E346" s="76"/>
      <c r="J346" s="62"/>
      <c r="K346" s="62"/>
      <c r="L346" s="23"/>
      <c r="M346" s="23"/>
    </row>
    <row r="347" spans="5:13">
      <c r="E347" s="76"/>
      <c r="J347" s="62"/>
      <c r="K347" s="62"/>
      <c r="L347" s="23"/>
      <c r="M347" s="23"/>
    </row>
    <row r="348" spans="5:13">
      <c r="E348" s="76"/>
      <c r="J348" s="62"/>
      <c r="K348" s="62"/>
      <c r="L348" s="23"/>
      <c r="M348" s="23"/>
    </row>
    <row r="349" spans="5:13">
      <c r="E349" s="76"/>
      <c r="J349" s="62"/>
      <c r="K349" s="62"/>
      <c r="L349" s="23"/>
      <c r="M349" s="23"/>
    </row>
    <row r="350" spans="5:13">
      <c r="E350" s="76"/>
      <c r="J350" s="62"/>
      <c r="K350" s="62"/>
      <c r="L350" s="23"/>
      <c r="M350" s="23"/>
    </row>
    <row r="351" spans="5:13">
      <c r="E351" s="76"/>
      <c r="J351" s="62"/>
      <c r="K351" s="62"/>
      <c r="L351" s="23"/>
      <c r="M351" s="23"/>
    </row>
    <row r="352" spans="5:13">
      <c r="E352" s="76"/>
      <c r="J352" s="62"/>
      <c r="K352" s="62"/>
      <c r="L352" s="23"/>
      <c r="M352" s="23"/>
    </row>
    <row r="353" spans="5:13">
      <c r="E353" s="76"/>
      <c r="J353" s="62"/>
      <c r="K353" s="62"/>
      <c r="L353" s="23"/>
      <c r="M353" s="23"/>
    </row>
    <row r="354" spans="5:13">
      <c r="E354" s="76"/>
      <c r="J354" s="62"/>
      <c r="K354" s="62"/>
      <c r="L354" s="23"/>
      <c r="M354" s="23"/>
    </row>
    <row r="355" spans="5:13">
      <c r="E355" s="76"/>
      <c r="J355" s="62"/>
      <c r="K355" s="62"/>
      <c r="L355" s="23"/>
      <c r="M355" s="23"/>
    </row>
    <row r="356" spans="5:13">
      <c r="E356" s="76"/>
      <c r="J356" s="62"/>
      <c r="K356" s="62"/>
      <c r="L356" s="23"/>
      <c r="M356" s="23"/>
    </row>
    <row r="357" spans="5:13">
      <c r="E357" s="76"/>
      <c r="J357" s="62"/>
      <c r="K357" s="62"/>
      <c r="L357" s="23"/>
      <c r="M357" s="23"/>
    </row>
    <row r="358" spans="5:13">
      <c r="E358" s="76"/>
      <c r="J358" s="62"/>
      <c r="K358" s="62"/>
      <c r="L358" s="23"/>
      <c r="M358" s="23"/>
    </row>
    <row r="359" spans="5:13">
      <c r="E359" s="76"/>
      <c r="J359" s="62"/>
      <c r="K359" s="62"/>
      <c r="L359" s="23"/>
      <c r="M359" s="23"/>
    </row>
    <row r="360" spans="5:13">
      <c r="E360" s="76"/>
      <c r="J360" s="62"/>
      <c r="K360" s="62"/>
      <c r="L360" s="23"/>
      <c r="M360" s="23"/>
    </row>
    <row r="361" spans="5:13">
      <c r="E361" s="76"/>
      <c r="J361" s="62"/>
      <c r="K361" s="62"/>
      <c r="L361" s="23"/>
      <c r="M361" s="23"/>
    </row>
    <row r="362" spans="5:13">
      <c r="E362" s="76"/>
      <c r="J362" s="62"/>
      <c r="K362" s="62"/>
      <c r="L362" s="23"/>
      <c r="M362" s="23"/>
    </row>
    <row r="363" spans="5:13">
      <c r="E363" s="76"/>
      <c r="J363" s="62"/>
      <c r="K363" s="62"/>
      <c r="L363" s="23"/>
      <c r="M363" s="23"/>
    </row>
    <row r="364" spans="5:13">
      <c r="E364" s="76"/>
      <c r="J364" s="62"/>
      <c r="K364" s="62"/>
      <c r="L364" s="23"/>
      <c r="M364" s="23"/>
    </row>
    <row r="365" spans="5:13">
      <c r="E365" s="76"/>
      <c r="J365" s="62"/>
      <c r="K365" s="62"/>
      <c r="L365" s="23"/>
      <c r="M365" s="23"/>
    </row>
    <row r="366" spans="5:13">
      <c r="E366" s="76"/>
      <c r="J366" s="62"/>
      <c r="K366" s="62"/>
      <c r="L366" s="23"/>
      <c r="M366" s="23"/>
    </row>
    <row r="367" spans="5:13">
      <c r="E367" s="76"/>
      <c r="J367" s="62"/>
      <c r="K367" s="62"/>
      <c r="L367" s="23"/>
      <c r="M367" s="23"/>
    </row>
    <row r="368" spans="5:13">
      <c r="E368" s="76"/>
      <c r="J368" s="62"/>
      <c r="K368" s="62"/>
      <c r="L368" s="23"/>
      <c r="M368" s="23"/>
    </row>
    <row r="369" spans="5:13">
      <c r="E369" s="76"/>
      <c r="J369" s="62"/>
      <c r="K369" s="62"/>
      <c r="L369" s="23"/>
      <c r="M369" s="23"/>
    </row>
    <row r="370" spans="5:13">
      <c r="E370" s="76"/>
      <c r="J370" s="62"/>
      <c r="K370" s="62"/>
      <c r="L370" s="23"/>
      <c r="M370" s="23"/>
    </row>
    <row r="371" spans="5:13">
      <c r="E371" s="76"/>
      <c r="J371" s="62"/>
      <c r="K371" s="62"/>
      <c r="L371" s="23"/>
      <c r="M371" s="23"/>
    </row>
    <row r="372" spans="5:13">
      <c r="E372" s="76"/>
      <c r="J372" s="62"/>
      <c r="K372" s="62"/>
      <c r="L372" s="23"/>
      <c r="M372" s="23"/>
    </row>
    <row r="373" spans="5:13">
      <c r="E373" s="76"/>
      <c r="J373" s="62"/>
      <c r="K373" s="62"/>
      <c r="L373" s="23"/>
      <c r="M373" s="23"/>
    </row>
    <row r="374" spans="5:13">
      <c r="E374" s="76"/>
      <c r="J374" s="62"/>
      <c r="K374" s="62"/>
      <c r="L374" s="23"/>
      <c r="M374" s="23"/>
    </row>
    <row r="375" spans="5:13">
      <c r="E375" s="76"/>
      <c r="J375" s="62"/>
      <c r="K375" s="62"/>
      <c r="L375" s="23"/>
      <c r="M375" s="23"/>
    </row>
    <row r="376" spans="5:13">
      <c r="E376" s="76"/>
      <c r="J376" s="62"/>
      <c r="K376" s="62"/>
      <c r="L376" s="23"/>
      <c r="M376" s="23"/>
    </row>
    <row r="377" spans="5:13">
      <c r="E377" s="76"/>
      <c r="J377" s="62"/>
      <c r="K377" s="62"/>
      <c r="L377" s="23"/>
      <c r="M377" s="23"/>
    </row>
    <row r="378" spans="5:13">
      <c r="E378" s="76"/>
      <c r="J378" s="62"/>
      <c r="K378" s="62"/>
      <c r="L378" s="23"/>
      <c r="M378" s="23"/>
    </row>
    <row r="379" spans="5:13">
      <c r="E379" s="76"/>
      <c r="J379" s="62"/>
      <c r="K379" s="62"/>
      <c r="L379" s="23"/>
      <c r="M379" s="23"/>
    </row>
    <row r="380" spans="5:13">
      <c r="E380" s="76"/>
      <c r="J380" s="62"/>
      <c r="K380" s="62"/>
      <c r="L380" s="23"/>
      <c r="M380" s="23"/>
    </row>
    <row r="381" spans="5:13">
      <c r="E381" s="76"/>
      <c r="J381" s="62"/>
      <c r="K381" s="62"/>
      <c r="L381" s="23"/>
      <c r="M381" s="23"/>
    </row>
    <row r="382" spans="5:13">
      <c r="E382" s="76"/>
      <c r="J382" s="62"/>
      <c r="K382" s="62"/>
      <c r="L382" s="23"/>
      <c r="M382" s="23"/>
    </row>
    <row r="383" spans="5:13">
      <c r="E383" s="76"/>
      <c r="J383" s="62"/>
      <c r="K383" s="62"/>
      <c r="L383" s="23"/>
      <c r="M383" s="23"/>
    </row>
    <row r="384" spans="5:13">
      <c r="E384" s="76"/>
      <c r="J384" s="62"/>
      <c r="K384" s="62"/>
      <c r="L384" s="23"/>
      <c r="M384" s="23"/>
    </row>
    <row r="385" spans="5:13">
      <c r="E385" s="76"/>
      <c r="J385" s="62"/>
      <c r="K385" s="62"/>
      <c r="L385" s="23"/>
      <c r="M385" s="23"/>
    </row>
    <row r="386" spans="5:13">
      <c r="E386" s="76"/>
      <c r="J386" s="62"/>
      <c r="K386" s="62"/>
      <c r="L386" s="23"/>
      <c r="M386" s="23"/>
    </row>
    <row r="387" spans="5:13">
      <c r="E387" s="76"/>
      <c r="J387" s="62"/>
      <c r="K387" s="62"/>
      <c r="L387" s="23"/>
      <c r="M387" s="23"/>
    </row>
    <row r="388" spans="5:13">
      <c r="E388" s="76"/>
      <c r="J388" s="62"/>
      <c r="K388" s="62"/>
      <c r="L388" s="23"/>
      <c r="M388" s="23"/>
    </row>
    <row r="389" spans="5:13">
      <c r="E389" s="76"/>
      <c r="J389" s="62"/>
      <c r="K389" s="62"/>
      <c r="L389" s="23"/>
      <c r="M389" s="23"/>
    </row>
    <row r="390" spans="5:13">
      <c r="E390" s="76"/>
      <c r="J390" s="62"/>
      <c r="K390" s="62"/>
      <c r="L390" s="23"/>
      <c r="M390" s="23"/>
    </row>
    <row r="391" spans="5:13">
      <c r="E391" s="76"/>
      <c r="J391" s="62"/>
      <c r="K391" s="62"/>
      <c r="L391" s="23"/>
      <c r="M391" s="23"/>
    </row>
    <row r="392" spans="5:13">
      <c r="E392" s="76"/>
      <c r="J392" s="62"/>
      <c r="K392" s="62"/>
      <c r="L392" s="23"/>
      <c r="M392" s="23"/>
    </row>
    <row r="393" spans="5:13">
      <c r="E393" s="76"/>
      <c r="J393" s="62"/>
      <c r="K393" s="62"/>
      <c r="L393" s="23"/>
      <c r="M393" s="23"/>
    </row>
    <row r="394" spans="5:13">
      <c r="E394" s="76"/>
      <c r="J394" s="62"/>
      <c r="K394" s="62"/>
      <c r="L394" s="23"/>
      <c r="M394" s="23"/>
    </row>
    <row r="395" spans="5:13">
      <c r="E395" s="76"/>
      <c r="J395" s="62"/>
      <c r="K395" s="62"/>
      <c r="L395" s="23"/>
      <c r="M395" s="23"/>
    </row>
    <row r="396" spans="5:13">
      <c r="E396" s="76"/>
      <c r="J396" s="62"/>
      <c r="K396" s="62"/>
      <c r="L396" s="23"/>
      <c r="M396" s="23"/>
    </row>
    <row r="397" spans="5:13">
      <c r="E397" s="76"/>
      <c r="J397" s="62"/>
      <c r="K397" s="62"/>
      <c r="L397" s="23"/>
      <c r="M397" s="23"/>
    </row>
    <row r="398" spans="5:13">
      <c r="E398" s="76"/>
      <c r="J398" s="62"/>
      <c r="K398" s="62"/>
      <c r="L398" s="23"/>
      <c r="M398" s="23"/>
    </row>
    <row r="399" spans="5:13">
      <c r="E399" s="76"/>
      <c r="J399" s="62"/>
      <c r="K399" s="62"/>
      <c r="L399" s="23"/>
      <c r="M399" s="23"/>
    </row>
    <row r="400" spans="5:13">
      <c r="E400" s="76"/>
      <c r="J400" s="62"/>
      <c r="K400" s="62"/>
      <c r="L400" s="23"/>
      <c r="M400" s="23"/>
    </row>
    <row r="401" spans="5:13">
      <c r="E401" s="76"/>
      <c r="J401" s="62"/>
      <c r="K401" s="62"/>
      <c r="L401" s="23"/>
      <c r="M401" s="23"/>
    </row>
    <row r="402" spans="5:13">
      <c r="E402" s="76"/>
      <c r="J402" s="62"/>
      <c r="K402" s="62"/>
      <c r="L402" s="23"/>
      <c r="M402" s="23"/>
    </row>
    <row r="403" spans="5:13">
      <c r="E403" s="76"/>
      <c r="J403" s="62"/>
      <c r="K403" s="62"/>
      <c r="L403" s="23"/>
      <c r="M403" s="23"/>
    </row>
    <row r="404" spans="5:13">
      <c r="E404" s="76"/>
      <c r="J404" s="62"/>
      <c r="K404" s="62"/>
      <c r="L404" s="23"/>
      <c r="M404" s="23"/>
    </row>
    <row r="405" spans="5:13">
      <c r="E405" s="76"/>
      <c r="J405" s="62"/>
      <c r="K405" s="62"/>
      <c r="L405" s="23"/>
      <c r="M405" s="23"/>
    </row>
    <row r="406" spans="5:13">
      <c r="F406" s="61"/>
      <c r="J406" s="60"/>
      <c r="K406" s="23"/>
    </row>
    <row r="407" spans="5:13">
      <c r="F407" s="61"/>
      <c r="J407" s="60"/>
      <c r="K407" s="23"/>
    </row>
    <row r="408" spans="5:13">
      <c r="F408" s="61"/>
      <c r="J408" s="60"/>
      <c r="K408" s="23"/>
    </row>
    <row r="409" spans="5:13">
      <c r="F409" s="61"/>
      <c r="J409" s="60"/>
      <c r="K409" s="23"/>
    </row>
    <row r="410" spans="5:13">
      <c r="F410" s="61"/>
      <c r="J410" s="60"/>
      <c r="K410" s="23"/>
    </row>
    <row r="411" spans="5:13">
      <c r="F411" s="61"/>
      <c r="J411" s="60"/>
      <c r="K411" s="23"/>
    </row>
    <row r="412" spans="5:13">
      <c r="F412" s="61"/>
      <c r="J412" s="60"/>
      <c r="K412" s="23"/>
    </row>
    <row r="413" spans="5:13">
      <c r="F413" s="61"/>
      <c r="J413" s="60"/>
      <c r="K413" s="23"/>
    </row>
    <row r="414" spans="5:13">
      <c r="F414" s="61"/>
      <c r="J414" s="60"/>
      <c r="K414" s="23"/>
    </row>
    <row r="415" spans="5:13">
      <c r="F415" s="61"/>
      <c r="J415" s="60"/>
      <c r="K415" s="23"/>
    </row>
    <row r="416" spans="5:13">
      <c r="F416" s="61"/>
      <c r="J416" s="60"/>
      <c r="K416" s="23"/>
    </row>
    <row r="417" spans="6:11">
      <c r="F417" s="61"/>
      <c r="J417" s="60"/>
      <c r="K417" s="23"/>
    </row>
    <row r="418" spans="6:11">
      <c r="F418" s="61"/>
      <c r="J418" s="60"/>
      <c r="K418" s="23"/>
    </row>
    <row r="419" spans="6:11">
      <c r="F419" s="61"/>
      <c r="J419" s="60"/>
      <c r="K419" s="23"/>
    </row>
    <row r="420" spans="6:11">
      <c r="F420" s="61"/>
      <c r="J420" s="60"/>
      <c r="K420" s="23"/>
    </row>
    <row r="421" spans="6:11">
      <c r="F421" s="61"/>
      <c r="J421" s="60"/>
      <c r="K421" s="23"/>
    </row>
    <row r="422" spans="6:11">
      <c r="F422" s="61"/>
      <c r="J422" s="60"/>
      <c r="K422" s="23"/>
    </row>
    <row r="423" spans="6:11">
      <c r="F423" s="61"/>
      <c r="J423" s="60"/>
      <c r="K423" s="23"/>
    </row>
    <row r="424" spans="6:11">
      <c r="F424" s="61"/>
      <c r="J424" s="60"/>
      <c r="K424" s="23"/>
    </row>
    <row r="425" spans="6:11">
      <c r="F425" s="61"/>
      <c r="J425" s="60"/>
      <c r="K425" s="23"/>
    </row>
    <row r="426" spans="6:11">
      <c r="F426" s="61"/>
      <c r="J426" s="60"/>
      <c r="K426" s="23"/>
    </row>
    <row r="427" spans="6:11">
      <c r="F427" s="61"/>
      <c r="J427" s="60"/>
      <c r="K427" s="23"/>
    </row>
    <row r="428" spans="6:11">
      <c r="F428" s="61"/>
      <c r="J428" s="60"/>
      <c r="K428" s="23"/>
    </row>
    <row r="429" spans="6:11">
      <c r="F429" s="61"/>
      <c r="J429" s="60"/>
      <c r="K429" s="23"/>
    </row>
    <row r="430" spans="6:11">
      <c r="F430" s="61"/>
      <c r="J430" s="60"/>
      <c r="K430" s="23"/>
    </row>
    <row r="431" spans="6:11">
      <c r="F431" s="61"/>
      <c r="J431" s="60"/>
      <c r="K431" s="23"/>
    </row>
    <row r="432" spans="6:11">
      <c r="F432" s="61"/>
      <c r="J432" s="60"/>
      <c r="K432" s="23"/>
    </row>
    <row r="433" spans="6:11">
      <c r="F433" s="61"/>
      <c r="J433" s="60"/>
      <c r="K433" s="23"/>
    </row>
    <row r="434" spans="6:11">
      <c r="F434" s="61"/>
      <c r="J434" s="60"/>
      <c r="K434" s="23"/>
    </row>
    <row r="435" spans="6:11">
      <c r="F435" s="61"/>
      <c r="J435" s="60"/>
      <c r="K435" s="23"/>
    </row>
    <row r="436" spans="6:11">
      <c r="F436" s="61"/>
      <c r="J436" s="60"/>
      <c r="K436" s="23"/>
    </row>
    <row r="437" spans="6:11">
      <c r="F437" s="61"/>
      <c r="J437" s="60"/>
      <c r="K437" s="23"/>
    </row>
    <row r="438" spans="6:11">
      <c r="F438" s="61"/>
      <c r="J438" s="60"/>
      <c r="K438" s="23"/>
    </row>
    <row r="439" spans="6:11">
      <c r="F439" s="61"/>
      <c r="J439" s="60"/>
      <c r="K439" s="23"/>
    </row>
    <row r="440" spans="6:11">
      <c r="F440" s="61"/>
      <c r="J440" s="60"/>
      <c r="K440" s="23"/>
    </row>
    <row r="441" spans="6:11">
      <c r="F441" s="61"/>
      <c r="J441" s="60"/>
      <c r="K441" s="23"/>
    </row>
    <row r="442" spans="6:11">
      <c r="F442" s="61"/>
      <c r="J442" s="60"/>
      <c r="K442" s="23"/>
    </row>
    <row r="443" spans="6:11">
      <c r="F443" s="61"/>
      <c r="J443" s="60"/>
      <c r="K443" s="23"/>
    </row>
    <row r="444" spans="6:11">
      <c r="F444" s="61"/>
      <c r="J444" s="60"/>
      <c r="K444" s="23"/>
    </row>
    <row r="445" spans="6:11">
      <c r="F445" s="61"/>
      <c r="J445" s="60"/>
      <c r="K445" s="23"/>
    </row>
    <row r="446" spans="6:11">
      <c r="F446" s="61"/>
      <c r="J446" s="60"/>
      <c r="K446" s="23"/>
    </row>
    <row r="447" spans="6:11">
      <c r="F447" s="61"/>
      <c r="J447" s="60"/>
      <c r="K447" s="23"/>
    </row>
    <row r="448" spans="6:11">
      <c r="F448" s="61"/>
      <c r="J448" s="60"/>
      <c r="K448" s="23"/>
    </row>
    <row r="449" spans="6:11">
      <c r="F449" s="61"/>
      <c r="J449" s="60"/>
      <c r="K449" s="23"/>
    </row>
    <row r="450" spans="6:11">
      <c r="F450" s="61"/>
      <c r="J450" s="60"/>
      <c r="K450" s="23"/>
    </row>
    <row r="451" spans="6:11">
      <c r="F451" s="61"/>
      <c r="J451" s="60"/>
      <c r="K451" s="23"/>
    </row>
    <row r="452" spans="6:11">
      <c r="F452" s="61"/>
      <c r="J452" s="60"/>
      <c r="K452" s="23"/>
    </row>
    <row r="453" spans="6:11">
      <c r="F453" s="61"/>
      <c r="J453" s="60"/>
      <c r="K453" s="23"/>
    </row>
    <row r="454" spans="6:11">
      <c r="F454" s="61"/>
      <c r="J454" s="60"/>
      <c r="K454" s="23"/>
    </row>
    <row r="455" spans="6:11">
      <c r="F455" s="61"/>
      <c r="J455" s="60"/>
      <c r="K455" s="23"/>
    </row>
    <row r="456" spans="6:11">
      <c r="F456" s="61"/>
      <c r="J456" s="60"/>
      <c r="K456" s="23"/>
    </row>
    <row r="457" spans="6:11">
      <c r="F457" s="61"/>
      <c r="J457" s="60"/>
      <c r="K457" s="23"/>
    </row>
    <row r="458" spans="6:11">
      <c r="F458" s="61"/>
      <c r="J458" s="60"/>
      <c r="K458" s="23"/>
    </row>
    <row r="459" spans="6:11">
      <c r="F459" s="61"/>
      <c r="J459" s="60"/>
      <c r="K459" s="23"/>
    </row>
    <row r="460" spans="6:11">
      <c r="F460" s="61"/>
      <c r="J460" s="60"/>
      <c r="K460" s="23"/>
    </row>
    <row r="461" spans="6:11">
      <c r="F461" s="61"/>
      <c r="J461" s="60"/>
      <c r="K461" s="23"/>
    </row>
    <row r="462" spans="6:11">
      <c r="F462" s="61"/>
      <c r="J462" s="60"/>
      <c r="K462" s="23"/>
    </row>
    <row r="463" spans="6:11">
      <c r="F463" s="61"/>
      <c r="J463" s="60"/>
      <c r="K463" s="23"/>
    </row>
    <row r="464" spans="6:11">
      <c r="F464" s="61"/>
      <c r="J464" s="60"/>
      <c r="K464" s="23"/>
    </row>
    <row r="465" spans="6:11">
      <c r="F465" s="61"/>
      <c r="J465" s="60"/>
      <c r="K465" s="23"/>
    </row>
    <row r="466" spans="6:11">
      <c r="F466" s="61"/>
      <c r="J466" s="60"/>
      <c r="K466" s="23"/>
    </row>
    <row r="467" spans="6:11">
      <c r="F467" s="61"/>
      <c r="J467" s="60"/>
      <c r="K467" s="23"/>
    </row>
    <row r="468" spans="6:11">
      <c r="F468" s="61"/>
      <c r="J468" s="60"/>
      <c r="K468" s="23"/>
    </row>
    <row r="469" spans="6:11">
      <c r="F469" s="61"/>
      <c r="J469" s="60"/>
      <c r="K469" s="23"/>
    </row>
    <row r="470" spans="6:11">
      <c r="F470" s="61"/>
      <c r="J470" s="60"/>
      <c r="K470" s="23"/>
    </row>
    <row r="471" spans="6:11">
      <c r="F471" s="61"/>
      <c r="J471" s="60"/>
      <c r="K471" s="23"/>
    </row>
    <row r="472" spans="6:11">
      <c r="F472" s="61"/>
      <c r="J472" s="60"/>
      <c r="K472" s="23"/>
    </row>
    <row r="473" spans="6:11">
      <c r="F473" s="61"/>
      <c r="J473" s="60"/>
      <c r="K473" s="23"/>
    </row>
    <row r="474" spans="6:11">
      <c r="F474" s="61"/>
      <c r="J474" s="60"/>
      <c r="K474" s="23"/>
    </row>
    <row r="475" spans="6:11">
      <c r="F475" s="61"/>
      <c r="J475" s="60"/>
      <c r="K475" s="23"/>
    </row>
    <row r="476" spans="6:11">
      <c r="F476" s="61"/>
      <c r="J476" s="60"/>
      <c r="K476" s="23"/>
    </row>
    <row r="477" spans="6:11">
      <c r="F477" s="61"/>
      <c r="J477" s="60"/>
      <c r="K477" s="23"/>
    </row>
    <row r="478" spans="6:11">
      <c r="F478" s="61"/>
      <c r="J478" s="60"/>
      <c r="K478" s="23"/>
    </row>
    <row r="479" spans="6:11">
      <c r="F479" s="61"/>
      <c r="J479" s="60"/>
      <c r="K479" s="23"/>
    </row>
    <row r="480" spans="6:11">
      <c r="F480" s="61"/>
      <c r="J480" s="60"/>
      <c r="K480" s="23"/>
    </row>
    <row r="481" spans="6:11">
      <c r="F481" s="61"/>
      <c r="J481" s="60"/>
      <c r="K481" s="23"/>
    </row>
    <row r="482" spans="6:11">
      <c r="F482" s="61"/>
      <c r="J482" s="60"/>
      <c r="K482" s="23"/>
    </row>
    <row r="483" spans="6:11">
      <c r="F483" s="61"/>
      <c r="J483" s="60"/>
      <c r="K483" s="23"/>
    </row>
    <row r="484" spans="6:11">
      <c r="F484" s="61"/>
      <c r="J484" s="60"/>
      <c r="K484" s="23"/>
    </row>
    <row r="485" spans="6:11">
      <c r="F485" s="61"/>
      <c r="J485" s="60"/>
      <c r="K485" s="23"/>
    </row>
    <row r="486" spans="6:11">
      <c r="F486" s="61"/>
      <c r="J486" s="60"/>
      <c r="K486" s="23"/>
    </row>
    <row r="487" spans="6:11">
      <c r="F487" s="61"/>
      <c r="J487" s="60"/>
      <c r="K487" s="23"/>
    </row>
    <row r="488" spans="6:11">
      <c r="F488" s="61"/>
      <c r="J488" s="60"/>
      <c r="K488" s="23"/>
    </row>
    <row r="489" spans="6:11">
      <c r="F489" s="61"/>
      <c r="J489" s="60"/>
      <c r="K489" s="23"/>
    </row>
    <row r="490" spans="6:11">
      <c r="F490" s="61"/>
      <c r="J490" s="60"/>
      <c r="K490" s="23"/>
    </row>
    <row r="491" spans="6:11">
      <c r="F491" s="61"/>
      <c r="J491" s="60"/>
      <c r="K491" s="23"/>
    </row>
    <row r="492" spans="6:11">
      <c r="F492" s="61"/>
      <c r="J492" s="60"/>
      <c r="K492" s="23"/>
    </row>
    <row r="493" spans="6:11">
      <c r="F493" s="61"/>
      <c r="J493" s="60"/>
      <c r="K493" s="23"/>
    </row>
    <row r="494" spans="6:11">
      <c r="F494" s="61"/>
      <c r="J494" s="60"/>
      <c r="K494" s="23"/>
    </row>
    <row r="495" spans="6:11">
      <c r="F495" s="61"/>
      <c r="J495" s="60"/>
      <c r="K495" s="23"/>
    </row>
    <row r="496" spans="6:11">
      <c r="F496" s="61"/>
      <c r="J496" s="60"/>
      <c r="K496" s="23"/>
    </row>
    <row r="497" spans="6:11">
      <c r="F497" s="61"/>
      <c r="J497" s="60"/>
      <c r="K497" s="23"/>
    </row>
    <row r="498" spans="6:11">
      <c r="F498" s="61"/>
      <c r="J498" s="60"/>
      <c r="K498" s="23"/>
    </row>
    <row r="499" spans="6:11">
      <c r="F499" s="61"/>
      <c r="J499" s="60"/>
      <c r="K499" s="23"/>
    </row>
    <row r="500" spans="6:11">
      <c r="F500" s="61"/>
      <c r="J500" s="60"/>
      <c r="K500" s="23"/>
    </row>
    <row r="501" spans="6:11">
      <c r="F501" s="61"/>
      <c r="J501" s="60"/>
      <c r="K501" s="23"/>
    </row>
    <row r="502" spans="6:11">
      <c r="F502" s="61"/>
      <c r="J502" s="60"/>
      <c r="K502" s="23"/>
    </row>
    <row r="503" spans="6:11">
      <c r="F503" s="61"/>
      <c r="J503" s="60"/>
      <c r="K503" s="23"/>
    </row>
    <row r="504" spans="6:11">
      <c r="F504" s="61"/>
      <c r="J504" s="60"/>
      <c r="K504" s="23"/>
    </row>
    <row r="505" spans="6:11">
      <c r="F505" s="61"/>
      <c r="J505" s="60"/>
      <c r="K505" s="23"/>
    </row>
    <row r="506" spans="6:11">
      <c r="F506" s="61"/>
      <c r="J506" s="60"/>
      <c r="K506" s="23"/>
    </row>
    <row r="507" spans="6:11">
      <c r="F507" s="61"/>
      <c r="J507" s="60"/>
      <c r="K507" s="23"/>
    </row>
    <row r="508" spans="6:11">
      <c r="F508" s="61"/>
      <c r="J508" s="60"/>
      <c r="K508" s="23"/>
    </row>
    <row r="509" spans="6:11">
      <c r="F509" s="61"/>
      <c r="J509" s="60"/>
      <c r="K509" s="23"/>
    </row>
    <row r="510" spans="6:11">
      <c r="F510" s="61"/>
      <c r="J510" s="60"/>
      <c r="K510" s="23"/>
    </row>
    <row r="511" spans="6:11">
      <c r="F511" s="61"/>
      <c r="J511" s="60"/>
      <c r="K511" s="23"/>
    </row>
    <row r="512" spans="6:11">
      <c r="F512" s="61"/>
      <c r="J512" s="60"/>
      <c r="K512" s="23"/>
    </row>
    <row r="513" spans="6:11">
      <c r="F513" s="61"/>
      <c r="J513" s="60"/>
      <c r="K513" s="23"/>
    </row>
    <row r="514" spans="6:11">
      <c r="F514" s="61"/>
      <c r="J514" s="60"/>
      <c r="K514" s="23"/>
    </row>
    <row r="515" spans="6:11">
      <c r="F515" s="61"/>
      <c r="J515" s="60"/>
      <c r="K515" s="23"/>
    </row>
    <row r="516" spans="6:11">
      <c r="F516" s="61"/>
      <c r="J516" s="60"/>
      <c r="K516" s="23"/>
    </row>
    <row r="517" spans="6:11">
      <c r="F517" s="61"/>
      <c r="J517" s="60"/>
      <c r="K517" s="23"/>
    </row>
    <row r="518" spans="6:11">
      <c r="F518" s="61"/>
      <c r="J518" s="60"/>
      <c r="K518" s="23"/>
    </row>
    <row r="519" spans="6:11">
      <c r="F519" s="61"/>
      <c r="J519" s="60"/>
      <c r="K519" s="23"/>
    </row>
    <row r="520" spans="6:11">
      <c r="F520" s="61"/>
      <c r="J520" s="60"/>
      <c r="K520" s="23"/>
    </row>
    <row r="521" spans="6:11">
      <c r="F521" s="61"/>
      <c r="J521" s="60"/>
      <c r="K521" s="23"/>
    </row>
    <row r="522" spans="6:11">
      <c r="F522" s="61"/>
      <c r="J522" s="60"/>
      <c r="K522" s="23"/>
    </row>
    <row r="523" spans="6:11">
      <c r="F523" s="61"/>
      <c r="J523" s="60"/>
      <c r="K523" s="23"/>
    </row>
    <row r="524" spans="6:11">
      <c r="F524" s="61"/>
      <c r="J524" s="60"/>
      <c r="K524" s="23"/>
    </row>
    <row r="525" spans="6:11">
      <c r="F525" s="61"/>
      <c r="J525" s="60"/>
      <c r="K525" s="23"/>
    </row>
    <row r="526" spans="6:11">
      <c r="F526" s="61"/>
      <c r="J526" s="60"/>
      <c r="K526" s="23"/>
    </row>
    <row r="527" spans="6:11">
      <c r="F527" s="61"/>
      <c r="J527" s="60"/>
      <c r="K527" s="23"/>
    </row>
    <row r="528" spans="6:11">
      <c r="F528" s="61"/>
      <c r="J528" s="60"/>
      <c r="K528" s="23"/>
    </row>
    <row r="529" spans="6:11">
      <c r="F529" s="61"/>
      <c r="J529" s="60"/>
      <c r="K529" s="23"/>
    </row>
    <row r="530" spans="6:11">
      <c r="F530" s="61"/>
      <c r="J530" s="60"/>
      <c r="K530" s="23"/>
    </row>
    <row r="531" spans="6:11">
      <c r="F531" s="61"/>
      <c r="J531" s="60"/>
      <c r="K531" s="23"/>
    </row>
    <row r="532" spans="6:11">
      <c r="F532" s="61"/>
      <c r="J532" s="60"/>
      <c r="K532" s="23"/>
    </row>
    <row r="533" spans="6:11">
      <c r="F533" s="61"/>
      <c r="J533" s="60"/>
      <c r="K533" s="23"/>
    </row>
    <row r="534" spans="6:11">
      <c r="F534" s="61"/>
      <c r="J534" s="60"/>
      <c r="K534" s="23"/>
    </row>
    <row r="535" spans="6:11">
      <c r="F535" s="61"/>
      <c r="J535" s="60"/>
      <c r="K535" s="23"/>
    </row>
    <row r="536" spans="6:11">
      <c r="F536" s="61"/>
      <c r="J536" s="60"/>
      <c r="K536" s="23"/>
    </row>
    <row r="537" spans="6:11">
      <c r="F537" s="61"/>
      <c r="J537" s="60"/>
      <c r="K537" s="23"/>
    </row>
    <row r="538" spans="6:11">
      <c r="F538" s="61"/>
      <c r="J538" s="60"/>
      <c r="K538" s="23"/>
    </row>
    <row r="539" spans="6:11">
      <c r="F539" s="61"/>
      <c r="J539" s="60"/>
      <c r="K539" s="23"/>
    </row>
    <row r="540" spans="6:11">
      <c r="F540" s="61"/>
      <c r="J540" s="60"/>
      <c r="K540" s="23"/>
    </row>
    <row r="541" spans="6:11">
      <c r="F541" s="61"/>
      <c r="J541" s="60"/>
      <c r="K541" s="23"/>
    </row>
    <row r="542" spans="6:11">
      <c r="F542" s="61"/>
      <c r="J542" s="60"/>
      <c r="K542" s="23"/>
    </row>
    <row r="543" spans="6:11">
      <c r="F543" s="61"/>
      <c r="J543" s="60"/>
      <c r="K543" s="23"/>
    </row>
    <row r="544" spans="6:11">
      <c r="F544" s="61"/>
      <c r="J544" s="60"/>
      <c r="K544" s="23"/>
    </row>
    <row r="545" spans="6:11">
      <c r="F545" s="61"/>
      <c r="J545" s="60"/>
      <c r="K545" s="23"/>
    </row>
    <row r="546" spans="6:11">
      <c r="F546" s="61"/>
      <c r="J546" s="60"/>
      <c r="K546" s="23"/>
    </row>
    <row r="547" spans="6:11">
      <c r="F547" s="61"/>
      <c r="J547" s="60"/>
      <c r="K547" s="23"/>
    </row>
    <row r="548" spans="6:11">
      <c r="F548" s="61"/>
      <c r="J548" s="60"/>
      <c r="K548" s="23"/>
    </row>
    <row r="549" spans="6:11">
      <c r="F549" s="61"/>
      <c r="J549" s="60"/>
      <c r="K549" s="23"/>
    </row>
    <row r="550" spans="6:11">
      <c r="F550" s="61"/>
      <c r="J550" s="60"/>
      <c r="K550" s="23"/>
    </row>
    <row r="551" spans="6:11">
      <c r="F551" s="61"/>
      <c r="J551" s="60"/>
      <c r="K551" s="23"/>
    </row>
    <row r="552" spans="6:11">
      <c r="F552" s="61"/>
      <c r="J552" s="60"/>
      <c r="K552" s="23"/>
    </row>
    <row r="553" spans="6:11">
      <c r="F553" s="61"/>
      <c r="J553" s="60"/>
      <c r="K553" s="23"/>
    </row>
    <row r="554" spans="6:11">
      <c r="F554" s="61"/>
      <c r="J554" s="60"/>
      <c r="K554" s="23"/>
    </row>
    <row r="555" spans="6:11">
      <c r="F555" s="61"/>
      <c r="J555" s="60"/>
      <c r="K555" s="23"/>
    </row>
    <row r="556" spans="6:11">
      <c r="F556" s="61"/>
      <c r="J556" s="60"/>
      <c r="K556" s="23"/>
    </row>
    <row r="557" spans="6:11">
      <c r="F557" s="61"/>
      <c r="J557" s="60"/>
      <c r="K557" s="23"/>
    </row>
    <row r="558" spans="6:11">
      <c r="F558" s="61"/>
      <c r="J558" s="60"/>
      <c r="K558" s="23"/>
    </row>
    <row r="559" spans="6:11">
      <c r="F559" s="61"/>
      <c r="J559" s="60"/>
      <c r="K559" s="23"/>
    </row>
    <row r="560" spans="6:11">
      <c r="F560" s="61"/>
      <c r="J560" s="60"/>
      <c r="K560" s="23"/>
    </row>
    <row r="561" spans="6:11">
      <c r="F561" s="61"/>
      <c r="J561" s="60"/>
      <c r="K561" s="23"/>
    </row>
    <row r="562" spans="6:11">
      <c r="F562" s="61"/>
      <c r="J562" s="60"/>
      <c r="K562" s="23"/>
    </row>
    <row r="563" spans="6:11">
      <c r="F563" s="61"/>
      <c r="J563" s="60"/>
      <c r="K563" s="23"/>
    </row>
    <row r="564" spans="6:11">
      <c r="F564" s="61"/>
      <c r="J564" s="60"/>
      <c r="K564" s="23"/>
    </row>
    <row r="565" spans="6:11">
      <c r="F565" s="61"/>
      <c r="J565" s="60"/>
      <c r="K565" s="23"/>
    </row>
    <row r="566" spans="6:11">
      <c r="F566" s="61"/>
      <c r="J566" s="60"/>
      <c r="K566" s="23"/>
    </row>
    <row r="567" spans="6:11">
      <c r="F567" s="61"/>
      <c r="J567" s="60"/>
      <c r="K567" s="23"/>
    </row>
    <row r="568" spans="6:11">
      <c r="F568" s="61"/>
      <c r="J568" s="60"/>
      <c r="K568" s="23"/>
    </row>
    <row r="569" spans="6:11">
      <c r="F569" s="61"/>
      <c r="J569" s="60"/>
      <c r="K569" s="23"/>
    </row>
    <row r="570" spans="6:11">
      <c r="F570" s="61"/>
      <c r="J570" s="60"/>
      <c r="K570" s="23"/>
    </row>
    <row r="571" spans="6:11">
      <c r="F571" s="61"/>
      <c r="J571" s="60"/>
      <c r="K571" s="23"/>
    </row>
    <row r="572" spans="6:11">
      <c r="F572" s="61"/>
      <c r="J572" s="60"/>
      <c r="K572" s="23"/>
    </row>
    <row r="573" spans="6:11">
      <c r="F573" s="61"/>
      <c r="J573" s="60"/>
      <c r="K573" s="23"/>
    </row>
    <row r="574" spans="6:11">
      <c r="F574" s="61"/>
      <c r="J574" s="60"/>
      <c r="K574" s="23"/>
    </row>
    <row r="575" spans="6:11">
      <c r="F575" s="61"/>
      <c r="J575" s="60"/>
      <c r="K575" s="23"/>
    </row>
    <row r="576" spans="6:11">
      <c r="F576" s="61"/>
      <c r="J576" s="60"/>
      <c r="K576" s="23"/>
    </row>
    <row r="577" spans="6:11">
      <c r="F577" s="61"/>
      <c r="J577" s="60"/>
      <c r="K577" s="23"/>
    </row>
    <row r="578" spans="6:11">
      <c r="F578" s="61"/>
      <c r="J578" s="60"/>
      <c r="K578" s="23"/>
    </row>
    <row r="579" spans="6:11">
      <c r="F579" s="61"/>
      <c r="J579" s="60"/>
      <c r="K579" s="23"/>
    </row>
    <row r="580" spans="6:11">
      <c r="F580" s="61"/>
      <c r="J580" s="60"/>
      <c r="K580" s="23"/>
    </row>
    <row r="581" spans="6:11">
      <c r="F581" s="61"/>
      <c r="J581" s="60"/>
      <c r="K581" s="23"/>
    </row>
    <row r="582" spans="6:11">
      <c r="F582" s="61"/>
      <c r="J582" s="60"/>
      <c r="K582" s="23"/>
    </row>
    <row r="583" spans="6:11">
      <c r="F583" s="61"/>
      <c r="J583" s="60"/>
      <c r="K583" s="23"/>
    </row>
    <row r="584" spans="6:11">
      <c r="F584" s="61"/>
      <c r="J584" s="60"/>
      <c r="K584" s="23"/>
    </row>
    <row r="585" spans="6:11">
      <c r="F585" s="61"/>
      <c r="J585" s="60"/>
      <c r="K585" s="23"/>
    </row>
    <row r="586" spans="6:11">
      <c r="F586" s="61"/>
      <c r="J586" s="60"/>
      <c r="K586" s="23"/>
    </row>
    <row r="587" spans="6:11">
      <c r="F587" s="61"/>
      <c r="J587" s="60"/>
      <c r="K587" s="23"/>
    </row>
    <row r="588" spans="6:11">
      <c r="F588" s="61"/>
      <c r="J588" s="60"/>
      <c r="K588" s="23"/>
    </row>
    <row r="589" spans="6:11">
      <c r="F589" s="61"/>
      <c r="J589" s="60"/>
      <c r="K589" s="23"/>
    </row>
    <row r="590" spans="6:11">
      <c r="F590" s="61"/>
      <c r="J590" s="60"/>
      <c r="K590" s="23"/>
    </row>
    <row r="591" spans="6:11">
      <c r="F591" s="61"/>
      <c r="J591" s="60"/>
      <c r="K591" s="23"/>
    </row>
    <row r="592" spans="6:11">
      <c r="F592" s="61"/>
      <c r="J592" s="60"/>
      <c r="K592" s="23"/>
    </row>
    <row r="593" spans="6:11">
      <c r="F593" s="61"/>
      <c r="J593" s="60"/>
      <c r="K593" s="23"/>
    </row>
    <row r="594" spans="6:11">
      <c r="F594" s="61"/>
      <c r="J594" s="60"/>
      <c r="K594" s="23"/>
    </row>
    <row r="595" spans="6:11">
      <c r="F595" s="61"/>
      <c r="J595" s="60"/>
      <c r="K595" s="23"/>
    </row>
    <row r="596" spans="6:11">
      <c r="F596" s="61"/>
      <c r="J596" s="60"/>
      <c r="K596" s="23"/>
    </row>
    <row r="597" spans="6:11">
      <c r="F597" s="61"/>
      <c r="J597" s="60"/>
      <c r="K597" s="23"/>
    </row>
    <row r="598" spans="6:11">
      <c r="F598" s="61"/>
      <c r="J598" s="60"/>
      <c r="K598" s="23"/>
    </row>
    <row r="599" spans="6:11">
      <c r="F599" s="61"/>
      <c r="J599" s="60"/>
      <c r="K599" s="23"/>
    </row>
    <row r="600" spans="6:11">
      <c r="F600" s="61"/>
      <c r="J600" s="60"/>
      <c r="K600" s="23"/>
    </row>
    <row r="601" spans="6:11">
      <c r="F601" s="61"/>
      <c r="J601" s="60"/>
      <c r="K601" s="23"/>
    </row>
    <row r="602" spans="6:11">
      <c r="F602" s="61"/>
      <c r="J602" s="60"/>
      <c r="K602" s="23"/>
    </row>
    <row r="603" spans="6:11">
      <c r="F603" s="61"/>
      <c r="J603" s="60"/>
      <c r="K603" s="23"/>
    </row>
    <row r="604" spans="6:11">
      <c r="F604" s="61"/>
      <c r="J604" s="60"/>
      <c r="K604" s="23"/>
    </row>
    <row r="605" spans="6:11">
      <c r="F605" s="61"/>
      <c r="J605" s="60"/>
      <c r="K605" s="23"/>
    </row>
    <row r="606" spans="6:11">
      <c r="F606" s="61"/>
      <c r="J606" s="60"/>
      <c r="K606" s="23"/>
    </row>
    <row r="607" spans="6:11">
      <c r="F607" s="61"/>
      <c r="J607" s="60"/>
      <c r="K607" s="23"/>
    </row>
    <row r="608" spans="6:11">
      <c r="F608" s="61"/>
      <c r="J608" s="60"/>
      <c r="K608" s="23"/>
    </row>
    <row r="609" spans="6:11">
      <c r="F609" s="61"/>
      <c r="J609" s="60"/>
      <c r="K609" s="23"/>
    </row>
    <row r="610" spans="6:11">
      <c r="F610" s="61"/>
      <c r="J610" s="60"/>
      <c r="K610" s="23"/>
    </row>
    <row r="611" spans="6:11">
      <c r="F611" s="61"/>
      <c r="J611" s="60"/>
      <c r="K611" s="23"/>
    </row>
    <row r="612" spans="6:11">
      <c r="F612" s="61"/>
      <c r="J612" s="60"/>
      <c r="K612" s="23"/>
    </row>
    <row r="613" spans="6:11">
      <c r="F613" s="61"/>
      <c r="J613" s="60"/>
      <c r="K613" s="23"/>
    </row>
    <row r="614" spans="6:11">
      <c r="F614" s="61"/>
      <c r="J614" s="60"/>
      <c r="K614" s="23"/>
    </row>
    <row r="615" spans="6:11">
      <c r="F615" s="61"/>
      <c r="J615" s="60"/>
      <c r="K615" s="23"/>
    </row>
    <row r="616" spans="6:11">
      <c r="F616" s="61"/>
      <c r="J616" s="60"/>
      <c r="K616" s="23"/>
    </row>
    <row r="617" spans="6:11">
      <c r="F617" s="61"/>
      <c r="J617" s="60"/>
      <c r="K617" s="23"/>
    </row>
  </sheetData>
  <mergeCells count="1"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"/>
  <dimension ref="B1:N27"/>
  <sheetViews>
    <sheetView showGridLines="0" showRowColHeaders="0" zoomScaleNormal="100" workbookViewId="0">
      <selection activeCell="B2" sqref="B2"/>
    </sheetView>
  </sheetViews>
  <sheetFormatPr baseColWidth="10" defaultColWidth="11.42578125" defaultRowHeight="12.75"/>
  <cols>
    <col min="1" max="1" width="0.28515625" style="30" customWidth="1"/>
    <col min="2" max="2" width="2.7109375" style="30" customWidth="1"/>
    <col min="3" max="3" width="23.7109375" style="30" customWidth="1"/>
    <col min="4" max="4" width="1.28515625" style="30" customWidth="1"/>
    <col min="5" max="5" width="70.7109375" style="30" customWidth="1"/>
    <col min="6" max="7" width="11.42578125" style="30"/>
    <col min="8" max="9" width="22.7109375" style="30" bestFit="1" customWidth="1"/>
    <col min="10" max="10" width="22.28515625" style="30" bestFit="1" customWidth="1"/>
    <col min="11" max="11" width="17.7109375" style="30" bestFit="1" customWidth="1"/>
    <col min="12" max="16384" width="11.42578125" style="30"/>
  </cols>
  <sheetData>
    <row r="1" spans="2:14" ht="0.75" customHeight="1"/>
    <row r="2" spans="2:14" ht="21" customHeight="1">
      <c r="B2" s="31"/>
      <c r="E2" s="28" t="s">
        <v>0</v>
      </c>
    </row>
    <row r="3" spans="2:14" ht="15" customHeight="1">
      <c r="E3" s="29" t="str">
        <f>Indice!E3</f>
        <v>Abril 2026</v>
      </c>
    </row>
    <row r="4" spans="2:14" s="33" customFormat="1" ht="20.25" customHeight="1">
      <c r="B4" s="32"/>
      <c r="C4" s="25" t="s">
        <v>24</v>
      </c>
    </row>
    <row r="5" spans="2:14" s="33" customFormat="1" ht="12.75" customHeight="1">
      <c r="B5" s="32"/>
      <c r="C5" s="34"/>
    </row>
    <row r="6" spans="2:14" s="33" customFormat="1" ht="13.5" customHeight="1">
      <c r="B6" s="32"/>
      <c r="C6" s="35"/>
      <c r="D6" s="36"/>
      <c r="E6" s="36"/>
      <c r="G6" s="41"/>
      <c r="H6"/>
      <c r="I6"/>
      <c r="J6"/>
    </row>
    <row r="7" spans="2:14" s="33" customFormat="1" ht="12.75" customHeight="1">
      <c r="B7" s="32"/>
      <c r="C7" s="124" t="s">
        <v>15</v>
      </c>
      <c r="D7" s="36"/>
      <c r="E7" s="64"/>
    </row>
    <row r="8" spans="2:14" s="33" customFormat="1" ht="12.75" customHeight="1">
      <c r="B8" s="32"/>
      <c r="C8" s="124"/>
      <c r="D8" s="36"/>
      <c r="E8" s="64"/>
      <c r="G8" s="27"/>
    </row>
    <row r="9" spans="2:14" s="33" customFormat="1" ht="12.75" customHeight="1">
      <c r="B9" s="32"/>
      <c r="C9" s="124"/>
      <c r="D9" s="36"/>
      <c r="E9" s="64"/>
      <c r="G9" s="27"/>
    </row>
    <row r="10" spans="2:14" s="33" customFormat="1" ht="12.75" customHeight="1">
      <c r="B10" s="32"/>
      <c r="C10" s="37"/>
      <c r="D10" s="36"/>
      <c r="E10" s="64"/>
      <c r="G10" s="27"/>
    </row>
    <row r="11" spans="2:14" s="33" customFormat="1" ht="12.75" customHeight="1">
      <c r="B11" s="32"/>
      <c r="C11" s="37"/>
      <c r="D11" s="36"/>
      <c r="E11" s="36"/>
      <c r="G11" s="27"/>
    </row>
    <row r="12" spans="2:14" s="33" customFormat="1" ht="12.75" customHeight="1">
      <c r="B12" s="32"/>
      <c r="C12" s="37"/>
      <c r="D12" s="36"/>
      <c r="E12" s="36"/>
      <c r="G12" s="27"/>
    </row>
    <row r="13" spans="2:14" s="33" customFormat="1" ht="12.75" customHeight="1">
      <c r="B13" s="32"/>
      <c r="C13" s="37"/>
      <c r="D13" s="36"/>
      <c r="E13" s="36"/>
      <c r="G13" s="27"/>
    </row>
    <row r="14" spans="2:14" s="33" customFormat="1" ht="12.75" customHeight="1">
      <c r="B14" s="32"/>
      <c r="C14" s="37"/>
      <c r="D14" s="36"/>
      <c r="E14" s="36"/>
      <c r="G14" s="27"/>
      <c r="L14" s="63"/>
      <c r="M14" s="63"/>
      <c r="N14" s="63"/>
    </row>
    <row r="15" spans="2:14" s="33" customFormat="1" ht="12.75" customHeight="1">
      <c r="B15" s="32"/>
      <c r="C15" s="37"/>
      <c r="D15" s="36"/>
      <c r="E15" s="36"/>
      <c r="G15" s="27"/>
      <c r="L15" s="63"/>
      <c r="M15" s="63"/>
      <c r="N15" s="63"/>
    </row>
    <row r="16" spans="2:14" s="33" customFormat="1" ht="12.75" customHeight="1">
      <c r="B16" s="32"/>
      <c r="C16" s="35"/>
      <c r="D16" s="36"/>
      <c r="E16" s="36"/>
      <c r="G16" s="27"/>
      <c r="L16" s="63"/>
      <c r="M16" s="63"/>
      <c r="N16" s="63"/>
    </row>
    <row r="17" spans="2:14" s="33" customFormat="1" ht="12.75" customHeight="1">
      <c r="B17" s="32"/>
      <c r="C17" s="35"/>
      <c r="D17" s="36"/>
      <c r="E17" s="36"/>
      <c r="G17" s="27"/>
      <c r="L17" s="63"/>
      <c r="M17" s="63"/>
      <c r="N17" s="63"/>
    </row>
    <row r="18" spans="2:14" s="33" customFormat="1" ht="12.75" customHeight="1">
      <c r="B18" s="32"/>
      <c r="C18" s="35"/>
      <c r="D18" s="36"/>
      <c r="E18" s="36"/>
      <c r="G18" s="27"/>
      <c r="L18" s="63"/>
      <c r="M18" s="63"/>
      <c r="N18" s="63"/>
    </row>
    <row r="19" spans="2:14" s="33" customFormat="1" ht="12.75" customHeight="1">
      <c r="B19" s="32"/>
      <c r="C19" s="35"/>
      <c r="D19" s="36"/>
      <c r="E19" s="36"/>
      <c r="G19" s="27"/>
      <c r="L19" s="63"/>
      <c r="M19" s="63"/>
      <c r="N19" s="63"/>
    </row>
    <row r="20" spans="2:14" s="33" customFormat="1" ht="12.75" customHeight="1">
      <c r="B20" s="32"/>
      <c r="C20" s="35"/>
      <c r="D20" s="36"/>
      <c r="E20" s="36"/>
      <c r="L20" s="63"/>
      <c r="M20" s="63"/>
      <c r="N20" s="63"/>
    </row>
    <row r="21" spans="2:14" s="33" customFormat="1" ht="12.75" customHeight="1">
      <c r="B21" s="32"/>
      <c r="C21" s="35"/>
      <c r="D21" s="36"/>
      <c r="E21" s="36"/>
      <c r="G21" s="30"/>
      <c r="L21" s="63"/>
      <c r="M21" s="63"/>
      <c r="N21" s="63"/>
    </row>
    <row r="22" spans="2:14">
      <c r="L22" s="31"/>
      <c r="M22" s="31"/>
      <c r="N22" s="31"/>
    </row>
    <row r="23" spans="2:14">
      <c r="L23" s="31"/>
      <c r="M23" s="31"/>
      <c r="N23" s="31"/>
    </row>
    <row r="24" spans="2:14">
      <c r="L24" s="31"/>
      <c r="M24" s="31"/>
      <c r="N24" s="31"/>
    </row>
    <row r="25" spans="2:14">
      <c r="E25" s="38"/>
      <c r="L25" s="31"/>
      <c r="M25" s="31"/>
      <c r="N25" s="31"/>
    </row>
    <row r="26" spans="2:14">
      <c r="E26" s="39"/>
      <c r="L26" s="31"/>
      <c r="M26" s="31"/>
      <c r="N26" s="31"/>
    </row>
    <row r="27" spans="2:14">
      <c r="E27" s="40" t="s">
        <v>10</v>
      </c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/>
  <dimension ref="A2:H57"/>
  <sheetViews>
    <sheetView workbookViewId="0">
      <selection activeCell="G41" sqref="G41"/>
    </sheetView>
  </sheetViews>
  <sheetFormatPr baseColWidth="10" defaultRowHeight="12.75"/>
  <sheetData>
    <row r="2" spans="1:8" ht="12.75" customHeight="1">
      <c r="B2" s="77" t="s">
        <v>25</v>
      </c>
    </row>
    <row r="3" spans="1:8">
      <c r="B3" s="44"/>
      <c r="C3" s="44" t="s">
        <v>8</v>
      </c>
      <c r="D3" s="44" t="s">
        <v>9</v>
      </c>
      <c r="E3" s="44" t="s">
        <v>6</v>
      </c>
    </row>
    <row r="4" spans="1:8">
      <c r="B4" s="45" t="s">
        <v>2</v>
      </c>
      <c r="C4" s="46">
        <f>Dat_01!B35</f>
        <v>2.9999999999999997E-4</v>
      </c>
      <c r="D4" s="46">
        <f>Dat_01!C35</f>
        <v>-1.8639699999999999</v>
      </c>
      <c r="E4" s="46">
        <f>Dat_01!D35</f>
        <v>-1.8636699999999999</v>
      </c>
    </row>
    <row r="5" spans="1:8">
      <c r="B5" s="45" t="s">
        <v>3</v>
      </c>
      <c r="C5" s="46">
        <f>Dat_01!B36</f>
        <v>866.99254900000005</v>
      </c>
      <c r="D5" s="46">
        <f>Dat_01!C36</f>
        <v>-443.87025899999998</v>
      </c>
      <c r="E5" s="46">
        <f>Dat_01!D36</f>
        <v>423.12229000000008</v>
      </c>
    </row>
    <row r="6" spans="1:8">
      <c r="B6" s="45" t="s">
        <v>4</v>
      </c>
      <c r="C6" s="46">
        <f>Dat_01!B37</f>
        <v>3.3795359999999999</v>
      </c>
      <c r="D6" s="46">
        <f>Dat_01!C37</f>
        <v>-432.91043999999999</v>
      </c>
      <c r="E6" s="46">
        <f>Dat_01!D37</f>
        <v>-429.53090400000002</v>
      </c>
    </row>
    <row r="7" spans="1:8">
      <c r="B7" s="45" t="s">
        <v>5</v>
      </c>
      <c r="C7" s="46">
        <f>Dat_01!B38</f>
        <v>236.74441100000001</v>
      </c>
      <c r="D7" s="46">
        <f>Dat_01!C38</f>
        <v>-1305.538219</v>
      </c>
      <c r="E7" s="46">
        <f>Dat_01!D38</f>
        <v>-1068.7938079999999</v>
      </c>
    </row>
    <row r="8" spans="1:8">
      <c r="B8" s="43" t="s">
        <v>1</v>
      </c>
      <c r="C8" s="47">
        <f>SUM(C4:C7)</f>
        <v>1107.1167960000002</v>
      </c>
      <c r="D8" s="47">
        <f>SUM(D4:D7)</f>
        <v>-2184.1828880000003</v>
      </c>
      <c r="E8" s="47">
        <f>SUM(E4:E7)</f>
        <v>-1077.0660919999998</v>
      </c>
      <c r="F8" s="78">
        <f>ABS(E8)</f>
        <v>1077.0660919999998</v>
      </c>
    </row>
    <row r="10" spans="1:8">
      <c r="B10" s="77" t="s">
        <v>26</v>
      </c>
    </row>
    <row r="11" spans="1:8">
      <c r="B11" s="94"/>
      <c r="C11" s="94"/>
      <c r="D11" s="95" t="s">
        <v>45</v>
      </c>
      <c r="E11" s="95" t="s">
        <v>45</v>
      </c>
      <c r="F11" s="95" t="s">
        <v>45</v>
      </c>
      <c r="G11" s="95" t="s">
        <v>45</v>
      </c>
      <c r="H11" s="95"/>
    </row>
    <row r="12" spans="1:8">
      <c r="B12" s="54"/>
      <c r="C12" s="54"/>
      <c r="D12" s="51" t="s">
        <v>2</v>
      </c>
      <c r="E12" s="51" t="s">
        <v>3</v>
      </c>
      <c r="F12" s="51" t="s">
        <v>4</v>
      </c>
      <c r="G12" s="51" t="s">
        <v>5</v>
      </c>
      <c r="H12" s="51" t="s">
        <v>6</v>
      </c>
    </row>
    <row r="13" spans="1:8">
      <c r="A13" s="96" t="s">
        <v>46</v>
      </c>
      <c r="B13" s="102">
        <f>YEAR(Dat_01!B43)</f>
        <v>2025</v>
      </c>
      <c r="C13" s="104" t="str">
        <f>IF(MONTH(Dat_01!B43)=1,"Enero",IF(MONTH(Dat_01!B43)=2,"Febrero",IF(MONTH(Dat_01!B43)=3,"Marzo",IF(MONTH(Dat_01!B43)=4,"Abril",IF(MONTH(Dat_01!B43)=5,"Mayo",IF(MONTH(Dat_01!B43)=6,"Junio",IF(MONTH(Dat_01!B43)=7,"Julio",IF(MONTH(Dat_01!B43)=8,"Agosto",IF(MONTH(Dat_01!B43)=9,"Septiembre",IF(MONTH(Dat_01!B43)=10,"Octubre",IF(MONTH(Dat_01!B43)=11,"Noviembre",IF(MONTH(Dat_01!B43)=12,"Diciembre","ERROR"))))))))))))</f>
        <v>Abril</v>
      </c>
      <c r="D13" s="52">
        <f>Dat_01!C43</f>
        <v>-11.22448</v>
      </c>
      <c r="E13" s="52">
        <f>Dat_01!D43</f>
        <v>-771.31485899999996</v>
      </c>
      <c r="F13" s="52">
        <f>Dat_01!E43</f>
        <v>-217.25496000000001</v>
      </c>
      <c r="G13" s="52">
        <f>Dat_01!F43</f>
        <v>-81.330233000000007</v>
      </c>
      <c r="H13" s="56">
        <f>SUM(D13:G13)</f>
        <v>-1081.1245319999998</v>
      </c>
    </row>
    <row r="14" spans="1:8">
      <c r="A14" s="96" t="s">
        <v>47</v>
      </c>
      <c r="B14" s="102">
        <f>YEAR(Dat_01!B44)</f>
        <v>2025</v>
      </c>
      <c r="C14" s="104" t="str">
        <f>IF(MONTH(Dat_01!B44)=1,"Enero",IF(MONTH(Dat_01!B44)=2,"Febrero",IF(MONTH(Dat_01!B44)=3,"Marzo",IF(MONTH(Dat_01!B44)=4,"Abril",IF(MONTH(Dat_01!B44)=5,"Mayo",IF(MONTH(Dat_01!B44)=6,"Junio",IF(MONTH(Dat_01!B44)=7,"Julio",IF(MONTH(Dat_01!B44)=8,"Agosto",IF(MONTH(Dat_01!B44)=9,"Septiembre",IF(MONTH(Dat_01!B44)=10,"Octubre",IF(MONTH(Dat_01!B44)=11,"Noviembre",IF(MONTH(Dat_01!B44)=12,"Diciembre","ERROR"))))))))))))</f>
        <v>Mayo</v>
      </c>
      <c r="D14" s="52">
        <f>Dat_01!C44</f>
        <v>-6.8385199999999999</v>
      </c>
      <c r="E14" s="52">
        <f>Dat_01!D44</f>
        <v>-283.173901</v>
      </c>
      <c r="F14" s="52">
        <f>Dat_01!E44</f>
        <v>-444.66645599999998</v>
      </c>
      <c r="G14" s="52">
        <f>Dat_01!F44</f>
        <v>-266.90411699999999</v>
      </c>
      <c r="H14" s="56">
        <f t="shared" ref="H14:H25" si="0">SUM(D14:G14)</f>
        <v>-1001.5829940000001</v>
      </c>
    </row>
    <row r="15" spans="1:8">
      <c r="A15" s="96" t="s">
        <v>48</v>
      </c>
      <c r="B15" s="102">
        <f>YEAR(Dat_01!B45)</f>
        <v>2025</v>
      </c>
      <c r="C15" s="104" t="str">
        <f>IF(MONTH(Dat_01!B45)=1,"Enero",IF(MONTH(Dat_01!B45)=2,"Febrero",IF(MONTH(Dat_01!B45)=3,"Marzo",IF(MONTH(Dat_01!B45)=4,"Abril",IF(MONTH(Dat_01!B45)=5,"Mayo",IF(MONTH(Dat_01!B45)=6,"Junio",IF(MONTH(Dat_01!B45)=7,"Julio",IF(MONTH(Dat_01!B45)=8,"Agosto",IF(MONTH(Dat_01!B45)=9,"Septiembre",IF(MONTH(Dat_01!B45)=10,"Octubre",IF(MONTH(Dat_01!B45)=11,"Noviembre",IF(MONTH(Dat_01!B45)=12,"Diciembre","ERROR"))))))))))))</f>
        <v>Junio</v>
      </c>
      <c r="D15" s="52">
        <f>Dat_01!C45</f>
        <v>-13.88903</v>
      </c>
      <c r="E15" s="52">
        <f>Dat_01!D45</f>
        <v>591.59666800000002</v>
      </c>
      <c r="F15" s="52">
        <f>Dat_01!E45</f>
        <v>-395.02490399999999</v>
      </c>
      <c r="G15" s="52">
        <f>Dat_01!F45</f>
        <v>-1185.184041</v>
      </c>
      <c r="H15" s="56">
        <f t="shared" si="0"/>
        <v>-1002.501307</v>
      </c>
    </row>
    <row r="16" spans="1:8">
      <c r="A16" s="96" t="s">
        <v>49</v>
      </c>
      <c r="B16" s="102">
        <f>YEAR(Dat_01!B46)</f>
        <v>2025</v>
      </c>
      <c r="C16" s="104" t="str">
        <f>IF(MONTH(Dat_01!B46)=1,"Enero",IF(MONTH(Dat_01!B46)=2,"Febrero",IF(MONTH(Dat_01!B46)=3,"Marzo",IF(MONTH(Dat_01!B46)=4,"Abril",IF(MONTH(Dat_01!B46)=5,"Mayo",IF(MONTH(Dat_01!B46)=6,"Junio",IF(MONTH(Dat_01!B46)=7,"Julio",IF(MONTH(Dat_01!B46)=8,"Agosto",IF(MONTH(Dat_01!B46)=9,"Septiembre",IF(MONTH(Dat_01!B46)=10,"Octubre",IF(MONTH(Dat_01!B46)=11,"Noviembre",IF(MONTH(Dat_01!B46)=12,"Diciembre","ERROR"))))))))))))</f>
        <v>Julio</v>
      </c>
      <c r="D16" s="52">
        <f>Dat_01!C46</f>
        <v>-18.650079999999999</v>
      </c>
      <c r="E16" s="52">
        <f>Dat_01!D46</f>
        <v>370.91333900000001</v>
      </c>
      <c r="F16" s="52">
        <f>Dat_01!E46</f>
        <v>-430.56446399999999</v>
      </c>
      <c r="G16" s="52">
        <f>Dat_01!F46</f>
        <v>-1341.3638639999999</v>
      </c>
      <c r="H16" s="56">
        <f t="shared" si="0"/>
        <v>-1419.6650689999999</v>
      </c>
    </row>
    <row r="17" spans="1:8">
      <c r="A17" s="96" t="s">
        <v>50</v>
      </c>
      <c r="B17" s="102">
        <f>YEAR(Dat_01!B47)</f>
        <v>2025</v>
      </c>
      <c r="C17" s="104" t="str">
        <f>IF(MONTH(Dat_01!B47)=1,"Enero",IF(MONTH(Dat_01!B47)=2,"Febrero",IF(MONTH(Dat_01!B47)=3,"Marzo",IF(MONTH(Dat_01!B47)=4,"Abril",IF(MONTH(Dat_01!B47)=5,"Mayo",IF(MONTH(Dat_01!B47)=6,"Junio",IF(MONTH(Dat_01!B47)=7,"Julio",IF(MONTH(Dat_01!B47)=8,"Agosto",IF(MONTH(Dat_01!B47)=9,"Septiembre",IF(MONTH(Dat_01!B47)=10,"Octubre",IF(MONTH(Dat_01!B47)=11,"Noviembre",IF(MONTH(Dat_01!B47)=12,"Diciembre","ERROR"))))))))))))</f>
        <v>Agosto</v>
      </c>
      <c r="D17" s="52">
        <f>Dat_01!C47</f>
        <v>-17.914929999999998</v>
      </c>
      <c r="E17" s="52">
        <f>Dat_01!D47</f>
        <v>771.76795400000003</v>
      </c>
      <c r="F17" s="52">
        <f>Dat_01!E47</f>
        <v>-448.669152</v>
      </c>
      <c r="G17" s="52">
        <f>Dat_01!F47</f>
        <v>-1246.7576469999999</v>
      </c>
      <c r="H17" s="56">
        <f t="shared" si="0"/>
        <v>-941.57377499999984</v>
      </c>
    </row>
    <row r="18" spans="1:8">
      <c r="A18" s="96" t="s">
        <v>51</v>
      </c>
      <c r="B18" s="102">
        <f>YEAR(Dat_01!B48)</f>
        <v>2025</v>
      </c>
      <c r="C18" s="104" t="str">
        <f>IF(MONTH(Dat_01!B48)=1,"Enero",IF(MONTH(Dat_01!B48)=2,"Febrero",IF(MONTH(Dat_01!B48)=3,"Marzo",IF(MONTH(Dat_01!B48)=4,"Abril",IF(MONTH(Dat_01!B48)=5,"Mayo",IF(MONTH(Dat_01!B48)=6,"Junio",IF(MONTH(Dat_01!B48)=7,"Julio",IF(MONTH(Dat_01!B48)=8,"Agosto",IF(MONTH(Dat_01!B48)=9,"Septiembre",IF(MONTH(Dat_01!B48)=10,"Octubre",IF(MONTH(Dat_01!B48)=11,"Noviembre",IF(MONTH(Dat_01!B48)=12,"Diciembre","ERROR"))))))))))))</f>
        <v>Septiembre</v>
      </c>
      <c r="D18" s="52">
        <f>Dat_01!C48</f>
        <v>-16.662929999999999</v>
      </c>
      <c r="E18" s="52">
        <f>Dat_01!D48</f>
        <v>788.68061799999998</v>
      </c>
      <c r="F18" s="52">
        <f>Dat_01!E48</f>
        <v>-339.60599999999999</v>
      </c>
      <c r="G18" s="52">
        <f>Dat_01!F48</f>
        <v>-1108.6458379999999</v>
      </c>
      <c r="H18" s="56">
        <f t="shared" si="0"/>
        <v>-676.23414999999989</v>
      </c>
    </row>
    <row r="19" spans="1:8">
      <c r="A19" s="96" t="s">
        <v>52</v>
      </c>
      <c r="B19" s="102">
        <f>YEAR(Dat_01!B49)</f>
        <v>2025</v>
      </c>
      <c r="C19" s="104" t="str">
        <f>IF(MONTH(Dat_01!B49)=1,"Enero",IF(MONTH(Dat_01!B49)=2,"Febrero",IF(MONTH(Dat_01!B49)=3,"Marzo",IF(MONTH(Dat_01!B49)=4,"Abril",IF(MONTH(Dat_01!B49)=5,"Mayo",IF(MONTH(Dat_01!B49)=6,"Junio",IF(MONTH(Dat_01!B49)=7,"Julio",IF(MONTH(Dat_01!B49)=8,"Agosto",IF(MONTH(Dat_01!B49)=9,"Septiembre",IF(MONTH(Dat_01!B49)=10,"Octubre",IF(MONTH(Dat_01!B49)=11,"Noviembre",IF(MONTH(Dat_01!B49)=12,"Diciembre","ERROR"))))))))))))</f>
        <v>Octubre</v>
      </c>
      <c r="D19" s="52">
        <f>Dat_01!C49</f>
        <v>-11.262460000000001</v>
      </c>
      <c r="E19" s="52">
        <f>Dat_01!D49</f>
        <v>549.57593699999995</v>
      </c>
      <c r="F19" s="52">
        <f>Dat_01!E49</f>
        <v>-390.75479999999999</v>
      </c>
      <c r="G19" s="52">
        <f>Dat_01!F49</f>
        <v>-1431.1306219999999</v>
      </c>
      <c r="H19" s="56">
        <f t="shared" si="0"/>
        <v>-1283.5719449999999</v>
      </c>
    </row>
    <row r="20" spans="1:8">
      <c r="A20" s="96" t="s">
        <v>53</v>
      </c>
      <c r="B20" s="102">
        <f>YEAR(Dat_01!B50)</f>
        <v>2025</v>
      </c>
      <c r="C20" s="104" t="str">
        <f>IF(MONTH(Dat_01!B50)=1,"Enero",IF(MONTH(Dat_01!B50)=2,"Febrero",IF(MONTH(Dat_01!B50)=3,"Marzo",IF(MONTH(Dat_01!B50)=4,"Abril",IF(MONTH(Dat_01!B50)=5,"Mayo",IF(MONTH(Dat_01!B50)=6,"Junio",IF(MONTH(Dat_01!B50)=7,"Julio",IF(MONTH(Dat_01!B50)=8,"Agosto",IF(MONTH(Dat_01!B50)=9,"Septiembre",IF(MONTH(Dat_01!B50)=10,"Octubre",IF(MONTH(Dat_01!B50)=11,"Noviembre",IF(MONTH(Dat_01!B50)=12,"Diciembre","ERROR"))))))))))))</f>
        <v>Noviembre</v>
      </c>
      <c r="D20" s="52">
        <f>Dat_01!C50</f>
        <v>-12.241210000000001</v>
      </c>
      <c r="E20" s="52">
        <f>Dat_01!D50</f>
        <v>-34.789622999999999</v>
      </c>
      <c r="F20" s="52">
        <f>Dat_01!E50</f>
        <v>-315.85096800000002</v>
      </c>
      <c r="G20" s="52">
        <f>Dat_01!F50</f>
        <v>-821.39856099999997</v>
      </c>
      <c r="H20" s="56">
        <f t="shared" si="0"/>
        <v>-1184.280362</v>
      </c>
    </row>
    <row r="21" spans="1:8">
      <c r="A21" s="96" t="s">
        <v>54</v>
      </c>
      <c r="B21" s="102">
        <f>YEAR(Dat_01!B51)</f>
        <v>2025</v>
      </c>
      <c r="C21" s="104" t="str">
        <f>IF(MONTH(Dat_01!B51)=1,"Enero",IF(MONTH(Dat_01!B51)=2,"Febrero",IF(MONTH(Dat_01!B51)=3,"Marzo",IF(MONTH(Dat_01!B51)=4,"Abril",IF(MONTH(Dat_01!B51)=5,"Mayo",IF(MONTH(Dat_01!B51)=6,"Junio",IF(MONTH(Dat_01!B51)=7,"Julio",IF(MONTH(Dat_01!B51)=8,"Agosto",IF(MONTH(Dat_01!B51)=9,"Septiembre",IF(MONTH(Dat_01!B51)=10,"Octubre",IF(MONTH(Dat_01!B51)=11,"Noviembre",IF(MONTH(Dat_01!B51)=12,"Diciembre","ERROR"))))))))))))</f>
        <v>Diciembre</v>
      </c>
      <c r="D21" s="52">
        <f>Dat_01!C51</f>
        <v>-24.35474</v>
      </c>
      <c r="E21" s="52">
        <f>Dat_01!D51</f>
        <v>735.25613599999997</v>
      </c>
      <c r="F21" s="52">
        <f>Dat_01!E51</f>
        <v>-360.21218399999998</v>
      </c>
      <c r="G21" s="52">
        <f>Dat_01!F51</f>
        <v>-737.77959399999997</v>
      </c>
      <c r="H21" s="56">
        <f t="shared" si="0"/>
        <v>-387.09038199999998</v>
      </c>
    </row>
    <row r="22" spans="1:8">
      <c r="A22" s="96" t="s">
        <v>47</v>
      </c>
      <c r="B22" s="102">
        <f>YEAR(Dat_01!B52)</f>
        <v>2026</v>
      </c>
      <c r="C22" s="104" t="str">
        <f>IF(MONTH(Dat_01!B52)=1,"Enero",IF(MONTH(Dat_01!B52)=2,"Febrero",IF(MONTH(Dat_01!B52)=3,"Marzo",IF(MONTH(Dat_01!B52)=4,"Abril",IF(MONTH(Dat_01!B52)=5,"Mayo",IF(MONTH(Dat_01!B52)=6,"Junio",IF(MONTH(Dat_01!B52)=7,"Julio",IF(MONTH(Dat_01!B52)=8,"Agosto",IF(MONTH(Dat_01!B52)=9,"Septiembre",IF(MONTH(Dat_01!B52)=10,"Octubre",IF(MONTH(Dat_01!B52)=11,"Noviembre",IF(MONTH(Dat_01!B52)=12,"Diciembre","ERROR"))))))))))))</f>
        <v>Enero</v>
      </c>
      <c r="D22" s="52">
        <f>Dat_01!C52</f>
        <v>-38.608519999999999</v>
      </c>
      <c r="E22" s="52">
        <f>Dat_01!D52</f>
        <v>-517.74546399999997</v>
      </c>
      <c r="F22" s="52">
        <f>Dat_01!E52</f>
        <v>-202.595472</v>
      </c>
      <c r="G22" s="52">
        <f>Dat_01!F52</f>
        <v>-308.00228399999997</v>
      </c>
      <c r="H22" s="56">
        <f t="shared" si="0"/>
        <v>-1066.95174</v>
      </c>
    </row>
    <row r="23" spans="1:8">
      <c r="A23" s="96" t="s">
        <v>54</v>
      </c>
      <c r="B23" s="102">
        <f>YEAR(Dat_01!B53)</f>
        <v>2026</v>
      </c>
      <c r="C23" s="104" t="str">
        <f>IF(MONTH(Dat_01!B53)=1,"Enero",IF(MONTH(Dat_01!B53)=2,"Febrero",IF(MONTH(Dat_01!B53)=3,"Marzo",IF(MONTH(Dat_01!B53)=4,"Abril",IF(MONTH(Dat_01!B53)=5,"Mayo",IF(MONTH(Dat_01!B53)=6,"Junio",IF(MONTH(Dat_01!B53)=7,"Julio",IF(MONTH(Dat_01!B53)=8,"Agosto",IF(MONTH(Dat_01!B53)=9,"Septiembre",IF(MONTH(Dat_01!B53)=10,"Octubre",IF(MONTH(Dat_01!B53)=11,"Noviembre",IF(MONTH(Dat_01!B53)=12,"Diciembre","ERROR"))))))))))))</f>
        <v>Febrero</v>
      </c>
      <c r="D23" s="52">
        <f>Dat_01!C53</f>
        <v>-23.725670000000001</v>
      </c>
      <c r="E23" s="52">
        <f>Dat_01!D53</f>
        <v>-630.90772400000003</v>
      </c>
      <c r="F23" s="52">
        <f>Dat_01!E53</f>
        <v>-318.776904</v>
      </c>
      <c r="G23" s="52">
        <f>Dat_01!F53</f>
        <v>250.346473</v>
      </c>
      <c r="H23" s="56">
        <f t="shared" si="0"/>
        <v>-723.06382499999995</v>
      </c>
    </row>
    <row r="24" spans="1:8">
      <c r="A24" s="96" t="s">
        <v>46</v>
      </c>
      <c r="B24" s="102">
        <f>YEAR(Dat_01!B54)</f>
        <v>2026</v>
      </c>
      <c r="C24" s="104" t="str">
        <f>IF(MONTH(Dat_01!B54)=1,"Enero",IF(MONTH(Dat_01!B54)=2,"Febrero",IF(MONTH(Dat_01!B54)=3,"Marzo",IF(MONTH(Dat_01!B54)=4,"Abril",IF(MONTH(Dat_01!B54)=5,"Mayo",IF(MONTH(Dat_01!B54)=6,"Junio",IF(MONTH(Dat_01!B54)=7,"Julio",IF(MONTH(Dat_01!B54)=8,"Agosto",IF(MONTH(Dat_01!B54)=9,"Septiembre",IF(MONTH(Dat_01!B54)=10,"Octubre",IF(MONTH(Dat_01!B54)=11,"Noviembre",IF(MONTH(Dat_01!B54)=12,"Diciembre","ERROR"))))))))))))</f>
        <v>Marzo</v>
      </c>
      <c r="D24" s="52">
        <f>Dat_01!C54</f>
        <v>-22.94896</v>
      </c>
      <c r="E24" s="52">
        <f>Dat_01!D54</f>
        <v>-608.83488599999998</v>
      </c>
      <c r="F24" s="52">
        <f>Dat_01!E54</f>
        <v>-243.613629</v>
      </c>
      <c r="G24" s="52">
        <f>Dat_01!F54</f>
        <v>-435.31448699999999</v>
      </c>
      <c r="H24" s="56">
        <f t="shared" si="0"/>
        <v>-1310.7119619999999</v>
      </c>
    </row>
    <row r="25" spans="1:8">
      <c r="A25" s="96" t="s">
        <v>46</v>
      </c>
      <c r="B25" s="103">
        <f>YEAR(Dat_01!B55)</f>
        <v>2026</v>
      </c>
      <c r="C25" s="105" t="str">
        <f>IF(MONTH(Dat_01!B55)=1,"Enero",IF(MONTH(Dat_01!B55)=2,"Febrero",IF(MONTH(Dat_01!B55)=3,"Marzo",IF(MONTH(Dat_01!B55)=4,"Abril",IF(MONTH(Dat_01!B55)=5,"Mayo",IF(MONTH(Dat_01!B55)=6,"Junio",IF(MONTH(Dat_01!B55)=7,"Julio",IF(MONTH(Dat_01!B55)=8,"Agosto",IF(MONTH(Dat_01!B55)=9,"Septiembre",IF(MONTH(Dat_01!B55)=10,"Octubre",IF(MONTH(Dat_01!B55)=11,"Noviembre",IF(MONTH(Dat_01!B55)=12,"Diciembre","ERROR"))))))))))))</f>
        <v>Abril</v>
      </c>
      <c r="D25" s="97">
        <f>Dat_01!C55</f>
        <v>-1.8636699999999999</v>
      </c>
      <c r="E25" s="97">
        <f>Dat_01!D55</f>
        <v>423.12229000000002</v>
      </c>
      <c r="F25" s="97">
        <f>Dat_01!E55</f>
        <v>-429.53090400000002</v>
      </c>
      <c r="G25" s="97">
        <f>Dat_01!F55</f>
        <v>-1068.7938079999999</v>
      </c>
      <c r="H25" s="58">
        <f t="shared" si="0"/>
        <v>-1077.066092</v>
      </c>
    </row>
    <row r="27" spans="1:8">
      <c r="B27" s="77"/>
    </row>
    <row r="28" spans="1:8">
      <c r="B28" s="111"/>
      <c r="C28" s="112"/>
      <c r="D28" s="112"/>
      <c r="E28" s="112"/>
    </row>
    <row r="29" spans="1:8">
      <c r="B29" s="113"/>
      <c r="C29" s="114"/>
      <c r="D29" s="114"/>
      <c r="E29" s="114"/>
      <c r="F29" s="98"/>
    </row>
    <row r="30" spans="1:8">
      <c r="B30" s="113"/>
      <c r="C30" s="114"/>
      <c r="D30" s="114"/>
      <c r="E30" s="114"/>
      <c r="F30" s="98"/>
    </row>
    <row r="31" spans="1:8">
      <c r="B31" s="113"/>
      <c r="C31" s="114"/>
      <c r="D31" s="114"/>
      <c r="E31" s="114"/>
      <c r="F31" s="98"/>
    </row>
    <row r="32" spans="1:8">
      <c r="B32" s="113"/>
      <c r="C32" s="114"/>
      <c r="D32" s="114"/>
      <c r="E32" s="114"/>
      <c r="F32" s="98"/>
    </row>
    <row r="33" spans="2:6">
      <c r="B33" s="113"/>
      <c r="C33" s="114"/>
      <c r="D33" s="114"/>
      <c r="E33" s="114"/>
      <c r="F33" s="98"/>
    </row>
    <row r="34" spans="2:6">
      <c r="B34" s="113"/>
      <c r="C34" s="114"/>
      <c r="D34" s="114"/>
      <c r="E34" s="114"/>
      <c r="F34" s="98"/>
    </row>
    <row r="35" spans="2:6">
      <c r="B35" s="113"/>
      <c r="C35" s="114"/>
      <c r="D35" s="114"/>
      <c r="E35" s="114"/>
      <c r="F35" s="98"/>
    </row>
    <row r="36" spans="2:6">
      <c r="B36" s="113"/>
      <c r="C36" s="114"/>
      <c r="D36" s="114"/>
      <c r="E36" s="114"/>
      <c r="F36" s="98"/>
    </row>
    <row r="37" spans="2:6">
      <c r="B37" s="113"/>
      <c r="C37" s="114"/>
      <c r="D37" s="114"/>
      <c r="E37" s="114"/>
      <c r="F37" s="98"/>
    </row>
    <row r="38" spans="2:6">
      <c r="B38" s="113"/>
      <c r="C38" s="114"/>
      <c r="D38" s="114"/>
      <c r="E38" s="114"/>
      <c r="F38" s="98"/>
    </row>
    <row r="39" spans="2:6">
      <c r="B39" s="113"/>
      <c r="C39" s="114"/>
      <c r="D39" s="114"/>
      <c r="E39" s="114"/>
      <c r="F39" s="98"/>
    </row>
    <row r="40" spans="2:6">
      <c r="B40" s="113"/>
      <c r="C40" s="114"/>
      <c r="D40" s="114"/>
      <c r="E40" s="114"/>
      <c r="F40" s="98"/>
    </row>
    <row r="41" spans="2:6">
      <c r="B41" s="113"/>
      <c r="C41" s="114"/>
      <c r="D41" s="114"/>
      <c r="E41" s="114"/>
      <c r="F41" s="98"/>
    </row>
    <row r="43" spans="2:6">
      <c r="B43" s="77"/>
    </row>
    <row r="44" spans="2:6">
      <c r="B44" s="111"/>
      <c r="C44" s="112"/>
      <c r="D44" s="112"/>
      <c r="E44" s="112"/>
    </row>
    <row r="45" spans="2:6">
      <c r="B45" s="113"/>
      <c r="C45" s="114"/>
      <c r="D45" s="114"/>
      <c r="E45" s="114"/>
      <c r="F45" s="98"/>
    </row>
    <row r="46" spans="2:6">
      <c r="B46" s="113"/>
      <c r="C46" s="114"/>
      <c r="D46" s="114"/>
      <c r="E46" s="114"/>
      <c r="F46" s="98"/>
    </row>
    <row r="47" spans="2:6">
      <c r="B47" s="113"/>
      <c r="C47" s="114"/>
      <c r="D47" s="114"/>
      <c r="E47" s="114"/>
      <c r="F47" s="98"/>
    </row>
    <row r="48" spans="2:6">
      <c r="B48" s="113"/>
      <c r="C48" s="114"/>
      <c r="D48" s="114"/>
      <c r="E48" s="114"/>
      <c r="F48" s="98"/>
    </row>
    <row r="49" spans="2:6">
      <c r="B49" s="113"/>
      <c r="C49" s="114"/>
      <c r="D49" s="114"/>
      <c r="E49" s="114"/>
      <c r="F49" s="98"/>
    </row>
    <row r="50" spans="2:6">
      <c r="B50" s="113"/>
      <c r="C50" s="114"/>
      <c r="D50" s="114"/>
      <c r="E50" s="114"/>
      <c r="F50" s="98"/>
    </row>
    <row r="51" spans="2:6">
      <c r="B51" s="113"/>
      <c r="C51" s="114"/>
      <c r="D51" s="114"/>
      <c r="E51" s="114"/>
      <c r="F51" s="98"/>
    </row>
    <row r="52" spans="2:6">
      <c r="B52" s="113"/>
      <c r="C52" s="114"/>
      <c r="D52" s="114"/>
      <c r="E52" s="114"/>
      <c r="F52" s="98"/>
    </row>
    <row r="53" spans="2:6">
      <c r="B53" s="113"/>
      <c r="C53" s="114"/>
      <c r="D53" s="114"/>
      <c r="E53" s="114"/>
      <c r="F53" s="98"/>
    </row>
    <row r="54" spans="2:6">
      <c r="B54" s="113"/>
      <c r="C54" s="114"/>
      <c r="D54" s="114"/>
      <c r="E54" s="114"/>
      <c r="F54" s="98"/>
    </row>
    <row r="55" spans="2:6">
      <c r="B55" s="113"/>
      <c r="C55" s="114"/>
      <c r="D55" s="114"/>
      <c r="E55" s="114"/>
      <c r="F55" s="98"/>
    </row>
    <row r="56" spans="2:6">
      <c r="B56" s="111"/>
      <c r="C56" s="114"/>
      <c r="D56" s="114"/>
      <c r="E56" s="114"/>
      <c r="F56" s="98"/>
    </row>
    <row r="57" spans="2:6">
      <c r="B57" s="111"/>
      <c r="C57" s="114"/>
      <c r="D57" s="114"/>
      <c r="E57" s="114"/>
      <c r="F57" s="98"/>
    </row>
  </sheetData>
  <conditionalFormatting sqref="F29:F41 F45:F5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Indice</vt:lpstr>
      <vt:lpstr>I1</vt:lpstr>
      <vt:lpstr>I2</vt:lpstr>
      <vt:lpstr>I3</vt:lpstr>
      <vt:lpstr>I4</vt:lpstr>
      <vt:lpstr>I5</vt:lpstr>
      <vt:lpstr>I6</vt:lpstr>
      <vt:lpstr>Data 1</vt:lpstr>
      <vt:lpstr>Data 2</vt:lpstr>
      <vt:lpstr>Data 3</vt:lpstr>
      <vt:lpstr>Dat_01</vt:lpstr>
      <vt:lpstr>POR Utilización IPE en Horiz...</vt:lpstr>
      <vt:lpstr>Dat_02</vt:lpstr>
      <vt:lpstr>MSTR.Mes_del_informe</vt:lpstr>
      <vt:lpstr>'Data 3'!XXXX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dcterms:created xsi:type="dcterms:W3CDTF">2016-08-17T11:45:56Z</dcterms:created>
  <dcterms:modified xsi:type="dcterms:W3CDTF">2026-05-18T10:16:12Z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