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7\"/>
    </mc:Choice>
  </mc:AlternateContent>
  <bookViews>
    <workbookView xWindow="0" yWindow="-15" windowWidth="1950" windowHeight="7845" tabRatio="809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41" r:id="rId8"/>
    <sheet name="C8" sheetId="42" r:id="rId9"/>
    <sheet name="C9" sheetId="43" r:id="rId10"/>
    <sheet name="C10" sheetId="44" r:id="rId11"/>
    <sheet name="C11" sheetId="46" r:id="rId12"/>
    <sheet name="C12" sheetId="48" r:id="rId13"/>
    <sheet name="C13" sheetId="49" r:id="rId14"/>
    <sheet name="C14 " sheetId="50" r:id="rId15"/>
    <sheet name="C15" sheetId="51" r:id="rId16"/>
    <sheet name="C16" sheetId="52" r:id="rId17"/>
    <sheet name="C17" sheetId="53" r:id="rId18"/>
    <sheet name="C18" sheetId="54" r:id="rId19"/>
    <sheet name="C19" sheetId="55" r:id="rId20"/>
    <sheet name="C20" sheetId="56" r:id="rId21"/>
    <sheet name="C21" sheetId="58" r:id="rId22"/>
    <sheet name="C22" sheetId="57" r:id="rId23"/>
    <sheet name="Data 1" sheetId="1" r:id="rId24"/>
    <sheet name="Data 2" sheetId="47" r:id="rId25"/>
  </sheets>
  <definedNames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2">'C12'!$B$2:$F$45</definedName>
    <definedName name="_xlnm.Print_Area" localSheetId="13">'C13'!$A$1:$F$24</definedName>
    <definedName name="_xlnm.Print_Area" localSheetId="14">'C14 '!$B$2:$F$41</definedName>
    <definedName name="_xlnm.Print_Area" localSheetId="15">'C15'!$A$1:$F$24</definedName>
    <definedName name="_xlnm.Print_Area" localSheetId="16">'C16'!$A$1:$E$24</definedName>
    <definedName name="_xlnm.Print_Area" localSheetId="17">'C17'!$A$1:$F$24</definedName>
    <definedName name="_xlnm.Print_Area" localSheetId="18">'C18'!$A$1:$F$24</definedName>
    <definedName name="_xlnm.Print_Area" localSheetId="19">'C19'!$A$1:$F$24</definedName>
    <definedName name="_xlnm.Print_Area" localSheetId="2">'C2'!$B$2:$E$46</definedName>
    <definedName name="_xlnm.Print_Area" localSheetId="20">'C20'!$A$1:$F$24</definedName>
    <definedName name="_xlnm.Print_Area" localSheetId="21">'C21'!$A$1:$O$28</definedName>
    <definedName name="_xlnm.Print_Area" localSheetId="3">'C3'!$A$1:$F$24</definedName>
    <definedName name="_xlnm.Print_Area" localSheetId="4">'C4'!$B$2:$F$43</definedName>
    <definedName name="_xlnm.Print_Area" localSheetId="5">'C5'!$B$2:$F$29</definedName>
    <definedName name="_xlnm.Print_Area" localSheetId="6">'C6'!$B$2:$F$46</definedName>
    <definedName name="_xlnm.Print_Area" localSheetId="7">'C7'!$B$2:$F$36</definedName>
    <definedName name="_xlnm.Print_Area" localSheetId="8">'C8'!$A$1:$F$24</definedName>
    <definedName name="_xlnm.Print_Area" localSheetId="9">'C9'!$A$1:$F$24</definedName>
    <definedName name="_xlnm.Print_Area" localSheetId="24">#REF!</definedName>
    <definedName name="_xlnm.Print_Area" localSheetId="0">Indice!$A$1:$F$21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13">'C13'!ccc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 localSheetId="2">'C2'!ccc</definedName>
    <definedName name="ccc" localSheetId="20">'C20'!ccc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'C1'!ccc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13">'C13'!CUADRO_ANTERIOR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 localSheetId="2">'C2'!CUADRO_ANTERIOR</definedName>
    <definedName name="CUADRO_ANTERIOR" localSheetId="20">'C20'!CUADRO_ANTERIOR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'C1'!CUADRO_ANTERIOR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13">'C13'!CUADRO_PROXIMO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 localSheetId="2">'C2'!CUADRO_PROXIMO</definedName>
    <definedName name="CUADRO_PROXIMO" localSheetId="20">'C20'!CUADRO_PROXIMO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'C1'!CUADRO_PROXIMO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13">'C13'!FINALIZAR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 localSheetId="2">'C2'!FINALIZAR</definedName>
    <definedName name="FINALIZAR" localSheetId="20">'C20'!FINALIZAR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'C1'!FINALIZAR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13">'C13'!IMPRESION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 localSheetId="2">'C2'!IMPRESION</definedName>
    <definedName name="IMPRESION" localSheetId="20">'C20'!IMPRESION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'C1'!IMPRESION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13">'C13'!nnn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 localSheetId="2">'C2'!nnn</definedName>
    <definedName name="nnn" localSheetId="20">'C20'!nnn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'C1'!nnn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13">'C13'!nnnn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 localSheetId="2">'C2'!nnnn</definedName>
    <definedName name="nnnn" localSheetId="20">'C20'!nnnn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'C1'!nnnn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13">'C13'!nu</definedName>
    <definedName name="nu" localSheetId="15">'C15'!nu</definedName>
    <definedName name="nu" localSheetId="16">'C16'!nu</definedName>
    <definedName name="nu" localSheetId="17">'C17'!nu</definedName>
    <definedName name="nu" localSheetId="18">'C18'!nu</definedName>
    <definedName name="nu" localSheetId="19">'C19'!nu</definedName>
    <definedName name="nu" localSheetId="2">'C2'!nu</definedName>
    <definedName name="nu" localSheetId="20">'C20'!nu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'C1'!nu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13">'C13'!PRINCIPAL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 localSheetId="2">'C2'!PRINCIPAL</definedName>
    <definedName name="PRINCIPAL" localSheetId="20">'C20'!PRINCIPAL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'C1'!PRINCIPAL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13">'C13'!rosa</definedName>
    <definedName name="rosa" localSheetId="15">'C15'!rosa</definedName>
    <definedName name="rosa" localSheetId="16">'C16'!rosa</definedName>
    <definedName name="rosa" localSheetId="17">'C17'!rosa</definedName>
    <definedName name="rosa" localSheetId="18">'C18'!rosa</definedName>
    <definedName name="rosa" localSheetId="19">'C19'!rosa</definedName>
    <definedName name="rosa" localSheetId="2">'C2'!rosa</definedName>
    <definedName name="rosa" localSheetId="20">'C20'!rosa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'C1'!rosa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13">'C13'!rosa2</definedName>
    <definedName name="rosa2" localSheetId="15">'C15'!rosa2</definedName>
    <definedName name="rosa2" localSheetId="16">'C16'!rosa2</definedName>
    <definedName name="rosa2" localSheetId="17">'C17'!rosa2</definedName>
    <definedName name="rosa2" localSheetId="18">'C18'!rosa2</definedName>
    <definedName name="rosa2" localSheetId="19">'C19'!rosa2</definedName>
    <definedName name="rosa2" localSheetId="2">'C2'!rosa2</definedName>
    <definedName name="rosa2" localSheetId="20">'C20'!rosa2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'C1'!rosa2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13">'C13'!VV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 localSheetId="2">'C2'!VV</definedName>
    <definedName name="VV" localSheetId="20">'C20'!VV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'C1'!VV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13">'C13'!x</definedName>
    <definedName name="x" localSheetId="15">'C15'!x</definedName>
    <definedName name="x" localSheetId="16">'C16'!x</definedName>
    <definedName name="x" localSheetId="17">'C17'!x</definedName>
    <definedName name="x" localSheetId="18">'C18'!x</definedName>
    <definedName name="x" localSheetId="19">'C19'!x</definedName>
    <definedName name="x" localSheetId="2">'C2'!x</definedName>
    <definedName name="x" localSheetId="20">'C20'!x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'C1'!x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13">'C13'!XX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 localSheetId="2">'C2'!XX</definedName>
    <definedName name="XX" localSheetId="20">'C20'!XX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'C1'!XX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13">'C13'!xxx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 localSheetId="2">'C2'!xxx</definedName>
    <definedName name="xxx" localSheetId="20">'C20'!xxx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'C1'!xxx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13">'C13'!XXXX</definedName>
    <definedName name="XXXX" localSheetId="15">'C15'!XXXX</definedName>
    <definedName name="XXXX" localSheetId="16">'C16'!XXXX</definedName>
    <definedName name="XXXX" localSheetId="17">'C17'!XXXX</definedName>
    <definedName name="XXXX" localSheetId="18">'C18'!XXXX</definedName>
    <definedName name="XXXX" localSheetId="19">'C19'!XXXX</definedName>
    <definedName name="XXXX" localSheetId="2">'C2'!XXXX</definedName>
    <definedName name="XXXX" localSheetId="20">'C20'!XXXX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'C1'!XXXX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13">'C13'!xxxxx</definedName>
    <definedName name="xxxxx" localSheetId="15">'C15'!xxxxx</definedName>
    <definedName name="xxxxx" localSheetId="16">'C16'!xxxxx</definedName>
    <definedName name="xxxxx" localSheetId="17">'C17'!xxxxx</definedName>
    <definedName name="xxxxx" localSheetId="18">'C18'!xxxxx</definedName>
    <definedName name="xxxxx" localSheetId="19">'C19'!xxxxx</definedName>
    <definedName name="xxxxx" localSheetId="2">'C2'!xxxxx</definedName>
    <definedName name="xxxxx" localSheetId="20">'C20'!xxxxx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'C1'!xxxxx</definedName>
    <definedName name="Z_10318EB3_7543_41D7_B07B_A27B32D1F538_.wvu.PrintArea" localSheetId="14" hidden="1">'C14 '!#REF!,'C14 '!$F$26:$N$48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11" i="45" l="1"/>
  <c r="E109" i="47" l="1"/>
  <c r="E102" i="47"/>
  <c r="E100" i="47"/>
  <c r="E97" i="47"/>
  <c r="E104" i="47"/>
  <c r="E93" i="47"/>
  <c r="E110" i="1"/>
  <c r="E109" i="1"/>
  <c r="E108" i="1"/>
  <c r="E106" i="1"/>
  <c r="E105" i="1"/>
  <c r="E104" i="1"/>
  <c r="E103" i="1"/>
  <c r="E99" i="1"/>
  <c r="E92" i="1"/>
  <c r="E96" i="1"/>
  <c r="E97" i="1"/>
  <c r="E98" i="1"/>
  <c r="E100" i="1"/>
  <c r="E101" i="1"/>
  <c r="E95" i="1"/>
  <c r="E94" i="1"/>
  <c r="E93" i="1"/>
  <c r="D27" i="1"/>
  <c r="D29" i="47" l="1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28" i="47"/>
  <c r="D27" i="47"/>
  <c r="E94" i="47" l="1"/>
  <c r="E95" i="47"/>
  <c r="E96" i="47"/>
  <c r="E98" i="47"/>
  <c r="E99" i="47"/>
  <c r="E101" i="47"/>
  <c r="E103" i="47"/>
  <c r="E105" i="47"/>
  <c r="E106" i="47"/>
  <c r="E107" i="47"/>
  <c r="E108" i="47"/>
  <c r="E110" i="47"/>
  <c r="E111" i="47"/>
  <c r="D28" i="1" l="1"/>
  <c r="D122" i="47"/>
  <c r="F122" i="47"/>
  <c r="D78" i="47"/>
  <c r="D22" i="47"/>
  <c r="E22" i="47" s="1"/>
  <c r="D21" i="47"/>
  <c r="D20" i="47"/>
  <c r="F21" i="47" s="1"/>
  <c r="E21" i="47"/>
  <c r="C68" i="1"/>
  <c r="G125" i="1"/>
  <c r="I125" i="1" s="1"/>
  <c r="G126" i="1"/>
  <c r="I126" i="1"/>
  <c r="G127" i="1"/>
  <c r="I127" i="1" s="1"/>
  <c r="G128" i="1"/>
  <c r="I128" i="1"/>
  <c r="G129" i="1"/>
  <c r="I129" i="1" s="1"/>
  <c r="G130" i="1"/>
  <c r="I130" i="1"/>
  <c r="G131" i="1"/>
  <c r="I131" i="1" s="1"/>
  <c r="G132" i="1"/>
  <c r="I132" i="1"/>
  <c r="G122" i="1"/>
  <c r="I122" i="1" s="1"/>
  <c r="G123" i="1"/>
  <c r="I123" i="1"/>
  <c r="G124" i="1"/>
  <c r="I124" i="1" s="1"/>
  <c r="G117" i="1"/>
  <c r="I117" i="1"/>
  <c r="G118" i="1"/>
  <c r="I118" i="1" s="1"/>
  <c r="G119" i="1"/>
  <c r="I119" i="1"/>
  <c r="G120" i="1"/>
  <c r="I120" i="1" s="1"/>
  <c r="G121" i="1"/>
  <c r="I121" i="1"/>
  <c r="G116" i="1"/>
  <c r="I116" i="1" s="1"/>
  <c r="H111" i="1"/>
  <c r="G12" i="1"/>
  <c r="G11" i="1"/>
  <c r="H11" i="1" s="1"/>
  <c r="G15" i="1"/>
  <c r="I15" i="1" s="1"/>
  <c r="G14" i="1"/>
  <c r="G13" i="1"/>
  <c r="E102" i="1"/>
  <c r="E107" i="1"/>
  <c r="D37" i="1"/>
  <c r="D4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K187" i="1" s="1"/>
  <c r="H188" i="1"/>
  <c r="K188" i="1" s="1"/>
  <c r="H189" i="1"/>
  <c r="H190" i="1"/>
  <c r="H191" i="1"/>
  <c r="H192" i="1"/>
  <c r="H193" i="1"/>
  <c r="H194" i="1"/>
  <c r="H195" i="1"/>
  <c r="K195" i="1" s="1"/>
  <c r="H196" i="1"/>
  <c r="K196" i="1" s="1"/>
  <c r="D29" i="1"/>
  <c r="D30" i="1"/>
  <c r="D31" i="1"/>
  <c r="D32" i="1"/>
  <c r="D33" i="1"/>
  <c r="D34" i="1"/>
  <c r="D35" i="1"/>
  <c r="D36" i="1"/>
  <c r="D38" i="1"/>
  <c r="D39" i="1"/>
  <c r="D40" i="1"/>
  <c r="D41" i="1"/>
  <c r="D43" i="1"/>
  <c r="D44" i="1"/>
  <c r="D45" i="1"/>
  <c r="D14" i="47"/>
  <c r="E14" i="47" s="1"/>
  <c r="D13" i="47"/>
  <c r="G22" i="1"/>
  <c r="G21" i="1"/>
  <c r="I21" i="1" s="1"/>
  <c r="H22" i="1"/>
  <c r="G20" i="1"/>
  <c r="G19" i="1"/>
  <c r="I19" i="1" s="1"/>
  <c r="H20" i="1"/>
  <c r="H21" i="1"/>
  <c r="G23" i="1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0" i="45"/>
  <c r="E9" i="45"/>
  <c r="E8" i="45"/>
  <c r="I112" i="47"/>
  <c r="H112" i="47"/>
  <c r="C112" i="47"/>
  <c r="E196" i="47"/>
  <c r="H196" i="47" s="1"/>
  <c r="E195" i="47"/>
  <c r="E194" i="47"/>
  <c r="H194" i="47" s="1"/>
  <c r="E193" i="47"/>
  <c r="E192" i="47"/>
  <c r="H192" i="47" s="1"/>
  <c r="E191" i="47"/>
  <c r="E190" i="47"/>
  <c r="H190" i="47" s="1"/>
  <c r="E189" i="47"/>
  <c r="H189" i="47" s="1"/>
  <c r="E188" i="47"/>
  <c r="H188" i="47" s="1"/>
  <c r="E187" i="47"/>
  <c r="E186" i="47"/>
  <c r="H186" i="47" s="1"/>
  <c r="E185" i="47"/>
  <c r="G191" i="47" s="1"/>
  <c r="E184" i="47"/>
  <c r="H184" i="47" s="1"/>
  <c r="E183" i="47"/>
  <c r="E182" i="47"/>
  <c r="G182" i="47" s="1"/>
  <c r="E181" i="47"/>
  <c r="E180" i="47"/>
  <c r="H180" i="47" s="1"/>
  <c r="E179" i="47"/>
  <c r="E178" i="47"/>
  <c r="H178" i="47" s="1"/>
  <c r="E177" i="47"/>
  <c r="H177" i="47" s="1"/>
  <c r="E176" i="47"/>
  <c r="H176" i="47" s="1"/>
  <c r="E175" i="47"/>
  <c r="E174" i="47"/>
  <c r="E173" i="47"/>
  <c r="G175" i="47" s="1"/>
  <c r="E172" i="47"/>
  <c r="G172" i="47" s="1"/>
  <c r="E171" i="47"/>
  <c r="E170" i="47"/>
  <c r="H170" i="47" s="1"/>
  <c r="E169" i="47"/>
  <c r="H169" i="47" s="1"/>
  <c r="E168" i="47"/>
  <c r="H168" i="47" s="1"/>
  <c r="E167" i="47"/>
  <c r="E166" i="47"/>
  <c r="G166" i="47" s="1"/>
  <c r="E165" i="47"/>
  <c r="E164" i="47"/>
  <c r="H164" i="47" s="1"/>
  <c r="E163" i="47"/>
  <c r="E162" i="47"/>
  <c r="H162" i="47" s="1"/>
  <c r="E161" i="47"/>
  <c r="H161" i="47" s="1"/>
  <c r="E160" i="47"/>
  <c r="H160" i="47" s="1"/>
  <c r="E159" i="47"/>
  <c r="E158" i="47"/>
  <c r="E157" i="47"/>
  <c r="G157" i="47" s="1"/>
  <c r="E156" i="47"/>
  <c r="G156" i="47" s="1"/>
  <c r="E155" i="47"/>
  <c r="E154" i="47"/>
  <c r="H154" i="47" s="1"/>
  <c r="E153" i="47"/>
  <c r="H153" i="47" s="1"/>
  <c r="E152" i="47"/>
  <c r="H152" i="47" s="1"/>
  <c r="E151" i="47"/>
  <c r="E150" i="47"/>
  <c r="E149" i="47"/>
  <c r="G151" i="47" s="1"/>
  <c r="E148" i="47"/>
  <c r="H148" i="47" s="1"/>
  <c r="E147" i="47"/>
  <c r="E146" i="47"/>
  <c r="G146" i="47" s="1"/>
  <c r="E145" i="47"/>
  <c r="H145" i="47" s="1"/>
  <c r="E144" i="47"/>
  <c r="H144" i="47" s="1"/>
  <c r="E143" i="47"/>
  <c r="E142" i="47"/>
  <c r="E141" i="47"/>
  <c r="G141" i="47" s="1"/>
  <c r="E140" i="47"/>
  <c r="G140" i="47" s="1"/>
  <c r="E139" i="47"/>
  <c r="E138" i="47"/>
  <c r="H138" i="47" s="1"/>
  <c r="E137" i="47"/>
  <c r="H137" i="47" s="1"/>
  <c r="D133" i="47"/>
  <c r="F133" i="47" s="1"/>
  <c r="D132" i="47"/>
  <c r="D131" i="47"/>
  <c r="D130" i="47"/>
  <c r="F130" i="47" s="1"/>
  <c r="D129" i="47"/>
  <c r="D128" i="47"/>
  <c r="D127" i="47"/>
  <c r="D126" i="47"/>
  <c r="D125" i="47"/>
  <c r="D124" i="47"/>
  <c r="D123" i="47"/>
  <c r="D112" i="47"/>
  <c r="D89" i="47"/>
  <c r="D88" i="47"/>
  <c r="D87" i="47"/>
  <c r="D86" i="47"/>
  <c r="D85" i="47"/>
  <c r="D84" i="47"/>
  <c r="D83" i="47"/>
  <c r="D82" i="47"/>
  <c r="D81" i="47"/>
  <c r="D80" i="47"/>
  <c r="D79" i="47"/>
  <c r="C46" i="47"/>
  <c r="D23" i="47"/>
  <c r="D19" i="47"/>
  <c r="D18" i="47"/>
  <c r="D17" i="47"/>
  <c r="F17" i="47" s="1"/>
  <c r="D16" i="47"/>
  <c r="E17" i="47" s="1"/>
  <c r="D15" i="47"/>
  <c r="H138" i="1"/>
  <c r="H139" i="1"/>
  <c r="K139" i="1" s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K153" i="1" s="1"/>
  <c r="H154" i="1"/>
  <c r="H155" i="1"/>
  <c r="K155" i="1" s="1"/>
  <c r="H156" i="1"/>
  <c r="H157" i="1"/>
  <c r="J157" i="1" s="1"/>
  <c r="H158" i="1"/>
  <c r="H159" i="1"/>
  <c r="H160" i="1"/>
  <c r="H161" i="1"/>
  <c r="H162" i="1"/>
  <c r="H163" i="1"/>
  <c r="H164" i="1"/>
  <c r="H165" i="1"/>
  <c r="H166" i="1"/>
  <c r="H167" i="1"/>
  <c r="K167" i="1" s="1"/>
  <c r="H168" i="1"/>
  <c r="K168" i="1" s="1"/>
  <c r="H169" i="1"/>
  <c r="K169" i="1" s="1"/>
  <c r="H170" i="1"/>
  <c r="H171" i="1"/>
  <c r="H172" i="1"/>
  <c r="K172" i="1" s="1"/>
  <c r="H137" i="1"/>
  <c r="K194" i="1"/>
  <c r="G155" i="47"/>
  <c r="F132" i="47"/>
  <c r="F123" i="47"/>
  <c r="H140" i="47"/>
  <c r="H156" i="47"/>
  <c r="H172" i="47"/>
  <c r="F15" i="47"/>
  <c r="F124" i="47"/>
  <c r="F126" i="47"/>
  <c r="F128" i="47"/>
  <c r="F127" i="47"/>
  <c r="F131" i="47"/>
  <c r="F125" i="47"/>
  <c r="H139" i="47"/>
  <c r="H141" i="47"/>
  <c r="H143" i="47"/>
  <c r="H147" i="47"/>
  <c r="H149" i="47"/>
  <c r="H151" i="47"/>
  <c r="H155" i="47"/>
  <c r="H157" i="47"/>
  <c r="H159" i="47"/>
  <c r="H163" i="47"/>
  <c r="H165" i="47"/>
  <c r="H167" i="47"/>
  <c r="H171" i="47"/>
  <c r="H173" i="47"/>
  <c r="H175" i="47"/>
  <c r="H179" i="47"/>
  <c r="H181" i="47"/>
  <c r="H183" i="47"/>
  <c r="G163" i="47"/>
  <c r="H191" i="47"/>
  <c r="G162" i="47"/>
  <c r="G178" i="47"/>
  <c r="E19" i="47"/>
  <c r="F22" i="47"/>
  <c r="G149" i="47"/>
  <c r="G165" i="47"/>
  <c r="G181" i="47"/>
  <c r="G188" i="47"/>
  <c r="G192" i="47"/>
  <c r="G196" i="47"/>
  <c r="G183" i="47"/>
  <c r="H187" i="47"/>
  <c r="G187" i="47"/>
  <c r="H193" i="47"/>
  <c r="G193" i="47"/>
  <c r="H195" i="47"/>
  <c r="G138" i="47"/>
  <c r="F129" i="47"/>
  <c r="H142" i="47"/>
  <c r="G144" i="47"/>
  <c r="H150" i="47"/>
  <c r="G152" i="47"/>
  <c r="H158" i="47"/>
  <c r="G160" i="47"/>
  <c r="H166" i="47"/>
  <c r="G168" i="47"/>
  <c r="H174" i="47"/>
  <c r="G176" i="47"/>
  <c r="H182" i="47"/>
  <c r="G184" i="47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72" i="1"/>
  <c r="G8" i="1"/>
  <c r="H9" i="1" s="1"/>
  <c r="G9" i="1"/>
  <c r="G10" i="1"/>
  <c r="G16" i="1"/>
  <c r="G17" i="1"/>
  <c r="G18" i="1"/>
  <c r="H18" i="1" s="1"/>
  <c r="K138" i="1"/>
  <c r="K142" i="1"/>
  <c r="K144" i="1"/>
  <c r="K146" i="1"/>
  <c r="K147" i="1"/>
  <c r="K148" i="1"/>
  <c r="K151" i="1"/>
  <c r="K152" i="1"/>
  <c r="K154" i="1"/>
  <c r="K158" i="1"/>
  <c r="K160" i="1"/>
  <c r="K162" i="1"/>
  <c r="K163" i="1"/>
  <c r="K164" i="1"/>
  <c r="K166" i="1"/>
  <c r="K170" i="1"/>
  <c r="K174" i="1"/>
  <c r="K175" i="1"/>
  <c r="K176" i="1"/>
  <c r="K178" i="1"/>
  <c r="K179" i="1"/>
  <c r="K180" i="1"/>
  <c r="K182" i="1"/>
  <c r="K183" i="1"/>
  <c r="K184" i="1"/>
  <c r="K186" i="1"/>
  <c r="K190" i="1"/>
  <c r="K192" i="1"/>
  <c r="K150" i="1"/>
  <c r="K171" i="1"/>
  <c r="J153" i="1"/>
  <c r="K161" i="1"/>
  <c r="J179" i="1"/>
  <c r="J192" i="1"/>
  <c r="K143" i="1"/>
  <c r="J147" i="1"/>
  <c r="J139" i="1"/>
  <c r="J182" i="1"/>
  <c r="J178" i="1"/>
  <c r="K165" i="1"/>
  <c r="K157" i="1"/>
  <c r="J190" i="1"/>
  <c r="J148" i="1"/>
  <c r="J160" i="1"/>
  <c r="C111" i="1"/>
  <c r="D111" i="1"/>
  <c r="C46" i="1"/>
  <c r="I8" i="1"/>
  <c r="I17" i="1"/>
  <c r="H13" i="1"/>
  <c r="I9" i="1"/>
  <c r="H8" i="1"/>
  <c r="H19" i="1"/>
  <c r="I18" i="1"/>
  <c r="I10" i="1"/>
  <c r="H10" i="1"/>
  <c r="E23" i="47" l="1"/>
  <c r="F23" i="47"/>
  <c r="G154" i="47"/>
  <c r="G167" i="47"/>
  <c r="G177" i="47"/>
  <c r="G161" i="47"/>
  <c r="G145" i="47"/>
  <c r="G174" i="47"/>
  <c r="G158" i="47"/>
  <c r="G179" i="47"/>
  <c r="G159" i="47"/>
  <c r="G143" i="47"/>
  <c r="G180" i="47"/>
  <c r="G164" i="47"/>
  <c r="G148" i="47"/>
  <c r="G150" i="47"/>
  <c r="G195" i="47"/>
  <c r="G189" i="47"/>
  <c r="G185" i="47"/>
  <c r="G194" i="47"/>
  <c r="G190" i="47"/>
  <c r="G186" i="47"/>
  <c r="G173" i="47"/>
  <c r="G170" i="47"/>
  <c r="G142" i="47"/>
  <c r="G139" i="47"/>
  <c r="F18" i="47"/>
  <c r="F14" i="47"/>
  <c r="H146" i="47"/>
  <c r="H185" i="47"/>
  <c r="G147" i="47"/>
  <c r="G169" i="47"/>
  <c r="G153" i="47"/>
  <c r="G137" i="47"/>
  <c r="G171" i="47"/>
  <c r="E18" i="47"/>
  <c r="E16" i="47"/>
  <c r="E15" i="47"/>
  <c r="F19" i="47"/>
  <c r="H17" i="1"/>
  <c r="I16" i="1"/>
  <c r="H16" i="1"/>
  <c r="K137" i="1"/>
  <c r="J146" i="1"/>
  <c r="J143" i="1"/>
  <c r="J137" i="1"/>
  <c r="J165" i="1"/>
  <c r="J166" i="1"/>
  <c r="J161" i="1"/>
  <c r="J163" i="1"/>
  <c r="J162" i="1"/>
  <c r="K145" i="1"/>
  <c r="J145" i="1"/>
  <c r="J193" i="1"/>
  <c r="K193" i="1"/>
  <c r="J189" i="1"/>
  <c r="K185" i="1"/>
  <c r="J195" i="1"/>
  <c r="J194" i="1"/>
  <c r="J181" i="1"/>
  <c r="K181" i="1"/>
  <c r="K177" i="1"/>
  <c r="J177" i="1"/>
  <c r="J174" i="1"/>
  <c r="K173" i="1"/>
  <c r="J173" i="1"/>
  <c r="J183" i="1"/>
  <c r="J164" i="1"/>
  <c r="J138" i="1"/>
  <c r="K189" i="1"/>
  <c r="J170" i="1"/>
  <c r="J171" i="1"/>
  <c r="J169" i="1"/>
  <c r="J156" i="1"/>
  <c r="J152" i="1"/>
  <c r="J140" i="1"/>
  <c r="J184" i="1"/>
  <c r="J180" i="1"/>
  <c r="J176" i="1"/>
  <c r="H12" i="1"/>
  <c r="K149" i="1"/>
  <c r="J158" i="1"/>
  <c r="J149" i="1"/>
  <c r="J154" i="1"/>
  <c r="J155" i="1"/>
  <c r="J151" i="1"/>
  <c r="K141" i="1"/>
  <c r="J141" i="1"/>
  <c r="I11" i="1"/>
  <c r="J168" i="1"/>
  <c r="J142" i="1"/>
  <c r="J187" i="1"/>
  <c r="J150" i="1"/>
  <c r="J188" i="1"/>
  <c r="J144" i="1"/>
  <c r="J185" i="1"/>
  <c r="J186" i="1"/>
  <c r="J159" i="1"/>
  <c r="J175" i="1"/>
  <c r="H14" i="1"/>
  <c r="I14" i="1"/>
  <c r="H15" i="1"/>
  <c r="I13" i="1"/>
  <c r="J196" i="1"/>
  <c r="K156" i="1"/>
  <c r="K140" i="1"/>
  <c r="I22" i="1"/>
  <c r="K191" i="1"/>
  <c r="J191" i="1"/>
  <c r="I12" i="1"/>
  <c r="J172" i="1"/>
  <c r="K159" i="1"/>
  <c r="J167" i="1"/>
  <c r="I23" i="1"/>
  <c r="H23" i="1"/>
  <c r="I20" i="1"/>
  <c r="F20" i="47"/>
  <c r="E20" i="47"/>
  <c r="F16" i="47"/>
</calcChain>
</file>

<file path=xl/sharedStrings.xml><?xml version="1.0" encoding="utf-8"?>
<sst xmlns="http://schemas.openxmlformats.org/spreadsheetml/2006/main" count="570" uniqueCount="142">
  <si>
    <t>Peninsula</t>
  </si>
  <si>
    <t>Baleares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</si>
  <si>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</si>
  <si>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</si>
  <si>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</si>
  <si>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</si>
  <si>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</si>
  <si>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</si>
  <si>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</si>
  <si>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</si>
  <si>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</si>
  <si>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</si>
  <si>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</si>
  <si>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</si>
  <si>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</si>
  <si>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</si>
  <si>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</si>
  <si>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</si>
  <si>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</si>
  <si>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</si>
  <si>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</si>
  <si>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</si>
  <si>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</si>
  <si>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</si>
  <si>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</si>
  <si>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</si>
  <si>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</si>
  <si>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</si>
  <si>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</si>
  <si>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</si>
  <si>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</si>
  <si>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</si>
  <si>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</si>
  <si>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</si>
  <si>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</si>
  <si>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</si>
  <si>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</si>
  <si>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</si>
  <si>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</si>
  <si>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</si>
  <si>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</si>
  <si>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</si>
  <si>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Energía del sol</t>
  </si>
  <si>
    <t>Potencia solar fotovoltaica instalada. Sistema eléctrico nacional</t>
  </si>
  <si>
    <t>Potencia solar fotovoltaica instalada instalada. Sistema eléctrico nacional (MW)</t>
  </si>
  <si>
    <t>Peso potencia fotovoltaíca</t>
  </si>
  <si>
    <t>Potencia fotovoltaica</t>
  </si>
  <si>
    <t xml:space="preserve">Generación solar fotovoltaica. 
Sistema eléctrico nacional
</t>
  </si>
  <si>
    <t>Generación solar fotovoltaica. Sistema eléctrico nacional (GWh)</t>
  </si>
  <si>
    <t>Castilla La-Mancha</t>
  </si>
  <si>
    <t>Generación solar fotovoltaica (GWh)</t>
  </si>
  <si>
    <t>Generación fotovoltaica (GWh)</t>
  </si>
  <si>
    <t>Generación solar fotovoltaica/Generacion neta total (%)</t>
  </si>
  <si>
    <t>Potencia solar térmica instalada. Sistema eléctrico nacional</t>
  </si>
  <si>
    <t>Potencia solar térmica instalada instalada. Sistema eléctrico nacional (MW)</t>
  </si>
  <si>
    <t>Castilla la Mancha</t>
  </si>
  <si>
    <t xml:space="preserve">Total </t>
  </si>
  <si>
    <t xml:space="preserve">Generación solar térmica 
Sistema eléctrico nacional
</t>
  </si>
  <si>
    <t>Generación solar térmica (GWh)</t>
  </si>
  <si>
    <t>Alemania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</si>
  <si>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</si>
  <si>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</si>
  <si>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</si>
  <si>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</si>
  <si>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</si>
  <si>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</si>
  <si>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</si>
  <si>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</si>
  <si>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</si>
  <si>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</si>
  <si>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</si>
  <si>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</si>
  <si>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</si>
  <si>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</si>
  <si>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</si>
  <si>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</si>
  <si>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</si>
  <si>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</si>
  <si>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</si>
  <si>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</si>
  <si>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</si>
  <si>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</si>
  <si>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</si>
  <si>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</si>
  <si>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</si>
  <si>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</si>
  <si>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</si>
  <si>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</si>
  <si>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Suecia</t>
  </si>
  <si>
    <t>Suiza</t>
  </si>
  <si>
    <t>Generación solar (GWh)</t>
  </si>
  <si>
    <t>Generación solar sobre generación total (%)</t>
  </si>
  <si>
    <t>Potencia solar (MW)</t>
  </si>
  <si>
    <t>Potencia solar sobre potencia total (%)</t>
  </si>
  <si>
    <t>%</t>
  </si>
  <si>
    <t>GWh</t>
  </si>
  <si>
    <t>Horas del dia</t>
  </si>
  <si>
    <t>Participación de la generación solar fotovoltaica en la generación total. Sistema eléctrico nacional (%)</t>
  </si>
  <si>
    <t>Participación de la generación solar térmica en la generación total. Sistema eléctrico nacional (%)</t>
  </si>
  <si>
    <t>Generación solar térmica/Generacion neta total (%)</t>
  </si>
  <si>
    <t>C. Valenciana</t>
  </si>
  <si>
    <t>Potencia térmica</t>
  </si>
  <si>
    <t>Generación solar térmica. Sistema eléctrico nacional (GWh)</t>
  </si>
  <si>
    <t>Informe 2017</t>
  </si>
  <si>
    <t xml:space="preserve">Potencia solar fotovoltaica instalada a 31.12.2017. 
Sistema eléctrico nacional por CC.AA. </t>
  </si>
  <si>
    <t xml:space="preserve">Potencia solar térmica instalada a 31.12.2017. 
Sistema eléctrico nacional por CC.AA. </t>
  </si>
  <si>
    <t>Potencia solar fotovoltaica instalada a 31.12.2017. Sistema eléctrico nacional por CC.AA. (MW)</t>
  </si>
  <si>
    <t>Participación de la potencia solar fotovoltaica de cada CC.AA. sobre el total a 31.12.2017. Sistema eléctrico nacional  (%)</t>
  </si>
  <si>
    <t>Potencia solar térmica instalada a 31.12.2017. Sistema eléctrico nacional por CC.AA. (MW)</t>
  </si>
  <si>
    <t>Generación solar fotovoltaica en 2016-2017. Sistema eléctrico nacional por CC.AA. (GWh)</t>
  </si>
  <si>
    <r>
      <t>Participación de la generación solar fotovoltaica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</si>
  <si>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Generación solar térmica en 2016-2017. Sistema eléctrico nacional por CC.AA. (GWh)</t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</si>
  <si>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</si>
  <si>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</si>
  <si>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 xml:space="preserve">Generación solar fotovoltaica en 2017.
Sistema eléctrico nacional por CC.AA. </t>
  </si>
  <si>
    <t xml:space="preserve">Datos de Islas Baleares e Islas Canarias disponibles desde 2006 y Ceuta y Melilla desde 2007. </t>
  </si>
  <si>
    <t>Fuente: Comisión Nacional de los Mercados y la Competencia (CNMC) hasta 2014</t>
  </si>
  <si>
    <r>
      <t>Participación de la generación solar térmica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</si>
  <si>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térmica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</si>
  <si>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fotovoltaica,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</si>
  <si>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 xml:space="preserve">Generación solar térmica en 2017.
Sistema eléctrico nacional por CC.AA. </t>
  </si>
  <si>
    <t>Potencia solar sobre potencia total en los países miembros de ENTSO-E en 2017</t>
  </si>
  <si>
    <t>Generación solar sobre generación total en los países miembros de ENTSO-E en 2017</t>
  </si>
  <si>
    <t>Serbia</t>
  </si>
  <si>
    <t>Austria</t>
  </si>
  <si>
    <t>No se incluye Cantabria, Asturias y Melilla ya que su participación en esta tecnología es muy pequeña y no se aprecia a efectos del gráfico</t>
  </si>
  <si>
    <t>Potencia solar fotovoltaica de cada comunidad autónoma sobre la potencia fotovoltaica nacional a 31.12.2017</t>
  </si>
  <si>
    <t>Castilla La Mancha</t>
  </si>
  <si>
    <t>Potencia solar térmica de cada comunidad autónoma sobre la potencia solar térmica nacional</t>
  </si>
  <si>
    <t>Potencia solar térmica de cada comunidad autónoma sobre la potencia solar térmica nacional.  (%)</t>
  </si>
  <si>
    <t>Generación solar térmica de cada comunidad autónoma sobre la generación térmica nacional</t>
  </si>
  <si>
    <t>Perfil medio horario de la solar térmica sobre la generación total en 2017.  Sistema eléctrico peninsular</t>
  </si>
  <si>
    <t>Albania</t>
  </si>
  <si>
    <t>Macedonia del Norte</t>
  </si>
  <si>
    <t>Fuente: ENTSO-E Data Portal. NTSO-E. Data portal 19/04/2017. Gran Bretaña incluye los datos correspondientes a Irlanda del Norte.</t>
  </si>
  <si>
    <t>Promedio horario sobre la generación total</t>
  </si>
  <si>
    <t>Perfil medio horario de la solar fotovoltaica sobre la generación total. Sistema eléctrico peninsular</t>
  </si>
  <si>
    <t>Información elaborada con datos a 27/02/2018</t>
  </si>
  <si>
    <t>Distribución geográfica peninsular de las instalaciones de energía solar fotovoltaica a 31.12.2017</t>
  </si>
  <si>
    <t>Generación solar fotovoltaica de cada comunidad autónoma sobre la generación fotovoltaica nacional</t>
  </si>
  <si>
    <t>Perfil medio horario de la solar fotovoltaica sobre la generación total en 2017.
Sistema eléctrico peninsular</t>
  </si>
  <si>
    <t xml:space="preserve">Distribución geográfica peninsular de las instalaciones de energía solar térmica a 31.12.2017.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</si>
</sst>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#,##0.000"/>
    <numFmt numFmtId="167" formatCode="0.0"/>
  </numFmts>
  <fonts count="30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165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0" fontId="16" fillId="0" borderId="0" xfId="0" applyFont="1" applyAlignment="1"/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1" fontId="12" fillId="2" borderId="3" xfId="3" applyNumberFormat="1" applyFont="1" applyFill="1" applyBorder="1" applyAlignment="1" applyProtection="1">
      <alignment wrapText="1"/>
    </xf>
    <xf numFmtId="0" fontId="2" fillId="0" borderId="0" xfId="5" applyFill="1" applyProtection="1"/>
    <xf numFmtId="0" fontId="22" fillId="0" borderId="0" xfId="4" applyFont="1" applyFill="1" applyAlignment="1" applyProtection="1">
      <alignment horizontal="right"/>
    </xf>
    <xf numFmtId="0" fontId="22" fillId="0" borderId="0" xfId="5" applyFont="1" applyFill="1" applyAlignment="1" applyProtection="1"/>
    <xf numFmtId="0" fontId="17" fillId="0" borderId="0" xfId="5" applyFont="1" applyFill="1" applyBorder="1" applyProtection="1"/>
    <xf numFmtId="0" fontId="18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8" fillId="0" borderId="0" xfId="5" applyFont="1" applyFill="1" applyBorder="1" applyAlignment="1" applyProtection="1">
      <alignment horizontal="left" indent="1"/>
    </xf>
    <xf numFmtId="0" fontId="2" fillId="0" borderId="0" xfId="5"/>
    <xf numFmtId="0" fontId="23" fillId="0" borderId="0" xfId="5" applyFont="1" applyFill="1" applyProtection="1"/>
    <xf numFmtId="0" fontId="24" fillId="3" borderId="4" xfId="5" applyFont="1" applyFill="1" applyBorder="1" applyAlignment="1" applyProtection="1">
      <alignment horizontal="right" vertical="center"/>
    </xf>
    <xf numFmtId="0" fontId="24" fillId="3" borderId="4" xfId="5" applyFont="1" applyFill="1" applyBorder="1" applyAlignment="1" applyProtection="1">
      <alignment horizontal="right" vertical="center" wrapText="1"/>
    </xf>
    <xf numFmtId="0" fontId="25" fillId="0" borderId="0" xfId="5" applyFont="1" applyFill="1" applyProtection="1"/>
    <xf numFmtId="167" fontId="23" fillId="0" borderId="0" xfId="5" applyNumberFormat="1" applyFont="1" applyFill="1" applyProtection="1"/>
    <xf numFmtId="165" fontId="4" fillId="0" borderId="0" xfId="5" applyNumberFormat="1" applyFont="1"/>
    <xf numFmtId="165" fontId="23" fillId="0" borderId="0" xfId="5" applyNumberFormat="1" applyFont="1" applyFill="1" applyProtection="1"/>
    <xf numFmtId="0" fontId="12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0" fillId="0" borderId="0" xfId="0" applyProtection="1">
      <protection locked="0"/>
    </xf>
    <xf numFmtId="1" fontId="0" fillId="0" borderId="0" xfId="0" applyNumberFormat="1"/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3" fontId="8" fillId="0" borderId="0" xfId="3" applyNumberFormat="1" applyFont="1" applyFill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7" fontId="8" fillId="2" borderId="0" xfId="5" applyNumberFormat="1" applyFont="1" applyFill="1" applyAlignment="1" applyProtection="1">
      <alignment horizontal="right"/>
    </xf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7" fontId="8" fillId="2" borderId="5" xfId="5" applyNumberFormat="1" applyFont="1" applyFill="1" applyBorder="1" applyAlignment="1" applyProtection="1">
      <alignment horizontal="right"/>
    </xf>
    <xf numFmtId="0" fontId="12" fillId="2" borderId="0" xfId="5" applyFont="1" applyFill="1" applyProtection="1"/>
    <xf numFmtId="0" fontId="26" fillId="0" borderId="0" xfId="0" applyFont="1"/>
    <xf numFmtId="0" fontId="28" fillId="2" borderId="1" xfId="3" applyFont="1" applyFill="1" applyBorder="1" applyAlignment="1" applyProtection="1">
      <alignment horizontal="left"/>
    </xf>
    <xf numFmtId="0" fontId="27" fillId="0" borderId="0" xfId="3" applyFont="1" applyFill="1" applyBorder="1" applyAlignment="1" applyProtection="1">
      <alignment horizontal="left"/>
    </xf>
    <xf numFmtId="2" fontId="26" fillId="0" borderId="0" xfId="0" applyNumberFormat="1" applyFont="1"/>
    <xf numFmtId="0" fontId="26" fillId="0" borderId="0" xfId="0" applyFont="1" applyAlignment="1"/>
    <xf numFmtId="3" fontId="27" fillId="0" borderId="0" xfId="3" applyNumberFormat="1" applyFont="1" applyFill="1" applyBorder="1" applyAlignment="1" applyProtection="1">
      <alignment horizontal="right" indent="1"/>
    </xf>
    <xf numFmtId="165" fontId="27" fillId="0" borderId="0" xfId="3" applyNumberFormat="1" applyFont="1" applyFill="1" applyBorder="1" applyAlignment="1" applyProtection="1">
      <alignment horizontal="right" indent="1"/>
    </xf>
    <xf numFmtId="166" fontId="26" fillId="0" borderId="0" xfId="0" applyNumberFormat="1" applyFont="1"/>
    <xf numFmtId="14" fontId="26" fillId="0" borderId="0" xfId="0" applyNumberFormat="1" applyFont="1" applyAlignment="1"/>
    <xf numFmtId="0" fontId="26" fillId="0" borderId="0" xfId="0" applyFont="1" applyFill="1"/>
    <xf numFmtId="165" fontId="12" fillId="2" borderId="2" xfId="3" applyNumberFormat="1" applyFont="1" applyFill="1" applyBorder="1" applyAlignment="1" applyProtection="1"/>
    <xf numFmtId="165" fontId="8" fillId="2" borderId="0" xfId="3" applyNumberFormat="1" applyFont="1" applyFill="1" applyBorder="1" applyAlignment="1" applyProtection="1"/>
    <xf numFmtId="3" fontId="13" fillId="0" borderId="0" xfId="0" applyNumberFormat="1" applyFont="1"/>
    <xf numFmtId="0" fontId="13" fillId="0" borderId="0" xfId="0" applyFont="1" applyAlignment="1"/>
    <xf numFmtId="3" fontId="4" fillId="2" borderId="0" xfId="3" applyNumberFormat="1" applyFont="1" applyFill="1" applyAlignment="1"/>
    <xf numFmtId="0" fontId="16" fillId="0" borderId="0" xfId="0" applyFont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3" fontId="12" fillId="2" borderId="0" xfId="5" applyNumberFormat="1" applyFont="1" applyFill="1" applyProtection="1"/>
    <xf numFmtId="167" fontId="12" fillId="2" borderId="0" xfId="5" applyNumberFormat="1" applyFont="1" applyFill="1" applyAlignment="1" applyProtection="1">
      <alignment horizontal="right"/>
    </xf>
    <xf numFmtId="10" fontId="0" fillId="0" borderId="0" xfId="8" applyNumberFormat="1" applyFont="1"/>
    <xf numFmtId="0" fontId="2" fillId="0" borderId="0" xfId="5" applyFill="1"/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167" fontId="2" fillId="0" borderId="0" xfId="5" applyNumberFormat="1" applyFill="1"/>
    <xf numFmtId="2" fontId="23" fillId="0" borderId="0" xfId="5" applyNumberFormat="1" applyFont="1" applyFill="1" applyProtection="1"/>
    <xf numFmtId="2" fontId="2" fillId="0" borderId="0" xfId="5" applyNumberFormat="1" applyFill="1"/>
    <xf numFmtId="3" fontId="8" fillId="2" borderId="2" xfId="3" applyNumberFormat="1" applyFont="1" applyFill="1" applyBorder="1" applyAlignment="1" applyProtection="1">
      <alignment horizontal="left" vertical="top"/>
    </xf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6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right"/>
    </xf>
  </cellXfs>
  <cellStyles count="9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  <cellStyle name="Porcentaje" xfId="8" builtinId="5"/>
  </cellStyles>
  <dxfs count="0"/>
  <tableStyles count="0" defaultTableStyle="TableStyleMedium9" defaultPivotStyle="PivotStyleLight16"/>
  <colors>
    <mruColors>
      <color rgb="FF004563"/>
      <color rgb="FFF79646"/>
      <color rgb="FFA6A6A6"/>
      <color rgb="FFFF9900"/>
      <color rgb="FFF5F5F5"/>
      <color rgb="FFC0504D"/>
      <color rgb="FFFF9999"/>
      <color rgb="FFC04D61"/>
      <color rgb="FFFFCC66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1.48234</c:v>
                </c:pt>
                <c:pt idx="1">
                  <c:v>4.4769999999999968</c:v>
                </c:pt>
                <c:pt idx="2">
                  <c:v>10.906529999999952</c:v>
                </c:pt>
                <c:pt idx="3">
                  <c:v>20.482359999999854</c:v>
                </c:pt>
                <c:pt idx="4">
                  <c:v>41.190070000000006</c:v>
                </c:pt>
                <c:pt idx="5">
                  <c:v>125.37531000000018</c:v>
                </c:pt>
                <c:pt idx="6">
                  <c:v>617.97915000000035</c:v>
                </c:pt>
                <c:pt idx="7">
                  <c:v>3350.5493500001007</c:v>
                </c:pt>
                <c:pt idx="8">
                  <c:v>3391.5566800001016</c:v>
                </c:pt>
                <c:pt idx="9">
                  <c:v>3829.3831500000965</c:v>
                </c:pt>
                <c:pt idx="10">
                  <c:v>4233.2897000000976</c:v>
                </c:pt>
                <c:pt idx="11">
                  <c:v>4532.3108400000965</c:v>
                </c:pt>
                <c:pt idx="12">
                  <c:v>4638.4240800001462</c:v>
                </c:pt>
                <c:pt idx="13">
                  <c:v>4645.6996200001468</c:v>
                </c:pt>
                <c:pt idx="14">
                  <c:v>4681.1549440001327</c:v>
                </c:pt>
                <c:pt idx="15">
                  <c:v>4685.668719000133</c:v>
                </c:pt>
                <c:pt idx="16">
                  <c:v>4686.6094680001333</c:v>
                </c:pt>
              </c:numCache>
            </c:numRef>
          </c:val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'Data 1'!$H$7:$H$23</c:f>
              <c:numCache>
                <c:formatCode>#,##0</c:formatCode>
                <c:ptCount val="17"/>
                <c:pt idx="0">
                  <c:v>0.26218000000000008</c:v>
                </c:pt>
                <c:pt idx="1">
                  <c:v>2.994659999999997</c:v>
                </c:pt>
                <c:pt idx="2">
                  <c:v>6.4295299999999553</c:v>
                </c:pt>
                <c:pt idx="3">
                  <c:v>9.5758299999999021</c:v>
                </c:pt>
                <c:pt idx="4">
                  <c:v>20.707710000000151</c:v>
                </c:pt>
                <c:pt idx="5">
                  <c:v>84.185240000000178</c:v>
                </c:pt>
                <c:pt idx="6">
                  <c:v>492.60384000000016</c:v>
                </c:pt>
                <c:pt idx="7">
                  <c:v>2732.5702000001002</c:v>
                </c:pt>
                <c:pt idx="8">
                  <c:v>41.00733000000082</c:v>
                </c:pt>
                <c:pt idx="9">
                  <c:v>437.82646999999497</c:v>
                </c:pt>
                <c:pt idx="10">
                  <c:v>403.90655000000106</c:v>
                </c:pt>
                <c:pt idx="11">
                  <c:v>299.02113999999892</c:v>
                </c:pt>
                <c:pt idx="12">
                  <c:v>106.1132400000497</c:v>
                </c:pt>
                <c:pt idx="13">
                  <c:v>7.2755400000005466</c:v>
                </c:pt>
                <c:pt idx="14">
                  <c:v>35.455323999985922</c:v>
                </c:pt>
                <c:pt idx="15">
                  <c:v>4.5137750000003507</c:v>
                </c:pt>
                <c:pt idx="16">
                  <c:v>0.94074900000032358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623173608"/>
        <c:axId val="623174000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1'!$I$7:$I$23</c:f>
              <c:numCache>
                <c:formatCode>#,##0.0</c:formatCode>
                <c:ptCount val="17"/>
                <c:pt idx="0">
                  <c:v>21.487345921846313</c:v>
                </c:pt>
                <c:pt idx="1">
                  <c:v>202.02247797401384</c:v>
                </c:pt>
                <c:pt idx="2">
                  <c:v>143.6124637033719</c:v>
                </c:pt>
                <c:pt idx="3">
                  <c:v>87.799052494239177</c:v>
                </c:pt>
                <c:pt idx="4">
                  <c:v>101.10021501428692</c:v>
                </c:pt>
                <c:pt idx="5">
                  <c:v>204.3823669151331</c:v>
                </c:pt>
                <c:pt idx="6">
                  <c:v>392.90338743728688</c:v>
                </c:pt>
                <c:pt idx="7">
                  <c:v>442.17838093730171</c:v>
                </c:pt>
                <c:pt idx="8">
                  <c:v>1.2238987018651004</c:v>
                </c:pt>
                <c:pt idx="9">
                  <c:v>12.909307179851748</c:v>
                </c:pt>
                <c:pt idx="10">
                  <c:v>10.5475616875786</c:v>
                </c:pt>
                <c:pt idx="11">
                  <c:v>7.0635643008318594</c:v>
                </c:pt>
                <c:pt idx="12">
                  <c:v>2.3412613067829158</c:v>
                </c:pt>
                <c:pt idx="13">
                  <c:v>0.15685370450215785</c:v>
                </c:pt>
                <c:pt idx="14">
                  <c:v>0.76318589017998484</c:v>
                </c:pt>
                <c:pt idx="15">
                  <c:v>9.6424387870053252E-2</c:v>
                </c:pt>
                <c:pt idx="16">
                  <c:v>2.0077155608233532E-2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03920"/>
        <c:axId val="505903528"/>
      </c:lineChart>
      <c:catAx>
        <c:axId val="62317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3174000"/>
        <c:crosses val="autoZero"/>
        <c:auto val="1"/>
        <c:lblAlgn val="ctr"/>
        <c:lblOffset val="100"/>
        <c:noMultiLvlLbl val="0"/>
      </c:catAx>
      <c:valAx>
        <c:axId val="623174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5.706319444444444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rgbClr val="F79646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23173608"/>
        <c:crosses val="autoZero"/>
        <c:crossBetween val="between"/>
      </c:valAx>
      <c:valAx>
        <c:axId val="505903528"/>
        <c:scaling>
          <c:orientation val="minMax"/>
          <c:max val="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3871282051282068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3920"/>
        <c:crosses val="max"/>
        <c:crossBetween val="between"/>
      </c:valAx>
      <c:catAx>
        <c:axId val="50590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5903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3623034988416"/>
          <c:y val="2.8585911018941864E-2"/>
          <c:w val="0.8044371578335473"/>
          <c:h val="0.87189189354079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1'!$B$53:$B$67</c:f>
              <c:strCache>
                <c:ptCount val="15"/>
                <c:pt idx="0">
                  <c:v>Galicia</c:v>
                </c:pt>
                <c:pt idx="1">
                  <c:v>País Vasco</c:v>
                </c:pt>
                <c:pt idx="2">
                  <c:v>Madrid</c:v>
                </c:pt>
                <c:pt idx="3">
                  <c:v>Baleares</c:v>
                </c:pt>
                <c:pt idx="4">
                  <c:v>La Rioja</c:v>
                </c:pt>
                <c:pt idx="5">
                  <c:v>Navarra</c:v>
                </c:pt>
                <c:pt idx="6">
                  <c:v>Aragón</c:v>
                </c:pt>
                <c:pt idx="7">
                  <c:v>Canarias</c:v>
                </c:pt>
                <c:pt idx="8">
                  <c:v>Cataluña</c:v>
                </c:pt>
                <c:pt idx="9">
                  <c:v>C. Valenciana</c:v>
                </c:pt>
                <c:pt idx="10">
                  <c:v>Murcia</c:v>
                </c:pt>
                <c:pt idx="11">
                  <c:v>Castilla y León</c:v>
                </c:pt>
                <c:pt idx="12">
                  <c:v>Extremadura</c:v>
                </c:pt>
                <c:pt idx="13">
                  <c:v>Andalucía</c:v>
                </c:pt>
                <c:pt idx="14">
                  <c:v>Castilla la Mancha</c:v>
                </c:pt>
              </c:strCache>
            </c:strRef>
          </c:cat>
          <c:val>
            <c:numRef>
              <c:f>'Data 1'!$C$53:$C$67</c:f>
              <c:numCache>
                <c:formatCode>#,##0.0</c:formatCode>
                <c:ptCount val="15"/>
                <c:pt idx="0">
                  <c:v>0.4</c:v>
                </c:pt>
                <c:pt idx="1">
                  <c:v>0.6</c:v>
                </c:pt>
                <c:pt idx="2">
                  <c:v>1.4</c:v>
                </c:pt>
                <c:pt idx="3">
                  <c:v>1.7</c:v>
                </c:pt>
                <c:pt idx="4">
                  <c:v>1.8</c:v>
                </c:pt>
                <c:pt idx="5">
                  <c:v>3.4</c:v>
                </c:pt>
                <c:pt idx="6">
                  <c:v>3.6</c:v>
                </c:pt>
                <c:pt idx="7">
                  <c:v>3.6</c:v>
                </c:pt>
                <c:pt idx="8">
                  <c:v>5.7</c:v>
                </c:pt>
                <c:pt idx="9">
                  <c:v>7.4</c:v>
                </c:pt>
                <c:pt idx="10">
                  <c:v>9.3000000000000007</c:v>
                </c:pt>
                <c:pt idx="11">
                  <c:v>10.6</c:v>
                </c:pt>
                <c:pt idx="12">
                  <c:v>12.1</c:v>
                </c:pt>
                <c:pt idx="13">
                  <c:v>18.7</c:v>
                </c:pt>
                <c:pt idx="14">
                  <c:v>19.7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04704"/>
        <c:axId val="505905096"/>
      </c:barChart>
      <c:catAx>
        <c:axId val="50590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5905096"/>
        <c:crossesAt val="0"/>
        <c:auto val="1"/>
        <c:lblAlgn val="ctr"/>
        <c:lblOffset val="100"/>
        <c:noMultiLvlLbl val="0"/>
      </c:catAx>
      <c:valAx>
        <c:axId val="505905096"/>
        <c:scaling>
          <c:orientation val="minMax"/>
          <c:max val="2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059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1'!$G$71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'Data 1'!$B$72:$B$88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1'!$G$72:$G$88</c:f>
              <c:numCache>
                <c:formatCode>#,##0</c:formatCode>
                <c:ptCount val="17"/>
                <c:pt idx="0">
                  <c:v>1.639643</c:v>
                </c:pt>
                <c:pt idx="1">
                  <c:v>4.5614520000000001</c:v>
                </c:pt>
                <c:pt idx="2">
                  <c:v>8.9301049999999957</c:v>
                </c:pt>
                <c:pt idx="3">
                  <c:v>17.794010999999976</c:v>
                </c:pt>
                <c:pt idx="4">
                  <c:v>40.088349000000001</c:v>
                </c:pt>
                <c:pt idx="5">
                  <c:v>106.39134399999992</c:v>
                </c:pt>
                <c:pt idx="6">
                  <c:v>483.90199999999999</c:v>
                </c:pt>
                <c:pt idx="7">
                  <c:v>2497.9560000000001</c:v>
                </c:pt>
                <c:pt idx="8">
                  <c:v>6072.3899999999994</c:v>
                </c:pt>
                <c:pt idx="9">
                  <c:v>6422.7719999999999</c:v>
                </c:pt>
                <c:pt idx="10">
                  <c:v>7425.1200000000017</c:v>
                </c:pt>
                <c:pt idx="11">
                  <c:v>8202.09</c:v>
                </c:pt>
                <c:pt idx="12">
                  <c:v>8326.9189999999999</c:v>
                </c:pt>
                <c:pt idx="13">
                  <c:v>8207.5729999999985</c:v>
                </c:pt>
                <c:pt idx="14">
                  <c:v>8243.0756409999995</c:v>
                </c:pt>
                <c:pt idx="15">
                  <c:v>7977.5987999999998</c:v>
                </c:pt>
                <c:pt idx="16">
                  <c:v>8385.0359999999982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05880"/>
        <c:axId val="505906272"/>
      </c:barChart>
      <c:catAx>
        <c:axId val="50590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6272"/>
        <c:crosses val="autoZero"/>
        <c:auto val="1"/>
        <c:lblAlgn val="ctr"/>
        <c:lblOffset val="100"/>
        <c:noMultiLvlLbl val="0"/>
      </c:catAx>
      <c:valAx>
        <c:axId val="50590627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5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719500143454"/>
          <c:y val="3.6742435497449606E-2"/>
          <c:w val="0.86526400799090397"/>
          <c:h val="0.90581587678898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1'!$G$96:$G$110</c:f>
              <c:strCache>
                <c:ptCount val="15"/>
                <c:pt idx="0">
                  <c:v>Galicia</c:v>
                </c:pt>
                <c:pt idx="1">
                  <c:v>País Vasco</c:v>
                </c:pt>
                <c:pt idx="2">
                  <c:v>Madrid</c:v>
                </c:pt>
                <c:pt idx="3">
                  <c:v>Baleares</c:v>
                </c:pt>
                <c:pt idx="4">
                  <c:v>La Rioja</c:v>
                </c:pt>
                <c:pt idx="5">
                  <c:v>Canarias</c:v>
                </c:pt>
                <c:pt idx="6">
                  <c:v>Aragón</c:v>
                </c:pt>
                <c:pt idx="7">
                  <c:v>Navarra</c:v>
                </c:pt>
                <c:pt idx="8">
                  <c:v>Cataluña</c:v>
                </c:pt>
                <c:pt idx="9">
                  <c:v>C. Valenciana</c:v>
                </c:pt>
                <c:pt idx="10">
                  <c:v>Murcia</c:v>
                </c:pt>
                <c:pt idx="11">
                  <c:v>Castilla y León</c:v>
                </c:pt>
                <c:pt idx="12">
                  <c:v>Extremadura</c:v>
                </c:pt>
                <c:pt idx="13">
                  <c:v>Andalucía</c:v>
                </c:pt>
                <c:pt idx="14">
                  <c:v>Castilla la Mancha</c:v>
                </c:pt>
              </c:strCache>
            </c:strRef>
          </c:cat>
          <c:val>
            <c:numRef>
              <c:f>'Data 1'!$I$96:$I$110</c:f>
              <c:numCache>
                <c:formatCode>#,##0.0</c:formatCode>
                <c:ptCount val="15"/>
                <c:pt idx="0">
                  <c:v>0.24797446510603471</c:v>
                </c:pt>
                <c:pt idx="1">
                  <c:v>0.37251110491198902</c:v>
                </c:pt>
                <c:pt idx="2">
                  <c:v>1.0954462439470349</c:v>
                </c:pt>
                <c:pt idx="3">
                  <c:v>1.4693485771105514</c:v>
                </c:pt>
                <c:pt idx="4">
                  <c:v>1.6633856279712342</c:v>
                </c:pt>
                <c:pt idx="5">
                  <c:v>3.2622409006313413</c:v>
                </c:pt>
                <c:pt idx="6">
                  <c:v>3.7129142033342872</c:v>
                </c:pt>
                <c:pt idx="7">
                  <c:v>3.7908533132535451</c:v>
                </c:pt>
                <c:pt idx="8">
                  <c:v>5.0147510397228743</c:v>
                </c:pt>
                <c:pt idx="9">
                  <c:v>6.4780154693700274</c:v>
                </c:pt>
                <c:pt idx="10">
                  <c:v>9.2230894886271155</c:v>
                </c:pt>
                <c:pt idx="11">
                  <c:v>10.677535006406551</c:v>
                </c:pt>
                <c:pt idx="12">
                  <c:v>13.343640546372523</c:v>
                </c:pt>
                <c:pt idx="13">
                  <c:v>18.841788704873768</c:v>
                </c:pt>
                <c:pt idx="14">
                  <c:v>20.775304490979558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07448"/>
        <c:axId val="505907840"/>
      </c:barChart>
      <c:catAx>
        <c:axId val="505907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7840"/>
        <c:crosses val="autoZero"/>
        <c:auto val="1"/>
        <c:lblAlgn val="ctr"/>
        <c:lblOffset val="100"/>
        <c:noMultiLvlLbl val="0"/>
      </c:catAx>
      <c:valAx>
        <c:axId val="50590784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74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03988603988612E-2"/>
          <c:y val="0.13149618055555556"/>
          <c:w val="0.89424914529914534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1'!$H$114:$H$115</c:f>
              <c:strCache>
                <c:ptCount val="2"/>
                <c:pt idx="0">
                  <c:v>Generación (GWh)</c:v>
                </c:pt>
              </c:strCache>
            </c:strRef>
          </c:tx>
          <c:spPr>
            <a:ln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'Data 1'!$B$116:$B$132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1'!$I$116:$I$132</c:f>
              <c:numCache>
                <c:formatCode>#,##0.0</c:formatCode>
                <c:ptCount val="17"/>
                <c:pt idx="0">
                  <c:v>7.9482945875040966E-4</c:v>
                </c:pt>
                <c:pt idx="1">
                  <c:v>2.1396280064534846E-3</c:v>
                </c:pt>
                <c:pt idx="2">
                  <c:v>3.8952928796148344E-3</c:v>
                </c:pt>
                <c:pt idx="3">
                  <c:v>7.3042962818761657E-3</c:v>
                </c:pt>
                <c:pt idx="4">
                  <c:v>1.5790000571323001E-2</c:v>
                </c:pt>
                <c:pt idx="5">
                  <c:v>4.0360621141315944E-2</c:v>
                </c:pt>
                <c:pt idx="6">
                  <c:v>0.16790009694759267</c:v>
                </c:pt>
                <c:pt idx="7">
                  <c:v>0.84414937355832054</c:v>
                </c:pt>
                <c:pt idx="8">
                  <c:v>2.1682616668763393</c:v>
                </c:pt>
                <c:pt idx="9">
                  <c:v>2.2263929468349279</c:v>
                </c:pt>
                <c:pt idx="10">
                  <c:v>2.6524546282482975</c:v>
                </c:pt>
                <c:pt idx="11">
                  <c:v>2.8943652577576588</c:v>
                </c:pt>
                <c:pt idx="12">
                  <c:v>3.0416052912656899</c:v>
                </c:pt>
                <c:pt idx="13">
                  <c:v>3.0755285067033884</c:v>
                </c:pt>
                <c:pt idx="14">
                  <c:v>3.0765059520945317</c:v>
                </c:pt>
                <c:pt idx="15">
                  <c:v>3.0416430505180534</c:v>
                </c:pt>
                <c:pt idx="16">
                  <c:v>3.1925342665606844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08624"/>
        <c:axId val="505909016"/>
      </c:lineChart>
      <c:catAx>
        <c:axId val="5059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9016"/>
        <c:crosses val="autoZero"/>
        <c:auto val="1"/>
        <c:lblAlgn val="ctr"/>
        <c:lblOffset val="100"/>
        <c:noMultiLvlLbl val="0"/>
      </c:catAx>
      <c:valAx>
        <c:axId val="50590901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86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fotovoltaica (GWh)</c:v>
          </c:tx>
          <c:spPr>
            <a:solidFill>
              <a:srgbClr val="FFC000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1'!$H$137:$H$196</c:f>
              <c:numCache>
                <c:formatCode>#,##0</c:formatCode>
                <c:ptCount val="60"/>
                <c:pt idx="0">
                  <c:v>446.28399999999999</c:v>
                </c:pt>
                <c:pt idx="1">
                  <c:v>527.67399999999998</c:v>
                </c:pt>
                <c:pt idx="2">
                  <c:v>566.69600000000003</c:v>
                </c:pt>
                <c:pt idx="3">
                  <c:v>763.80399999999997</c:v>
                </c:pt>
                <c:pt idx="4">
                  <c:v>872.91800000000001</c:v>
                </c:pt>
                <c:pt idx="5">
                  <c:v>930.95299999999997</c:v>
                </c:pt>
                <c:pt idx="6">
                  <c:v>974.76400000000012</c:v>
                </c:pt>
                <c:pt idx="7">
                  <c:v>896.60900000000004</c:v>
                </c:pt>
                <c:pt idx="8">
                  <c:v>759.63499999999988</c:v>
                </c:pt>
                <c:pt idx="9">
                  <c:v>634.76799999999992</c:v>
                </c:pt>
                <c:pt idx="10">
                  <c:v>513.57499999999993</c:v>
                </c:pt>
                <c:pt idx="11">
                  <c:v>439.23900000000003</c:v>
                </c:pt>
                <c:pt idx="12">
                  <c:v>377.51799999999997</c:v>
                </c:pt>
                <c:pt idx="13">
                  <c:v>434.38400000000001</c:v>
                </c:pt>
                <c:pt idx="14">
                  <c:v>735.89800000000002</c:v>
                </c:pt>
                <c:pt idx="15">
                  <c:v>791.91300000000001</c:v>
                </c:pt>
                <c:pt idx="16">
                  <c:v>924.37499999999989</c:v>
                </c:pt>
                <c:pt idx="17">
                  <c:v>903.697</c:v>
                </c:pt>
                <c:pt idx="18">
                  <c:v>951.48400000000004</c:v>
                </c:pt>
                <c:pt idx="19">
                  <c:v>913.99199999999996</c:v>
                </c:pt>
                <c:pt idx="20">
                  <c:v>686.9559999999999</c:v>
                </c:pt>
                <c:pt idx="21">
                  <c:v>647.95299999999997</c:v>
                </c:pt>
                <c:pt idx="22">
                  <c:v>385.42600000000004</c:v>
                </c:pt>
                <c:pt idx="23">
                  <c:v>453.97700000000003</c:v>
                </c:pt>
                <c:pt idx="24">
                  <c:v>518.44286299999999</c:v>
                </c:pt>
                <c:pt idx="25">
                  <c:v>494.22900000000004</c:v>
                </c:pt>
                <c:pt idx="26">
                  <c:v>713.271298</c:v>
                </c:pt>
                <c:pt idx="27">
                  <c:v>755.91261000000009</c:v>
                </c:pt>
                <c:pt idx="28">
                  <c:v>924.10300000000007</c:v>
                </c:pt>
                <c:pt idx="29">
                  <c:v>889.255</c:v>
                </c:pt>
                <c:pt idx="30">
                  <c:v>933.15800000000002</c:v>
                </c:pt>
                <c:pt idx="31">
                  <c:v>831.90199999999993</c:v>
                </c:pt>
                <c:pt idx="32">
                  <c:v>722.21186999999998</c:v>
                </c:pt>
                <c:pt idx="33">
                  <c:v>537.13499999999999</c:v>
                </c:pt>
                <c:pt idx="34">
                  <c:v>529.70299999999997</c:v>
                </c:pt>
                <c:pt idx="35">
                  <c:v>393.75200000000001</c:v>
                </c:pt>
                <c:pt idx="36">
                  <c:v>364.46400000000006</c:v>
                </c:pt>
                <c:pt idx="37">
                  <c:v>480.09399999999999</c:v>
                </c:pt>
                <c:pt idx="38">
                  <c:v>709.29830000000004</c:v>
                </c:pt>
                <c:pt idx="39">
                  <c:v>721.4905</c:v>
                </c:pt>
                <c:pt idx="40">
                  <c:v>807.02800000000002</c:v>
                </c:pt>
                <c:pt idx="41">
                  <c:v>924.06700000000001</c:v>
                </c:pt>
                <c:pt idx="42">
                  <c:v>918.53600000000006</c:v>
                </c:pt>
                <c:pt idx="43">
                  <c:v>895.85400000000004</c:v>
                </c:pt>
                <c:pt idx="44">
                  <c:v>766.08999999999992</c:v>
                </c:pt>
                <c:pt idx="45">
                  <c:v>584.44899999999996</c:v>
                </c:pt>
                <c:pt idx="46">
                  <c:v>426.51700000000005</c:v>
                </c:pt>
                <c:pt idx="47">
                  <c:v>379.71100000000001</c:v>
                </c:pt>
                <c:pt idx="48">
                  <c:v>476.15699999999998</c:v>
                </c:pt>
                <c:pt idx="49">
                  <c:v>445.43900000000002</c:v>
                </c:pt>
                <c:pt idx="50">
                  <c:v>717.35500000000002</c:v>
                </c:pt>
                <c:pt idx="51">
                  <c:v>836.64699999999993</c:v>
                </c:pt>
                <c:pt idx="52">
                  <c:v>872.75</c:v>
                </c:pt>
                <c:pt idx="53">
                  <c:v>880.70800000000008</c:v>
                </c:pt>
                <c:pt idx="54">
                  <c:v>913.76099999999997</c:v>
                </c:pt>
                <c:pt idx="55">
                  <c:v>817.49400000000003</c:v>
                </c:pt>
                <c:pt idx="56">
                  <c:v>773.90899999999999</c:v>
                </c:pt>
                <c:pt idx="57">
                  <c:v>680.51699999999994</c:v>
                </c:pt>
                <c:pt idx="58">
                  <c:v>539.50900000000001</c:v>
                </c:pt>
                <c:pt idx="59">
                  <c:v>430.79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1'!$J$137:$J$196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974.76400000000012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951.48400000000004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933.15800000000002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924.06700000000001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913.76099999999997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909800"/>
        <c:axId val="505910192"/>
      </c:barChart>
      <c:lineChart>
        <c:grouping val="standard"/>
        <c:varyColors val="0"/>
        <c:ser>
          <c:idx val="2"/>
          <c:order val="2"/>
          <c:tx>
            <c:v>Generación solar fotovoltaica/Generacion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1'!$K$137:$K$196</c:f>
              <c:numCache>
                <c:formatCode>#,##0.0</c:formatCode>
                <c:ptCount val="60"/>
                <c:pt idx="0">
                  <c:v>1.7974282580510328</c:v>
                </c:pt>
                <c:pt idx="1">
                  <c:v>2.3071638108177814</c:v>
                </c:pt>
                <c:pt idx="2">
                  <c:v>2.3739405221992294</c:v>
                </c:pt>
                <c:pt idx="3">
                  <c:v>3.4864239944210182</c:v>
                </c:pt>
                <c:pt idx="4">
                  <c:v>4.1152766380589245</c:v>
                </c:pt>
                <c:pt idx="5">
                  <c:v>4.415191596062491</c:v>
                </c:pt>
                <c:pt idx="6">
                  <c:v>4.0011127359337388</c:v>
                </c:pt>
                <c:pt idx="7">
                  <c:v>3.9326111953754324</c:v>
                </c:pt>
                <c:pt idx="8">
                  <c:v>3.4510661013310817</c:v>
                </c:pt>
                <c:pt idx="9">
                  <c:v>2.8838583182673396</c:v>
                </c:pt>
                <c:pt idx="10">
                  <c:v>2.2464380210495403</c:v>
                </c:pt>
                <c:pt idx="11">
                  <c:v>1.8343909402634386</c:v>
                </c:pt>
                <c:pt idx="12">
                  <c:v>1.5684312120327875</c:v>
                </c:pt>
                <c:pt idx="13">
                  <c:v>1.9243970819627174</c:v>
                </c:pt>
                <c:pt idx="14">
                  <c:v>3.2237261345564074</c:v>
                </c:pt>
                <c:pt idx="15">
                  <c:v>3.7668477228915016</c:v>
                </c:pt>
                <c:pt idx="16">
                  <c:v>4.3318428164395923</c:v>
                </c:pt>
                <c:pt idx="17">
                  <c:v>4.2143584164934573</c:v>
                </c:pt>
                <c:pt idx="18">
                  <c:v>4.0987062129568823</c:v>
                </c:pt>
                <c:pt idx="19">
                  <c:v>4.1462238873413986</c:v>
                </c:pt>
                <c:pt idx="20">
                  <c:v>3.0984496299301139</c:v>
                </c:pt>
                <c:pt idx="21">
                  <c:v>2.9925589376098598</c:v>
                </c:pt>
                <c:pt idx="22">
                  <c:v>1.8175545427430015</c:v>
                </c:pt>
                <c:pt idx="23">
                  <c:v>1.9480131979119024</c:v>
                </c:pt>
                <c:pt idx="24">
                  <c:v>2.1030255047516748</c:v>
                </c:pt>
                <c:pt idx="25">
                  <c:v>2.1263328771419459</c:v>
                </c:pt>
                <c:pt idx="26">
                  <c:v>3.0684011681340997</c:v>
                </c:pt>
                <c:pt idx="27">
                  <c:v>3.6594852646362481</c:v>
                </c:pt>
                <c:pt idx="28">
                  <c:v>4.3462163302788666</c:v>
                </c:pt>
                <c:pt idx="29">
                  <c:v>4.084102738288899</c:v>
                </c:pt>
                <c:pt idx="30">
                  <c:v>3.6845382856392881</c:v>
                </c:pt>
                <c:pt idx="31">
                  <c:v>3.6331375566104844</c:v>
                </c:pt>
                <c:pt idx="32">
                  <c:v>3.3883560778292181</c:v>
                </c:pt>
                <c:pt idx="33">
                  <c:v>2.5690013808752967</c:v>
                </c:pt>
                <c:pt idx="34">
                  <c:v>2.524357479705265</c:v>
                </c:pt>
                <c:pt idx="35">
                  <c:v>1.8168224894269076</c:v>
                </c:pt>
                <c:pt idx="36">
                  <c:v>1.6060762194619886</c:v>
                </c:pt>
                <c:pt idx="37">
                  <c:v>2.2101698339603906</c:v>
                </c:pt>
                <c:pt idx="38">
                  <c:v>3.0712431232178363</c:v>
                </c:pt>
                <c:pt idx="39">
                  <c:v>3.3156411803334862</c:v>
                </c:pt>
                <c:pt idx="40">
                  <c:v>3.9077567169500433</c:v>
                </c:pt>
                <c:pt idx="41">
                  <c:v>4.4744360487331418</c:v>
                </c:pt>
                <c:pt idx="42">
                  <c:v>4.010421568768721</c:v>
                </c:pt>
                <c:pt idx="43">
                  <c:v>4.0588269473054019</c:v>
                </c:pt>
                <c:pt idx="44">
                  <c:v>3.6145688557801141</c:v>
                </c:pt>
                <c:pt idx="45">
                  <c:v>2.6817839916866237</c:v>
                </c:pt>
                <c:pt idx="46">
                  <c:v>1.9563491164846503</c:v>
                </c:pt>
                <c:pt idx="47">
                  <c:v>1.7306546737487771</c:v>
                </c:pt>
                <c:pt idx="48">
                  <c:v>1.8792578623536313</c:v>
                </c:pt>
                <c:pt idx="49">
                  <c:v>2.1186499866930104</c:v>
                </c:pt>
                <c:pt idx="50">
                  <c:v>3.3857614840918142</c:v>
                </c:pt>
                <c:pt idx="51">
                  <c:v>4.3390329870790421</c:v>
                </c:pt>
                <c:pt idx="52">
                  <c:v>4.3047280198350846</c:v>
                </c:pt>
                <c:pt idx="53">
                  <c:v>3.9816470754273325</c:v>
                </c:pt>
                <c:pt idx="54">
                  <c:v>4.0096716329865894</c:v>
                </c:pt>
                <c:pt idx="55">
                  <c:v>3.7599865631122129</c:v>
                </c:pt>
                <c:pt idx="56">
                  <c:v>3.8083013812812823</c:v>
                </c:pt>
                <c:pt idx="57">
                  <c:v>3.1659735392429713</c:v>
                </c:pt>
                <c:pt idx="58">
                  <c:v>2.3715586896542695</c:v>
                </c:pt>
                <c:pt idx="59">
                  <c:v>1.7710533961469579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910976"/>
        <c:axId val="505910584"/>
      </c:lineChart>
      <c:catAx>
        <c:axId val="50590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10192"/>
        <c:crosses val="autoZero"/>
        <c:auto val="1"/>
        <c:lblAlgn val="ctr"/>
        <c:lblOffset val="100"/>
        <c:tickLblSkip val="2"/>
        <c:noMultiLvlLbl val="0"/>
      </c:catAx>
      <c:valAx>
        <c:axId val="505910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2677635327635327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09800"/>
        <c:crosses val="autoZero"/>
        <c:crossBetween val="between"/>
      </c:valAx>
      <c:valAx>
        <c:axId val="505910584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527264957264957"/>
              <c:y val="8.73489583333333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5910976"/>
        <c:crosses val="max"/>
        <c:crossBetween val="between"/>
        <c:majorUnit val="1"/>
      </c:valAx>
      <c:catAx>
        <c:axId val="50591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910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7660256410256409E-2"/>
          <c:y val="7.4198958333333329E-2"/>
          <c:w val="0.86176609686609684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56105757000283E-2"/>
          <c:y val="9.495502382590526E-2"/>
          <c:w val="0.89801140555035419"/>
          <c:h val="0.76088270519583112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1'!$C$199</c:f>
              <c:strCache>
                <c:ptCount val="1"/>
                <c:pt idx="0">
                  <c:v>Promedio horario sobre la generación total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1'!$B$200:$B$223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 formatCode="#,##0">
                  <c:v>24</c:v>
                </c:pt>
              </c:numCache>
            </c:numRef>
          </c:cat>
          <c:val>
            <c:numRef>
              <c:f>'Data 1'!$C$200:$C$223</c:f>
              <c:numCache>
                <c:formatCode>#,##0.0</c:formatCode>
                <c:ptCount val="24"/>
                <c:pt idx="0">
                  <c:v>6.5842847256745898E-4</c:v>
                </c:pt>
                <c:pt idx="1">
                  <c:v>1.957905974145266E-3</c:v>
                </c:pt>
                <c:pt idx="2">
                  <c:v>7.6564083484159922E-4</c:v>
                </c:pt>
                <c:pt idx="3">
                  <c:v>1.6859156748743819E-3</c:v>
                </c:pt>
                <c:pt idx="4">
                  <c:v>8.5896615105688235E-4</c:v>
                </c:pt>
                <c:pt idx="5">
                  <c:v>2.2489334326551026E-3</c:v>
                </c:pt>
                <c:pt idx="6">
                  <c:v>5.3434321343699591E-3</c:v>
                </c:pt>
                <c:pt idx="7">
                  <c:v>0.21312198597071519</c:v>
                </c:pt>
                <c:pt idx="8">
                  <c:v>1.5025147166040707</c:v>
                </c:pt>
                <c:pt idx="9">
                  <c:v>4.1499388163778459</c:v>
                </c:pt>
                <c:pt idx="10">
                  <c:v>6.4694492504193413</c:v>
                </c:pt>
                <c:pt idx="11">
                  <c:v>7.9464313570159906</c:v>
                </c:pt>
                <c:pt idx="12">
                  <c:v>8.7806660161805503</c:v>
                </c:pt>
                <c:pt idx="13">
                  <c:v>9.1050523057032482</c:v>
                </c:pt>
                <c:pt idx="14">
                  <c:v>9.0302258191220517</c:v>
                </c:pt>
                <c:pt idx="15">
                  <c:v>8.4100194176381571</c:v>
                </c:pt>
                <c:pt idx="16">
                  <c:v>7.0768613858242455</c:v>
                </c:pt>
                <c:pt idx="17">
                  <c:v>5.1344012327524</c:v>
                </c:pt>
                <c:pt idx="18">
                  <c:v>3.2295752883019317</c:v>
                </c:pt>
                <c:pt idx="19">
                  <c:v>1.5650014291794832</c:v>
                </c:pt>
                <c:pt idx="20">
                  <c:v>0.42213718406568262</c:v>
                </c:pt>
                <c:pt idx="21">
                  <c:v>4.0274879070306004E-2</c:v>
                </c:pt>
                <c:pt idx="22">
                  <c:v>1.2562414878657673E-3</c:v>
                </c:pt>
                <c:pt idx="23">
                  <c:v>1.4325157453995931E-3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71840"/>
        <c:axId val="624372232"/>
      </c:lineChart>
      <c:catAx>
        <c:axId val="6243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6699"/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2232"/>
        <c:crosses val="autoZero"/>
        <c:auto val="1"/>
        <c:lblAlgn val="ctr"/>
        <c:lblOffset val="100"/>
        <c:noMultiLvlLbl val="0"/>
      </c:catAx>
      <c:valAx>
        <c:axId val="62437223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18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2'!$D$7:$D$23</c:f>
              <c:numCache>
                <c:formatCode>#,##0</c:formatCode>
                <c:ptCount val="17"/>
                <c:pt idx="6">
                  <c:v>11.02</c:v>
                </c:pt>
                <c:pt idx="7">
                  <c:v>60.92</c:v>
                </c:pt>
                <c:pt idx="8">
                  <c:v>232.22</c:v>
                </c:pt>
                <c:pt idx="9">
                  <c:v>531.91999999999996</c:v>
                </c:pt>
                <c:pt idx="10">
                  <c:v>998.52</c:v>
                </c:pt>
                <c:pt idx="11">
                  <c:v>1949.92</c:v>
                </c:pt>
                <c:pt idx="12">
                  <c:v>2299.4275000000002</c:v>
                </c:pt>
                <c:pt idx="13">
                  <c:v>2299.4275000000002</c:v>
                </c:pt>
                <c:pt idx="14">
                  <c:v>2304.1130000000007</c:v>
                </c:pt>
                <c:pt idx="15">
                  <c:v>2304.1130000000007</c:v>
                </c:pt>
                <c:pt idx="16">
                  <c:v>2304.1130000000007</c:v>
                </c:pt>
              </c:numCache>
            </c:numRef>
          </c:val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val>
            <c:numRef>
              <c:f>'Data 2'!$E$7:$E$23</c:f>
              <c:numCache>
                <c:formatCode>#,##0</c:formatCode>
                <c:ptCount val="17"/>
                <c:pt idx="6">
                  <c:v>0</c:v>
                </c:pt>
                <c:pt idx="7">
                  <c:v>49.900000000000006</c:v>
                </c:pt>
                <c:pt idx="8">
                  <c:v>171.3</c:v>
                </c:pt>
                <c:pt idx="9">
                  <c:v>299.69999999999993</c:v>
                </c:pt>
                <c:pt idx="10">
                  <c:v>466.6</c:v>
                </c:pt>
                <c:pt idx="11">
                  <c:v>951.40000000000009</c:v>
                </c:pt>
                <c:pt idx="12">
                  <c:v>349.50750000000016</c:v>
                </c:pt>
                <c:pt idx="13">
                  <c:v>0</c:v>
                </c:pt>
                <c:pt idx="14">
                  <c:v>4.685500000000502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71056"/>
        <c:axId val="624372624"/>
      </c:barChart>
      <c:lineChart>
        <c:grouping val="standard"/>
        <c:varyColors val="0"/>
        <c:ser>
          <c:idx val="2"/>
          <c:order val="2"/>
          <c:tx>
            <c:strRef>
              <c:f>'Data 2'!$F$6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'Data 2'!$F$7:$F$23</c:f>
              <c:numCache>
                <c:formatCode>#,##0.0</c:formatCode>
                <c:ptCount val="17"/>
                <c:pt idx="6">
                  <c:v>0</c:v>
                </c:pt>
                <c:pt idx="7">
                  <c:v>452.81306715063528</c:v>
                </c:pt>
                <c:pt idx="8">
                  <c:v>281.18844386080104</c:v>
                </c:pt>
                <c:pt idx="9">
                  <c:v>129.05865127895959</c:v>
                </c:pt>
                <c:pt idx="10">
                  <c:v>87.719957888404281</c:v>
                </c:pt>
                <c:pt idx="11">
                  <c:v>95.281015903537238</c:v>
                </c:pt>
                <c:pt idx="12">
                  <c:v>17.92419689012883</c:v>
                </c:pt>
                <c:pt idx="13">
                  <c:v>0</c:v>
                </c:pt>
                <c:pt idx="14">
                  <c:v>0.20376811184525945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73408"/>
        <c:axId val="624373016"/>
      </c:lineChart>
      <c:catAx>
        <c:axId val="62437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2624"/>
        <c:crosses val="autoZero"/>
        <c:auto val="1"/>
        <c:lblAlgn val="ctr"/>
        <c:lblOffset val="100"/>
        <c:noMultiLvlLbl val="0"/>
      </c:catAx>
      <c:valAx>
        <c:axId val="624372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3.4040598290598294E-2"/>
              <c:y val="7.91118055555555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1056"/>
        <c:crosses val="autoZero"/>
        <c:crossBetween val="between"/>
      </c:valAx>
      <c:valAx>
        <c:axId val="6243730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3408"/>
        <c:crosses val="max"/>
        <c:crossBetween val="between"/>
        <c:majorUnit val="100"/>
      </c:valAx>
      <c:catAx>
        <c:axId val="62437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373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4.3546527777777767E-2"/>
          <c:w val="0.91583288293030551"/>
          <c:h val="0.83702118055555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2'!$B$63:$B$68</c:f>
              <c:strCache>
                <c:ptCount val="6"/>
                <c:pt idx="0">
                  <c:v>Cataluña</c:v>
                </c:pt>
                <c:pt idx="1">
                  <c:v>Murcia</c:v>
                </c:pt>
                <c:pt idx="2">
                  <c:v>C. Valenciana</c:v>
                </c:pt>
                <c:pt idx="3">
                  <c:v>Castilla La Mancha</c:v>
                </c:pt>
                <c:pt idx="4">
                  <c:v>Extremadura</c:v>
                </c:pt>
                <c:pt idx="5">
                  <c:v>Andalucía</c:v>
                </c:pt>
              </c:strCache>
            </c:strRef>
          </c:cat>
          <c:val>
            <c:numRef>
              <c:f>'Data 2'!$C$63:$C$68</c:f>
              <c:numCache>
                <c:formatCode>#,##0.0</c:formatCode>
                <c:ptCount val="6"/>
                <c:pt idx="0">
                  <c:v>1.1000000000000001</c:v>
                </c:pt>
                <c:pt idx="1">
                  <c:v>1.4</c:v>
                </c:pt>
                <c:pt idx="2">
                  <c:v>2.2000000000000002</c:v>
                </c:pt>
                <c:pt idx="3">
                  <c:v>15.2</c:v>
                </c:pt>
                <c:pt idx="4">
                  <c:v>36.9</c:v>
                </c:pt>
                <c:pt idx="5">
                  <c:v>43.4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74192"/>
        <c:axId val="624374584"/>
      </c:barChart>
      <c:catAx>
        <c:axId val="62437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24374584"/>
        <c:crosses val="autoZero"/>
        <c:auto val="1"/>
        <c:lblAlgn val="ctr"/>
        <c:lblOffset val="100"/>
        <c:noMultiLvlLbl val="0"/>
      </c:catAx>
      <c:valAx>
        <c:axId val="624374584"/>
        <c:scaling>
          <c:orientation val="minMax"/>
          <c:max val="4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243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2'!$D$72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'Data 2'!$B$79:$B$89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'Data 2'!$D$79:$D$89</c:f>
              <c:numCache>
                <c:formatCode>#,##0</c:formatCode>
                <c:ptCount val="11"/>
                <c:pt idx="0">
                  <c:v>7.6269999999999998</c:v>
                </c:pt>
                <c:pt idx="1">
                  <c:v>15.378</c:v>
                </c:pt>
                <c:pt idx="2">
                  <c:v>129.82299999999998</c:v>
                </c:pt>
                <c:pt idx="3">
                  <c:v>691.62210700000003</c:v>
                </c:pt>
                <c:pt idx="4">
                  <c:v>1832.3578790000001</c:v>
                </c:pt>
                <c:pt idx="5">
                  <c:v>3444.1340460000001</c:v>
                </c:pt>
                <c:pt idx="6">
                  <c:v>4441.5275350000002</c:v>
                </c:pt>
                <c:pt idx="7">
                  <c:v>4958.9149259999995</c:v>
                </c:pt>
                <c:pt idx="8">
                  <c:v>5085.2355139999991</c:v>
                </c:pt>
                <c:pt idx="9">
                  <c:v>5071.2017019999994</c:v>
                </c:pt>
                <c:pt idx="10">
                  <c:v>5347.9508859999996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75760"/>
        <c:axId val="624376152"/>
      </c:barChart>
      <c:catAx>
        <c:axId val="62437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6152"/>
        <c:crosses val="autoZero"/>
        <c:auto val="1"/>
        <c:lblAlgn val="ctr"/>
        <c:lblOffset val="100"/>
        <c:noMultiLvlLbl val="0"/>
      </c:catAx>
      <c:valAx>
        <c:axId val="62437615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5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4088319088319"/>
          <c:y val="5.0549999999999991E-2"/>
          <c:w val="0.84523703703703712"/>
          <c:h val="0.79155138888888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2'!$D$92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'Data 2'!$G$106:$G$111</c:f>
              <c:strCache>
                <c:ptCount val="6"/>
                <c:pt idx="0">
                  <c:v>Murcia</c:v>
                </c:pt>
                <c:pt idx="1">
                  <c:v>Cataluña</c:v>
                </c:pt>
                <c:pt idx="2">
                  <c:v>C. Valenciana</c:v>
                </c:pt>
                <c:pt idx="3">
                  <c:v>Castilla La Mancha</c:v>
                </c:pt>
                <c:pt idx="4">
                  <c:v>Extremadura</c:v>
                </c:pt>
                <c:pt idx="5">
                  <c:v>Andalucía</c:v>
                </c:pt>
              </c:strCache>
            </c:strRef>
          </c:cat>
          <c:val>
            <c:numRef>
              <c:f>'Data 2'!$I$106:$I$111</c:f>
              <c:numCache>
                <c:formatCode>#,##0.0</c:formatCode>
                <c:ptCount val="6"/>
                <c:pt idx="0">
                  <c:v>0.8</c:v>
                </c:pt>
                <c:pt idx="1">
                  <c:v>1.39</c:v>
                </c:pt>
                <c:pt idx="2">
                  <c:v>1.38</c:v>
                </c:pt>
                <c:pt idx="3">
                  <c:v>14.23</c:v>
                </c:pt>
                <c:pt idx="4">
                  <c:v>38.909999999999997</c:v>
                </c:pt>
                <c:pt idx="5">
                  <c:v>43.28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77328"/>
        <c:axId val="624377720"/>
      </c:barChart>
      <c:catAx>
        <c:axId val="62437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7720"/>
        <c:crosses val="autoZero"/>
        <c:auto val="1"/>
        <c:lblAlgn val="ctr"/>
        <c:lblOffset val="100"/>
        <c:noMultiLvlLbl val="0"/>
      </c:catAx>
      <c:valAx>
        <c:axId val="624377720"/>
        <c:scaling>
          <c:orientation val="minMax"/>
          <c:max val="45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2437732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2'!$B$123:$B$133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'Data 2'!$F$123:$F$133</c:f>
              <c:numCache>
                <c:formatCode>#,##0.0</c:formatCode>
                <c:ptCount val="11"/>
                <c:pt idx="0">
                  <c:v>2.6463499622222876E-3</c:v>
                </c:pt>
                <c:pt idx="1">
                  <c:v>5.1967805143804989E-3</c:v>
                </c:pt>
                <c:pt idx="2">
                  <c:v>4.6355756856672078E-2</c:v>
                </c:pt>
                <c:pt idx="3">
                  <c:v>0.23974423829771818</c:v>
                </c:pt>
                <c:pt idx="4">
                  <c:v>0.65456802540036851</c:v>
                </c:pt>
                <c:pt idx="5">
                  <c:v>1.2153709512822608</c:v>
                </c:pt>
                <c:pt idx="6">
                  <c:v>1.6223736116273326</c:v>
                </c:pt>
                <c:pt idx="7">
                  <c:v>1.8581965968782643</c:v>
                </c:pt>
                <c:pt idx="8">
                  <c:v>1.897927182520136</c:v>
                </c:pt>
                <c:pt idx="9">
                  <c:v>1.9335123013034476</c:v>
                </c:pt>
                <c:pt idx="10">
                  <c:v>2.0361888081862225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062976"/>
        <c:axId val="502063368"/>
      </c:lineChart>
      <c:catAx>
        <c:axId val="50206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3368"/>
        <c:crosses val="autoZero"/>
        <c:auto val="1"/>
        <c:lblAlgn val="ctr"/>
        <c:lblOffset val="100"/>
        <c:noMultiLvlLbl val="0"/>
      </c:catAx>
      <c:valAx>
        <c:axId val="50206336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2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térmica (GWh)</c:v>
          </c:tx>
          <c:spPr>
            <a:solidFill>
              <a:srgbClr val="FF9999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2'!$E$137:$E$196</c:f>
              <c:numCache>
                <c:formatCode>#,##0</c:formatCode>
                <c:ptCount val="60"/>
                <c:pt idx="0">
                  <c:v>113.494435</c:v>
                </c:pt>
                <c:pt idx="1">
                  <c:v>204.009049</c:v>
                </c:pt>
                <c:pt idx="2">
                  <c:v>125.370378</c:v>
                </c:pt>
                <c:pt idx="3">
                  <c:v>300.89360499999998</c:v>
                </c:pt>
                <c:pt idx="4">
                  <c:v>499.26798900000006</c:v>
                </c:pt>
                <c:pt idx="5">
                  <c:v>647.33005300000002</c:v>
                </c:pt>
                <c:pt idx="6">
                  <c:v>758.52291100000014</c:v>
                </c:pt>
                <c:pt idx="7">
                  <c:v>661.85580499999992</c:v>
                </c:pt>
                <c:pt idx="8">
                  <c:v>478.95522799999998</c:v>
                </c:pt>
                <c:pt idx="9">
                  <c:v>294.24195199999997</c:v>
                </c:pt>
                <c:pt idx="10">
                  <c:v>199.223861</c:v>
                </c:pt>
                <c:pt idx="11">
                  <c:v>158.362269</c:v>
                </c:pt>
                <c:pt idx="12">
                  <c:v>79.800654999999992</c:v>
                </c:pt>
                <c:pt idx="13">
                  <c:v>103.26450199999999</c:v>
                </c:pt>
                <c:pt idx="14">
                  <c:v>385.17531600000001</c:v>
                </c:pt>
                <c:pt idx="15">
                  <c:v>435.52705900000001</c:v>
                </c:pt>
                <c:pt idx="16">
                  <c:v>729.93555500000002</c:v>
                </c:pt>
                <c:pt idx="17">
                  <c:v>687.28808199999992</c:v>
                </c:pt>
                <c:pt idx="18">
                  <c:v>811.15318400000001</c:v>
                </c:pt>
                <c:pt idx="19">
                  <c:v>833.17848000000004</c:v>
                </c:pt>
                <c:pt idx="20">
                  <c:v>389.59590299999996</c:v>
                </c:pt>
                <c:pt idx="21">
                  <c:v>289.33703000000003</c:v>
                </c:pt>
                <c:pt idx="22">
                  <c:v>90.187433999999996</c:v>
                </c:pt>
                <c:pt idx="23">
                  <c:v>124.47172599999999</c:v>
                </c:pt>
                <c:pt idx="24">
                  <c:v>176.95139600000002</c:v>
                </c:pt>
                <c:pt idx="25">
                  <c:v>190.92526000000001</c:v>
                </c:pt>
                <c:pt idx="26">
                  <c:v>415.82866200000001</c:v>
                </c:pt>
                <c:pt idx="27">
                  <c:v>393.16048600000005</c:v>
                </c:pt>
                <c:pt idx="28">
                  <c:v>694.83874000000003</c:v>
                </c:pt>
                <c:pt idx="29">
                  <c:v>734.05393699999991</c:v>
                </c:pt>
                <c:pt idx="30">
                  <c:v>888.91770999999994</c:v>
                </c:pt>
                <c:pt idx="31">
                  <c:v>607.62348800000007</c:v>
                </c:pt>
                <c:pt idx="32">
                  <c:v>483.25015300000007</c:v>
                </c:pt>
                <c:pt idx="33">
                  <c:v>188.16886600000001</c:v>
                </c:pt>
                <c:pt idx="34">
                  <c:v>226.81775099999999</c:v>
                </c:pt>
                <c:pt idx="35">
                  <c:v>84.699065000000004</c:v>
                </c:pt>
                <c:pt idx="36">
                  <c:v>59.913641000000005</c:v>
                </c:pt>
                <c:pt idx="37">
                  <c:v>133.00979000000001</c:v>
                </c:pt>
                <c:pt idx="38">
                  <c:v>387.86076199999997</c:v>
                </c:pt>
                <c:pt idx="39">
                  <c:v>408.32323200000002</c:v>
                </c:pt>
                <c:pt idx="40">
                  <c:v>498.79538199999996</c:v>
                </c:pt>
                <c:pt idx="41">
                  <c:v>813.99067100000002</c:v>
                </c:pt>
                <c:pt idx="42">
                  <c:v>825.32457999999997</c:v>
                </c:pt>
                <c:pt idx="43">
                  <c:v>805.81879700000002</c:v>
                </c:pt>
                <c:pt idx="44">
                  <c:v>595.62669299999993</c:v>
                </c:pt>
                <c:pt idx="45">
                  <c:v>284.70289100000002</c:v>
                </c:pt>
                <c:pt idx="46">
                  <c:v>139.69961800000002</c:v>
                </c:pt>
                <c:pt idx="47">
                  <c:v>118.13564499999998</c:v>
                </c:pt>
                <c:pt idx="48">
                  <c:v>149.21208100000001</c:v>
                </c:pt>
                <c:pt idx="49">
                  <c:v>88.740902000000006</c:v>
                </c:pt>
                <c:pt idx="50">
                  <c:v>340.84468500000008</c:v>
                </c:pt>
                <c:pt idx="51">
                  <c:v>535.25547800000004</c:v>
                </c:pt>
                <c:pt idx="52">
                  <c:v>607.89817700000003</c:v>
                </c:pt>
                <c:pt idx="53">
                  <c:v>761.902153</c:v>
                </c:pt>
                <c:pt idx="54">
                  <c:v>812.88028600000007</c:v>
                </c:pt>
                <c:pt idx="55">
                  <c:v>692.43517500000007</c:v>
                </c:pt>
                <c:pt idx="56">
                  <c:v>608.13998399999991</c:v>
                </c:pt>
                <c:pt idx="57">
                  <c:v>398.79322200000001</c:v>
                </c:pt>
                <c:pt idx="58">
                  <c:v>220.652322</c:v>
                </c:pt>
                <c:pt idx="59">
                  <c:v>131.19642100000002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2'!$G$137:$G$196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758.52291100000014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833.17848000000004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888.91770999999994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825.32457999999997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812.88028600000007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064152"/>
        <c:axId val="502064544"/>
      </c:barChart>
      <c:lineChart>
        <c:grouping val="standard"/>
        <c:varyColors val="0"/>
        <c:ser>
          <c:idx val="2"/>
          <c:order val="2"/>
          <c:tx>
            <c:v>Generación solar térmica/Generacion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2'!$B$137:$C$196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'Data 2'!$H$137:$H$196</c:f>
              <c:numCache>
                <c:formatCode>#,##0.0</c:formatCode>
                <c:ptCount val="60"/>
                <c:pt idx="0">
                  <c:v>0.45710378279422115</c:v>
                </c:pt>
                <c:pt idx="1">
                  <c:v>0.89199447941750321</c:v>
                </c:pt>
                <c:pt idx="2">
                  <c:v>0.52518779136897875</c:v>
                </c:pt>
                <c:pt idx="3">
                  <c:v>1.3734448683691625</c:v>
                </c:pt>
                <c:pt idx="4">
                  <c:v>2.3537444425047487</c:v>
                </c:pt>
                <c:pt idx="5">
                  <c:v>3.0700649870447672</c:v>
                </c:pt>
                <c:pt idx="6">
                  <c:v>3.1135081719263678</c:v>
                </c:pt>
                <c:pt idx="7">
                  <c:v>2.9029616571629537</c:v>
                </c:pt>
                <c:pt idx="8">
                  <c:v>2.1759215299533325</c:v>
                </c:pt>
                <c:pt idx="9">
                  <c:v>1.3367909233899933</c:v>
                </c:pt>
                <c:pt idx="10">
                  <c:v>0.87142881964793606</c:v>
                </c:pt>
                <c:pt idx="11">
                  <c:v>0.66136730011033074</c:v>
                </c:pt>
                <c:pt idx="12">
                  <c:v>0.3315387293921358</c:v>
                </c:pt>
                <c:pt idx="13">
                  <c:v>0.45747980201649502</c:v>
                </c:pt>
                <c:pt idx="14">
                  <c:v>1.6873258693123541</c:v>
                </c:pt>
                <c:pt idx="15">
                  <c:v>2.0716468986514713</c:v>
                </c:pt>
                <c:pt idx="16">
                  <c:v>3.4206529713488552</c:v>
                </c:pt>
                <c:pt idx="17">
                  <c:v>3.2051432204957466</c:v>
                </c:pt>
                <c:pt idx="18">
                  <c:v>3.4942033653961153</c:v>
                </c:pt>
                <c:pt idx="19">
                  <c:v>3.7796222682417326</c:v>
                </c:pt>
                <c:pt idx="20">
                  <c:v>1.7572352253603412</c:v>
                </c:pt>
                <c:pt idx="21">
                  <c:v>1.3362977177480346</c:v>
                </c:pt>
                <c:pt idx="22">
                  <c:v>0.42529715267012236</c:v>
                </c:pt>
                <c:pt idx="23">
                  <c:v>0.53410759799477514</c:v>
                </c:pt>
                <c:pt idx="24">
                  <c:v>0.71779037855018857</c:v>
                </c:pt>
                <c:pt idx="25">
                  <c:v>0.82142216951023528</c:v>
                </c:pt>
                <c:pt idx="26">
                  <c:v>1.7888412947529533</c:v>
                </c:pt>
                <c:pt idx="27">
                  <c:v>1.9033483316996471</c:v>
                </c:pt>
                <c:pt idx="28">
                  <c:v>3.2679468400150111</c:v>
                </c:pt>
                <c:pt idx="29">
                  <c:v>3.3713070988113039</c:v>
                </c:pt>
                <c:pt idx="30">
                  <c:v>3.5098572109737063</c:v>
                </c:pt>
                <c:pt idx="31">
                  <c:v>2.6536535728144188</c:v>
                </c:pt>
                <c:pt idx="32">
                  <c:v>2.2672343962298069</c:v>
                </c:pt>
                <c:pt idx="33">
                  <c:v>0.89997128578800256</c:v>
                </c:pt>
                <c:pt idx="34">
                  <c:v>1.0809247564517783</c:v>
                </c:pt>
                <c:pt idx="35">
                  <c:v>0.39081240508094295</c:v>
                </c:pt>
                <c:pt idx="36">
                  <c:v>0.2640202435123436</c:v>
                </c:pt>
                <c:pt idx="37">
                  <c:v>0.61232638916421889</c:v>
                </c:pt>
                <c:pt idx="38">
                  <c:v>1.679426974600855</c:v>
                </c:pt>
                <c:pt idx="39">
                  <c:v>1.8764672894598946</c:v>
                </c:pt>
                <c:pt idx="40">
                  <c:v>2.415245820955608</c:v>
                </c:pt>
                <c:pt idx="41">
                  <c:v>3.941434118581097</c:v>
                </c:pt>
                <c:pt idx="42">
                  <c:v>3.6034510317145823</c:v>
                </c:pt>
                <c:pt idx="43">
                  <c:v>3.6509063395473165</c:v>
                </c:pt>
                <c:pt idx="44">
                  <c:v>2.8102882092040145</c:v>
                </c:pt>
                <c:pt idx="45">
                  <c:v>1.3063785813145405</c:v>
                </c:pt>
                <c:pt idx="46">
                  <c:v>0.64077451601587543</c:v>
                </c:pt>
                <c:pt idx="47">
                  <c:v>0.5384410937675661</c:v>
                </c:pt>
                <c:pt idx="48">
                  <c:v>0.5888981499324738</c:v>
                </c:pt>
                <c:pt idx="49">
                  <c:v>0.4220800397841809</c:v>
                </c:pt>
                <c:pt idx="50">
                  <c:v>1.6087136864319718</c:v>
                </c:pt>
                <c:pt idx="51">
                  <c:v>2.7759511186399535</c:v>
                </c:pt>
                <c:pt idx="52">
                  <c:v>2.9983801956328477</c:v>
                </c:pt>
                <c:pt idx="53">
                  <c:v>3.4445303996946066</c:v>
                </c:pt>
                <c:pt idx="54">
                  <c:v>3.566997304315052</c:v>
                </c:pt>
                <c:pt idx="55">
                  <c:v>3.1847902906030545</c:v>
                </c:pt>
                <c:pt idx="56">
                  <c:v>2.9925745030482611</c:v>
                </c:pt>
                <c:pt idx="57">
                  <c:v>1.8553082266592136</c:v>
                </c:pt>
                <c:pt idx="58">
                  <c:v>0.96993735346674825</c:v>
                </c:pt>
                <c:pt idx="59">
                  <c:v>0.53937154291969647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65328"/>
        <c:axId val="502064936"/>
      </c:lineChart>
      <c:catAx>
        <c:axId val="502064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4544"/>
        <c:crosses val="autoZero"/>
        <c:auto val="1"/>
        <c:lblAlgn val="ctr"/>
        <c:lblOffset val="100"/>
        <c:tickLblSkip val="2"/>
        <c:noMultiLvlLbl val="0"/>
      </c:catAx>
      <c:valAx>
        <c:axId val="502064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0868518518518522E-2"/>
              <c:y val="8.58118055555555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4152"/>
        <c:crosses val="autoZero"/>
        <c:crossBetween val="between"/>
        <c:majorUnit val="200"/>
      </c:valAx>
      <c:valAx>
        <c:axId val="502064936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6250911680911677"/>
              <c:y val="8.293923611111110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5328"/>
        <c:crosses val="max"/>
        <c:crossBetween val="between"/>
        <c:majorUnit val="1"/>
      </c:valAx>
      <c:catAx>
        <c:axId val="50206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0649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841524216524216"/>
          <c:y val="7.860868055555556E-2"/>
          <c:w val="0.81653817663817663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0193769876462E-2"/>
          <c:y val="9.4442452119227666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2'!$B$201:$B$224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2'!$C$201:$C$224</c:f>
              <c:numCache>
                <c:formatCode>#,##0.0</c:formatCode>
                <c:ptCount val="24"/>
                <c:pt idx="0">
                  <c:v>0.91259074261916151</c:v>
                </c:pt>
                <c:pt idx="1">
                  <c:v>0.84430485067903049</c:v>
                </c:pt>
                <c:pt idx="2">
                  <c:v>0.76963975542996477</c:v>
                </c:pt>
                <c:pt idx="3">
                  <c:v>0.69523402114950705</c:v>
                </c:pt>
                <c:pt idx="4">
                  <c:v>0.61183871921449295</c:v>
                </c:pt>
                <c:pt idx="5">
                  <c:v>0.50485774594393706</c:v>
                </c:pt>
                <c:pt idx="6">
                  <c:v>0.34131844371593739</c:v>
                </c:pt>
                <c:pt idx="7">
                  <c:v>0.18389199080011256</c:v>
                </c:pt>
                <c:pt idx="8">
                  <c:v>0.19961448593000816</c:v>
                </c:pt>
                <c:pt idx="9">
                  <c:v>1.0839250700172267</c:v>
                </c:pt>
                <c:pt idx="10">
                  <c:v>2.8328618195598074</c:v>
                </c:pt>
                <c:pt idx="11">
                  <c:v>3.8258546788466656</c:v>
                </c:pt>
                <c:pt idx="12">
                  <c:v>4.1033585537905832</c:v>
                </c:pt>
                <c:pt idx="13">
                  <c:v>4.1644350236481422</c:v>
                </c:pt>
                <c:pt idx="14">
                  <c:v>4.2658699195776064</c:v>
                </c:pt>
                <c:pt idx="15">
                  <c:v>4.4259026033649311</c:v>
                </c:pt>
                <c:pt idx="16">
                  <c:v>4.5220688492154135</c:v>
                </c:pt>
                <c:pt idx="17">
                  <c:v>4.2696153215529078</c:v>
                </c:pt>
                <c:pt idx="18">
                  <c:v>3.6894071004162501</c:v>
                </c:pt>
                <c:pt idx="19">
                  <c:v>2.9660286006495999</c:v>
                </c:pt>
                <c:pt idx="20">
                  <c:v>1.9729951303705007</c:v>
                </c:pt>
                <c:pt idx="21">
                  <c:v>1.2294203291757835</c:v>
                </c:pt>
                <c:pt idx="22">
                  <c:v>1.0053604053277707</c:v>
                </c:pt>
                <c:pt idx="23">
                  <c:v>0.96008839232986432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066896"/>
        <c:axId val="502067288"/>
      </c:lineChart>
      <c:catAx>
        <c:axId val="50206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7288"/>
        <c:crosses val="autoZero"/>
        <c:auto val="1"/>
        <c:lblAlgn val="ctr"/>
        <c:lblOffset val="100"/>
        <c:noMultiLvlLbl val="0"/>
      </c:catAx>
      <c:valAx>
        <c:axId val="50206728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02066896"/>
        <c:crosses val="autoZero"/>
        <c:crossBetween val="between"/>
        <c:majorUnit val="1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29</xdr:row>
      <xdr:rowOff>9525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345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1938333</xdr:colOff>
      <xdr:row>28</xdr:row>
      <xdr:rowOff>63872</xdr:rowOff>
    </xdr:from>
    <xdr:to>
      <xdr:col>4</xdr:col>
      <xdr:colOff>1939373</xdr:colOff>
      <xdr:row>28</xdr:row>
      <xdr:rowOff>70108</xdr:rowOff>
    </xdr:to>
    <xdr:sp macro="" textlink="">
      <xdr:nvSpPr>
        <xdr:cNvPr id="66" name="Ceuta2"/>
        <xdr:cNvSpPr>
          <a:spLocks noChangeArrowheads="1"/>
        </xdr:cNvSpPr>
      </xdr:nvSpPr>
      <xdr:spPr bwMode="auto">
        <a:xfrm>
          <a:off x="3795708" y="4683497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2752726</xdr:colOff>
      <xdr:row>29</xdr:row>
      <xdr:rowOff>85725</xdr:rowOff>
    </xdr:from>
    <xdr:to>
      <xdr:col>4</xdr:col>
      <xdr:colOff>2754314</xdr:colOff>
      <xdr:row>29</xdr:row>
      <xdr:rowOff>87313</xdr:rowOff>
    </xdr:to>
    <xdr:sp macro="" textlink="">
      <xdr:nvSpPr>
        <xdr:cNvPr id="67" name="Melilla2"/>
        <xdr:cNvSpPr>
          <a:spLocks noChangeArrowheads="1"/>
        </xdr:cNvSpPr>
      </xdr:nvSpPr>
      <xdr:spPr bwMode="auto">
        <a:xfrm>
          <a:off x="4610101" y="4848225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5746864</xdr:colOff>
      <xdr:row>20</xdr:row>
      <xdr:rowOff>134001</xdr:rowOff>
    </xdr:from>
    <xdr:to>
      <xdr:col>4</xdr:col>
      <xdr:colOff>7125750</xdr:colOff>
      <xdr:row>26</xdr:row>
      <xdr:rowOff>61705</xdr:rowOff>
    </xdr:to>
    <xdr:grpSp>
      <xdr:nvGrpSpPr>
        <xdr:cNvPr id="68" name="Islas Baleares2"/>
        <xdr:cNvGrpSpPr/>
      </xdr:nvGrpSpPr>
      <xdr:grpSpPr>
        <a:xfrm>
          <a:off x="7604239" y="3458226"/>
          <a:ext cx="1378886" cy="899254"/>
          <a:chOff x="6715125" y="2963863"/>
          <a:chExt cx="1447800" cy="981075"/>
        </a:xfrm>
      </xdr:grpSpPr>
      <xdr:sp macro="" textlink="">
        <xdr:nvSpPr>
          <xdr:cNvPr id="69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0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1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3560604</xdr:colOff>
      <xdr:row>9</xdr:row>
      <xdr:rowOff>160321</xdr:rowOff>
    </xdr:from>
    <xdr:to>
      <xdr:col>4</xdr:col>
      <xdr:colOff>4331691</xdr:colOff>
      <xdr:row>13</xdr:row>
      <xdr:rowOff>45189</xdr:rowOff>
    </xdr:to>
    <xdr:sp macro="" textlink="">
      <xdr:nvSpPr>
        <xdr:cNvPr id="75" name="País Vasco2"/>
        <xdr:cNvSpPr>
          <a:spLocks/>
        </xdr:cNvSpPr>
      </xdr:nvSpPr>
      <xdr:spPr bwMode="auto">
        <a:xfrm>
          <a:off x="5417979" y="1703371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2689729</xdr:colOff>
      <xdr:row>17</xdr:row>
      <xdr:rowOff>64757</xdr:rowOff>
    </xdr:from>
    <xdr:to>
      <xdr:col>4</xdr:col>
      <xdr:colOff>4767129</xdr:colOff>
      <xdr:row>28</xdr:row>
      <xdr:rowOff>134473</xdr:rowOff>
    </xdr:to>
    <xdr:sp macro="" textlink="">
      <xdr:nvSpPr>
        <xdr:cNvPr id="76" name="Castilla La-Mancha2"/>
        <xdr:cNvSpPr>
          <a:spLocks/>
        </xdr:cNvSpPr>
      </xdr:nvSpPr>
      <xdr:spPr bwMode="auto">
        <a:xfrm>
          <a:off x="4547104" y="2903207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97480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3714822</xdr:colOff>
      <xdr:row>12</xdr:row>
      <xdr:rowOff>119808</xdr:rowOff>
    </xdr:from>
    <xdr:to>
      <xdr:col>4</xdr:col>
      <xdr:colOff>4358907</xdr:colOff>
      <xdr:row>15</xdr:row>
      <xdr:rowOff>26911</xdr:rowOff>
    </xdr:to>
    <xdr:sp macro="" textlink="">
      <xdr:nvSpPr>
        <xdr:cNvPr id="77" name="La Rioja2"/>
        <xdr:cNvSpPr>
          <a:spLocks/>
        </xdr:cNvSpPr>
      </xdr:nvSpPr>
      <xdr:spPr bwMode="auto">
        <a:xfrm>
          <a:off x="5572197" y="2148633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FF99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3977898</xdr:colOff>
      <xdr:row>10</xdr:row>
      <xdr:rowOff>50780</xdr:rowOff>
    </xdr:from>
    <xdr:to>
      <xdr:col>4</xdr:col>
      <xdr:colOff>4785272</xdr:colOff>
      <xdr:row>15</xdr:row>
      <xdr:rowOff>26911</xdr:rowOff>
    </xdr:to>
    <xdr:sp macro="" textlink="">
      <xdr:nvSpPr>
        <xdr:cNvPr id="78" name="Navarra2"/>
        <xdr:cNvSpPr>
          <a:spLocks/>
        </xdr:cNvSpPr>
      </xdr:nvSpPr>
      <xdr:spPr bwMode="auto">
        <a:xfrm>
          <a:off x="5835273" y="1755755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FF99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1103189</xdr:colOff>
      <xdr:row>8</xdr:row>
      <xdr:rowOff>95250</xdr:rowOff>
    </xdr:from>
    <xdr:to>
      <xdr:col>4</xdr:col>
      <xdr:colOff>2164568</xdr:colOff>
      <xdr:row>15</xdr:row>
      <xdr:rowOff>88025</xdr:rowOff>
    </xdr:to>
    <xdr:sp macro="" textlink="">
      <xdr:nvSpPr>
        <xdr:cNvPr id="79" name="Galicia2"/>
        <xdr:cNvSpPr>
          <a:spLocks/>
        </xdr:cNvSpPr>
      </xdr:nvSpPr>
      <xdr:spPr bwMode="auto">
        <a:xfrm>
          <a:off x="2960564" y="1476375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FFCC66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1963999</xdr:colOff>
      <xdr:row>9</xdr:row>
      <xdr:rowOff>29362</xdr:rowOff>
    </xdr:from>
    <xdr:to>
      <xdr:col>4</xdr:col>
      <xdr:colOff>3125166</xdr:colOff>
      <xdr:row>11</xdr:row>
      <xdr:rowOff>159504</xdr:rowOff>
    </xdr:to>
    <xdr:sp macro="" textlink="">
      <xdr:nvSpPr>
        <xdr:cNvPr id="80" name="Asturias2"/>
        <xdr:cNvSpPr>
          <a:spLocks/>
        </xdr:cNvSpPr>
      </xdr:nvSpPr>
      <xdr:spPr bwMode="auto">
        <a:xfrm>
          <a:off x="3821374" y="1572412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FFCC66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2952805</xdr:colOff>
      <xdr:row>9</xdr:row>
      <xdr:rowOff>116668</xdr:rowOff>
    </xdr:from>
    <xdr:to>
      <xdr:col>4</xdr:col>
      <xdr:colOff>3705749</xdr:colOff>
      <xdr:row>12</xdr:row>
      <xdr:rowOff>67424</xdr:rowOff>
    </xdr:to>
    <xdr:sp macro="" textlink="">
      <xdr:nvSpPr>
        <xdr:cNvPr id="81" name="Cantabria2"/>
        <xdr:cNvSpPr>
          <a:spLocks/>
        </xdr:cNvSpPr>
      </xdr:nvSpPr>
      <xdr:spPr bwMode="auto">
        <a:xfrm>
          <a:off x="4810180" y="1659718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FFCC66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1719066</xdr:colOff>
      <xdr:row>26</xdr:row>
      <xdr:rowOff>12969</xdr:rowOff>
    </xdr:from>
    <xdr:to>
      <xdr:col>4</xdr:col>
      <xdr:colOff>4467767</xdr:colOff>
      <xdr:row>36</xdr:row>
      <xdr:rowOff>108900</xdr:rowOff>
    </xdr:to>
    <xdr:sp macro="" textlink="">
      <xdr:nvSpPr>
        <xdr:cNvPr id="82" name="Andalucía2"/>
        <xdr:cNvSpPr>
          <a:spLocks/>
        </xdr:cNvSpPr>
      </xdr:nvSpPr>
      <xdr:spPr bwMode="auto">
        <a:xfrm>
          <a:off x="3576441" y="4308744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97480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1709994</xdr:colOff>
      <xdr:row>20</xdr:row>
      <xdr:rowOff>37964</xdr:rowOff>
    </xdr:from>
    <xdr:to>
      <xdr:col>4</xdr:col>
      <xdr:colOff>3043522</xdr:colOff>
      <xdr:row>29</xdr:row>
      <xdr:rowOff>31511</xdr:rowOff>
    </xdr:to>
    <xdr:sp macro="" textlink="">
      <xdr:nvSpPr>
        <xdr:cNvPr id="83" name="Extremadura2"/>
        <xdr:cNvSpPr>
          <a:spLocks/>
        </xdr:cNvSpPr>
      </xdr:nvSpPr>
      <xdr:spPr bwMode="auto">
        <a:xfrm>
          <a:off x="3567369" y="3362189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97480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3079809</xdr:colOff>
      <xdr:row>17</xdr:row>
      <xdr:rowOff>139592</xdr:rowOff>
    </xdr:from>
    <xdr:to>
      <xdr:col>4</xdr:col>
      <xdr:colOff>3751109</xdr:colOff>
      <xdr:row>22</xdr:row>
      <xdr:rowOff>54608</xdr:rowOff>
    </xdr:to>
    <xdr:sp macro="" textlink="">
      <xdr:nvSpPr>
        <xdr:cNvPr id="84" name="Madrid2"/>
        <xdr:cNvSpPr>
          <a:spLocks/>
        </xdr:cNvSpPr>
      </xdr:nvSpPr>
      <xdr:spPr bwMode="auto">
        <a:xfrm>
          <a:off x="4937184" y="2978042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4100118</xdr:colOff>
      <xdr:row>26</xdr:row>
      <xdr:rowOff>9321</xdr:rowOff>
    </xdr:from>
    <xdr:to>
      <xdr:col>4</xdr:col>
      <xdr:colOff>4880278</xdr:colOff>
      <xdr:row>31</xdr:row>
      <xdr:rowOff>60064</xdr:rowOff>
    </xdr:to>
    <xdr:sp macro="" textlink="">
      <xdr:nvSpPr>
        <xdr:cNvPr id="85" name="Murcia2"/>
        <xdr:cNvSpPr>
          <a:spLocks/>
        </xdr:cNvSpPr>
      </xdr:nvSpPr>
      <xdr:spPr bwMode="auto">
        <a:xfrm>
          <a:off x="5957493" y="4305096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E46D0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4476838</xdr:colOff>
      <xdr:row>18</xdr:row>
      <xdr:rowOff>152279</xdr:rowOff>
    </xdr:from>
    <xdr:to>
      <xdr:col>4</xdr:col>
      <xdr:colOff>5384000</xdr:colOff>
      <xdr:row>29</xdr:row>
      <xdr:rowOff>57702</xdr:rowOff>
    </xdr:to>
    <xdr:sp macro="" textlink="">
      <xdr:nvSpPr>
        <xdr:cNvPr id="86" name="Comunidad Valenciana2"/>
        <xdr:cNvSpPr>
          <a:spLocks/>
        </xdr:cNvSpPr>
      </xdr:nvSpPr>
      <xdr:spPr bwMode="auto">
        <a:xfrm>
          <a:off x="6334213" y="3152654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E46D0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5202568</xdr:colOff>
      <xdr:row>11</xdr:row>
      <xdr:rowOff>115851</xdr:rowOff>
    </xdr:from>
    <xdr:to>
      <xdr:col>4</xdr:col>
      <xdr:colOff>6554240</xdr:colOff>
      <xdr:row>19</xdr:row>
      <xdr:rowOff>138775</xdr:rowOff>
    </xdr:to>
    <xdr:sp macro="" textlink="">
      <xdr:nvSpPr>
        <xdr:cNvPr id="87" name="Cataluña2"/>
        <xdr:cNvSpPr>
          <a:spLocks/>
        </xdr:cNvSpPr>
      </xdr:nvSpPr>
      <xdr:spPr bwMode="auto">
        <a:xfrm>
          <a:off x="7059943" y="1982751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E46D0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1973070</xdr:colOff>
      <xdr:row>10</xdr:row>
      <xdr:rowOff>111894</xdr:rowOff>
    </xdr:from>
    <xdr:to>
      <xdr:col>4</xdr:col>
      <xdr:colOff>4322619</xdr:colOff>
      <xdr:row>21</xdr:row>
      <xdr:rowOff>94305</xdr:rowOff>
    </xdr:to>
    <xdr:grpSp>
      <xdr:nvGrpSpPr>
        <xdr:cNvPr id="88" name="Castilla León2"/>
        <xdr:cNvGrpSpPr/>
      </xdr:nvGrpSpPr>
      <xdr:grpSpPr>
        <a:xfrm>
          <a:off x="3830445" y="1816869"/>
          <a:ext cx="2349549" cy="1763586"/>
          <a:chOff x="3295650" y="1133475"/>
          <a:chExt cx="2466975" cy="1924050"/>
        </a:xfrm>
      </xdr:grpSpPr>
      <xdr:sp macro="" textlink="">
        <xdr:nvSpPr>
          <xdr:cNvPr id="89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0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2236148</xdr:colOff>
      <xdr:row>37</xdr:row>
      <xdr:rowOff>52115</xdr:rowOff>
    </xdr:from>
    <xdr:to>
      <xdr:col>4</xdr:col>
      <xdr:colOff>4349835</xdr:colOff>
      <xdr:row>41</xdr:row>
      <xdr:rowOff>39375</xdr:rowOff>
    </xdr:to>
    <xdr:grpSp>
      <xdr:nvGrpSpPr>
        <xdr:cNvPr id="91" name="123 Grupo"/>
        <xdr:cNvGrpSpPr/>
      </xdr:nvGrpSpPr>
      <xdr:grpSpPr>
        <a:xfrm>
          <a:off x="4093523" y="5957615"/>
          <a:ext cx="2113687" cy="558760"/>
          <a:chOff x="3028950" y="5690666"/>
          <a:chExt cx="2219325" cy="609600"/>
        </a:xfrm>
      </xdr:grpSpPr>
      <xdr:sp macro="" textlink="">
        <xdr:nvSpPr>
          <xdr:cNvPr id="92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285750</xdr:colOff>
      <xdr:row>36</xdr:row>
      <xdr:rowOff>7620</xdr:rowOff>
    </xdr:from>
    <xdr:to>
      <xdr:col>4</xdr:col>
      <xdr:colOff>1891426</xdr:colOff>
      <xdr:row>40</xdr:row>
      <xdr:rowOff>82186</xdr:rowOff>
    </xdr:to>
    <xdr:grpSp>
      <xdr:nvGrpSpPr>
        <xdr:cNvPr id="94" name="Islas Canarias2"/>
        <xdr:cNvGrpSpPr/>
      </xdr:nvGrpSpPr>
      <xdr:grpSpPr>
        <a:xfrm>
          <a:off x="2143125" y="5770245"/>
          <a:ext cx="1605676" cy="646066"/>
          <a:chOff x="981075" y="5364163"/>
          <a:chExt cx="1685925" cy="704850"/>
        </a:xfrm>
      </xdr:grpSpPr>
      <xdr:sp macro="" textlink="">
        <xdr:nvSpPr>
          <xdr:cNvPr id="95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6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7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8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9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0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1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2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3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4162426</xdr:colOff>
      <xdr:row>11</xdr:row>
      <xdr:rowOff>142875</xdr:rowOff>
    </xdr:from>
    <xdr:to>
      <xdr:col>4</xdr:col>
      <xdr:colOff>5414310</xdr:colOff>
      <xdr:row>22</xdr:row>
      <xdr:rowOff>46709</xdr:rowOff>
    </xdr:to>
    <xdr:sp macro="" textlink="">
      <xdr:nvSpPr>
        <xdr:cNvPr id="177" name="Aragón2"/>
        <xdr:cNvSpPr>
          <a:spLocks/>
        </xdr:cNvSpPr>
      </xdr:nvSpPr>
      <xdr:spPr bwMode="auto">
        <a:xfrm>
          <a:off x="6019801" y="2009775"/>
          <a:ext cx="1251884" cy="1685009"/>
        </a:xfrm>
        <a:custGeom>
          <a:avLst/>
          <a:gdLst/>
          <a:ahLst/>
          <a:cxnLst>
            <a:cxn ang="0">
              <a:pos x="144" y="354"/>
            </a:cxn>
            <a:cxn ang="0">
              <a:pos x="192" y="354"/>
            </a:cxn>
            <a:cxn ang="0">
              <a:pos x="228" y="324"/>
            </a:cxn>
            <a:cxn ang="0">
              <a:pos x="210" y="264"/>
            </a:cxn>
            <a:cxn ang="0">
              <a:pos x="216" y="210"/>
            </a:cxn>
            <a:cxn ang="0">
              <a:pos x="222" y="180"/>
            </a:cxn>
            <a:cxn ang="0">
              <a:pos x="246" y="144"/>
            </a:cxn>
            <a:cxn ang="0">
              <a:pos x="252" y="114"/>
            </a:cxn>
            <a:cxn ang="0">
              <a:pos x="300" y="60"/>
            </a:cxn>
            <a:cxn ang="0">
              <a:pos x="366" y="42"/>
            </a:cxn>
            <a:cxn ang="0">
              <a:pos x="450" y="30"/>
            </a:cxn>
            <a:cxn ang="0">
              <a:pos x="552" y="18"/>
            </a:cxn>
            <a:cxn ang="0">
              <a:pos x="684" y="42"/>
            </a:cxn>
            <a:cxn ang="0">
              <a:pos x="798" y="60"/>
            </a:cxn>
            <a:cxn ang="0">
              <a:pos x="822" y="102"/>
            </a:cxn>
            <a:cxn ang="0">
              <a:pos x="822" y="150"/>
            </a:cxn>
            <a:cxn ang="0">
              <a:pos x="810" y="228"/>
            </a:cxn>
            <a:cxn ang="0">
              <a:pos x="792" y="366"/>
            </a:cxn>
            <a:cxn ang="0">
              <a:pos x="720" y="432"/>
            </a:cxn>
            <a:cxn ang="0">
              <a:pos x="744" y="468"/>
            </a:cxn>
            <a:cxn ang="0">
              <a:pos x="732" y="516"/>
            </a:cxn>
            <a:cxn ang="0">
              <a:pos x="744" y="576"/>
            </a:cxn>
            <a:cxn ang="0">
              <a:pos x="726" y="618"/>
            </a:cxn>
            <a:cxn ang="0">
              <a:pos x="696" y="678"/>
            </a:cxn>
            <a:cxn ang="0">
              <a:pos x="720" y="708"/>
            </a:cxn>
            <a:cxn ang="0">
              <a:pos x="720" y="768"/>
            </a:cxn>
            <a:cxn ang="0">
              <a:pos x="690" y="810"/>
            </a:cxn>
            <a:cxn ang="0">
              <a:pos x="642" y="816"/>
            </a:cxn>
            <a:cxn ang="0">
              <a:pos x="594" y="792"/>
            </a:cxn>
            <a:cxn ang="0">
              <a:pos x="552" y="846"/>
            </a:cxn>
            <a:cxn ang="0">
              <a:pos x="558" y="870"/>
            </a:cxn>
            <a:cxn ang="0">
              <a:pos x="540" y="918"/>
            </a:cxn>
            <a:cxn ang="0">
              <a:pos x="558" y="966"/>
            </a:cxn>
            <a:cxn ang="0">
              <a:pos x="516" y="1008"/>
            </a:cxn>
            <a:cxn ang="0">
              <a:pos x="480" y="1050"/>
            </a:cxn>
            <a:cxn ang="0">
              <a:pos x="444" y="1086"/>
            </a:cxn>
            <a:cxn ang="0">
              <a:pos x="408" y="1128"/>
            </a:cxn>
            <a:cxn ang="0">
              <a:pos x="384" y="1122"/>
            </a:cxn>
            <a:cxn ang="0">
              <a:pos x="318" y="1110"/>
            </a:cxn>
            <a:cxn ang="0">
              <a:pos x="324" y="1080"/>
            </a:cxn>
            <a:cxn ang="0">
              <a:pos x="270" y="1050"/>
            </a:cxn>
            <a:cxn ang="0">
              <a:pos x="252" y="1026"/>
            </a:cxn>
            <a:cxn ang="0">
              <a:pos x="222" y="1038"/>
            </a:cxn>
            <a:cxn ang="0">
              <a:pos x="156" y="996"/>
            </a:cxn>
            <a:cxn ang="0">
              <a:pos x="138" y="978"/>
            </a:cxn>
            <a:cxn ang="0">
              <a:pos x="144" y="912"/>
            </a:cxn>
            <a:cxn ang="0">
              <a:pos x="180" y="786"/>
            </a:cxn>
            <a:cxn ang="0">
              <a:pos x="150" y="738"/>
            </a:cxn>
            <a:cxn ang="0">
              <a:pos x="72" y="672"/>
            </a:cxn>
            <a:cxn ang="0">
              <a:pos x="30" y="666"/>
            </a:cxn>
            <a:cxn ang="0">
              <a:pos x="18" y="576"/>
            </a:cxn>
            <a:cxn ang="0">
              <a:pos x="60" y="564"/>
            </a:cxn>
            <a:cxn ang="0">
              <a:pos x="48" y="504"/>
            </a:cxn>
            <a:cxn ang="0">
              <a:pos x="96" y="468"/>
            </a:cxn>
            <a:cxn ang="0">
              <a:pos x="96" y="426"/>
            </a:cxn>
            <a:cxn ang="0">
              <a:pos x="90" y="384"/>
            </a:cxn>
          </a:cxnLst>
          <a:rect l="0" t="0" r="r" b="b"/>
          <a:pathLst>
            <a:path w="828" h="1158">
              <a:moveTo>
                <a:pt x="72" y="342"/>
              </a:moveTo>
              <a:lnTo>
                <a:pt x="102" y="342"/>
              </a:lnTo>
              <a:lnTo>
                <a:pt x="102" y="348"/>
              </a:lnTo>
              <a:lnTo>
                <a:pt x="108" y="354"/>
              </a:lnTo>
              <a:lnTo>
                <a:pt x="144" y="354"/>
              </a:lnTo>
              <a:lnTo>
                <a:pt x="150" y="366"/>
              </a:lnTo>
              <a:lnTo>
                <a:pt x="156" y="372"/>
              </a:lnTo>
              <a:lnTo>
                <a:pt x="180" y="372"/>
              </a:lnTo>
              <a:lnTo>
                <a:pt x="186" y="366"/>
              </a:lnTo>
              <a:lnTo>
                <a:pt x="192" y="354"/>
              </a:lnTo>
              <a:lnTo>
                <a:pt x="210" y="354"/>
              </a:lnTo>
              <a:lnTo>
                <a:pt x="216" y="348"/>
              </a:lnTo>
              <a:lnTo>
                <a:pt x="222" y="342"/>
              </a:lnTo>
              <a:lnTo>
                <a:pt x="222" y="336"/>
              </a:lnTo>
              <a:lnTo>
                <a:pt x="228" y="324"/>
              </a:lnTo>
              <a:lnTo>
                <a:pt x="228" y="312"/>
              </a:lnTo>
              <a:lnTo>
                <a:pt x="222" y="312"/>
              </a:lnTo>
              <a:lnTo>
                <a:pt x="216" y="294"/>
              </a:lnTo>
              <a:lnTo>
                <a:pt x="210" y="288"/>
              </a:lnTo>
              <a:lnTo>
                <a:pt x="210" y="264"/>
              </a:lnTo>
              <a:lnTo>
                <a:pt x="204" y="258"/>
              </a:lnTo>
              <a:lnTo>
                <a:pt x="204" y="234"/>
              </a:lnTo>
              <a:lnTo>
                <a:pt x="210" y="228"/>
              </a:lnTo>
              <a:lnTo>
                <a:pt x="210" y="222"/>
              </a:lnTo>
              <a:lnTo>
                <a:pt x="216" y="210"/>
              </a:lnTo>
              <a:lnTo>
                <a:pt x="222" y="210"/>
              </a:lnTo>
              <a:lnTo>
                <a:pt x="222" y="198"/>
              </a:lnTo>
              <a:lnTo>
                <a:pt x="216" y="198"/>
              </a:lnTo>
              <a:lnTo>
                <a:pt x="216" y="192"/>
              </a:lnTo>
              <a:lnTo>
                <a:pt x="222" y="180"/>
              </a:lnTo>
              <a:lnTo>
                <a:pt x="222" y="168"/>
              </a:lnTo>
              <a:lnTo>
                <a:pt x="228" y="168"/>
              </a:lnTo>
              <a:lnTo>
                <a:pt x="234" y="162"/>
              </a:lnTo>
              <a:lnTo>
                <a:pt x="234" y="150"/>
              </a:lnTo>
              <a:lnTo>
                <a:pt x="246" y="144"/>
              </a:lnTo>
              <a:lnTo>
                <a:pt x="234" y="138"/>
              </a:lnTo>
              <a:lnTo>
                <a:pt x="234" y="132"/>
              </a:lnTo>
              <a:lnTo>
                <a:pt x="246" y="120"/>
              </a:lnTo>
              <a:lnTo>
                <a:pt x="252" y="120"/>
              </a:lnTo>
              <a:lnTo>
                <a:pt x="252" y="114"/>
              </a:lnTo>
              <a:lnTo>
                <a:pt x="264" y="102"/>
              </a:lnTo>
              <a:lnTo>
                <a:pt x="270" y="84"/>
              </a:lnTo>
              <a:lnTo>
                <a:pt x="294" y="84"/>
              </a:lnTo>
              <a:lnTo>
                <a:pt x="300" y="84"/>
              </a:lnTo>
              <a:lnTo>
                <a:pt x="300" y="60"/>
              </a:lnTo>
              <a:lnTo>
                <a:pt x="324" y="60"/>
              </a:lnTo>
              <a:lnTo>
                <a:pt x="342" y="48"/>
              </a:lnTo>
              <a:lnTo>
                <a:pt x="348" y="42"/>
              </a:lnTo>
              <a:lnTo>
                <a:pt x="360" y="42"/>
              </a:lnTo>
              <a:lnTo>
                <a:pt x="366" y="42"/>
              </a:lnTo>
              <a:lnTo>
                <a:pt x="366" y="24"/>
              </a:lnTo>
              <a:lnTo>
                <a:pt x="372" y="6"/>
              </a:lnTo>
              <a:lnTo>
                <a:pt x="384" y="0"/>
              </a:lnTo>
              <a:lnTo>
                <a:pt x="414" y="0"/>
              </a:lnTo>
              <a:lnTo>
                <a:pt x="450" y="30"/>
              </a:lnTo>
              <a:lnTo>
                <a:pt x="474" y="42"/>
              </a:lnTo>
              <a:lnTo>
                <a:pt x="480" y="24"/>
              </a:lnTo>
              <a:lnTo>
                <a:pt x="498" y="30"/>
              </a:lnTo>
              <a:lnTo>
                <a:pt x="498" y="12"/>
              </a:lnTo>
              <a:lnTo>
                <a:pt x="552" y="18"/>
              </a:lnTo>
              <a:lnTo>
                <a:pt x="588" y="48"/>
              </a:lnTo>
              <a:lnTo>
                <a:pt x="606" y="72"/>
              </a:lnTo>
              <a:lnTo>
                <a:pt x="636" y="60"/>
              </a:lnTo>
              <a:lnTo>
                <a:pt x="654" y="48"/>
              </a:lnTo>
              <a:lnTo>
                <a:pt x="684" y="42"/>
              </a:lnTo>
              <a:lnTo>
                <a:pt x="708" y="60"/>
              </a:lnTo>
              <a:lnTo>
                <a:pt x="732" y="54"/>
              </a:lnTo>
              <a:lnTo>
                <a:pt x="744" y="54"/>
              </a:lnTo>
              <a:lnTo>
                <a:pt x="750" y="60"/>
              </a:lnTo>
              <a:lnTo>
                <a:pt x="798" y="60"/>
              </a:lnTo>
              <a:lnTo>
                <a:pt x="810" y="54"/>
              </a:lnTo>
              <a:lnTo>
                <a:pt x="822" y="72"/>
              </a:lnTo>
              <a:lnTo>
                <a:pt x="828" y="78"/>
              </a:lnTo>
              <a:lnTo>
                <a:pt x="828" y="90"/>
              </a:lnTo>
              <a:lnTo>
                <a:pt x="822" y="102"/>
              </a:lnTo>
              <a:lnTo>
                <a:pt x="822" y="108"/>
              </a:lnTo>
              <a:lnTo>
                <a:pt x="810" y="114"/>
              </a:lnTo>
              <a:lnTo>
                <a:pt x="810" y="138"/>
              </a:lnTo>
              <a:lnTo>
                <a:pt x="822" y="144"/>
              </a:lnTo>
              <a:lnTo>
                <a:pt x="822" y="150"/>
              </a:lnTo>
              <a:lnTo>
                <a:pt x="828" y="162"/>
              </a:lnTo>
              <a:lnTo>
                <a:pt x="828" y="192"/>
              </a:lnTo>
              <a:lnTo>
                <a:pt x="822" y="204"/>
              </a:lnTo>
              <a:lnTo>
                <a:pt x="822" y="222"/>
              </a:lnTo>
              <a:lnTo>
                <a:pt x="810" y="228"/>
              </a:lnTo>
              <a:lnTo>
                <a:pt x="810" y="264"/>
              </a:lnTo>
              <a:lnTo>
                <a:pt x="804" y="282"/>
              </a:lnTo>
              <a:lnTo>
                <a:pt x="804" y="306"/>
              </a:lnTo>
              <a:lnTo>
                <a:pt x="792" y="318"/>
              </a:lnTo>
              <a:lnTo>
                <a:pt x="792" y="366"/>
              </a:lnTo>
              <a:lnTo>
                <a:pt x="768" y="384"/>
              </a:lnTo>
              <a:lnTo>
                <a:pt x="756" y="402"/>
              </a:lnTo>
              <a:lnTo>
                <a:pt x="744" y="402"/>
              </a:lnTo>
              <a:lnTo>
                <a:pt x="732" y="408"/>
              </a:lnTo>
              <a:lnTo>
                <a:pt x="720" y="432"/>
              </a:lnTo>
              <a:lnTo>
                <a:pt x="720" y="438"/>
              </a:lnTo>
              <a:lnTo>
                <a:pt x="726" y="456"/>
              </a:lnTo>
              <a:lnTo>
                <a:pt x="726" y="462"/>
              </a:lnTo>
              <a:lnTo>
                <a:pt x="732" y="462"/>
              </a:lnTo>
              <a:lnTo>
                <a:pt x="744" y="468"/>
              </a:lnTo>
              <a:lnTo>
                <a:pt x="750" y="468"/>
              </a:lnTo>
              <a:lnTo>
                <a:pt x="756" y="474"/>
              </a:lnTo>
              <a:lnTo>
                <a:pt x="756" y="498"/>
              </a:lnTo>
              <a:lnTo>
                <a:pt x="750" y="504"/>
              </a:lnTo>
              <a:lnTo>
                <a:pt x="732" y="516"/>
              </a:lnTo>
              <a:lnTo>
                <a:pt x="726" y="516"/>
              </a:lnTo>
              <a:lnTo>
                <a:pt x="726" y="534"/>
              </a:lnTo>
              <a:lnTo>
                <a:pt x="726" y="552"/>
              </a:lnTo>
              <a:lnTo>
                <a:pt x="732" y="558"/>
              </a:lnTo>
              <a:lnTo>
                <a:pt x="744" y="576"/>
              </a:lnTo>
              <a:lnTo>
                <a:pt x="732" y="582"/>
              </a:lnTo>
              <a:lnTo>
                <a:pt x="744" y="594"/>
              </a:lnTo>
              <a:lnTo>
                <a:pt x="744" y="606"/>
              </a:lnTo>
              <a:lnTo>
                <a:pt x="732" y="612"/>
              </a:lnTo>
              <a:lnTo>
                <a:pt x="726" y="618"/>
              </a:lnTo>
              <a:lnTo>
                <a:pt x="720" y="636"/>
              </a:lnTo>
              <a:lnTo>
                <a:pt x="696" y="654"/>
              </a:lnTo>
              <a:lnTo>
                <a:pt x="690" y="654"/>
              </a:lnTo>
              <a:lnTo>
                <a:pt x="690" y="678"/>
              </a:lnTo>
              <a:lnTo>
                <a:pt x="696" y="678"/>
              </a:lnTo>
              <a:lnTo>
                <a:pt x="696" y="684"/>
              </a:lnTo>
              <a:lnTo>
                <a:pt x="708" y="678"/>
              </a:lnTo>
              <a:lnTo>
                <a:pt x="714" y="684"/>
              </a:lnTo>
              <a:lnTo>
                <a:pt x="714" y="702"/>
              </a:lnTo>
              <a:lnTo>
                <a:pt x="720" y="708"/>
              </a:lnTo>
              <a:lnTo>
                <a:pt x="714" y="726"/>
              </a:lnTo>
              <a:lnTo>
                <a:pt x="714" y="732"/>
              </a:lnTo>
              <a:lnTo>
                <a:pt x="714" y="756"/>
              </a:lnTo>
              <a:lnTo>
                <a:pt x="714" y="762"/>
              </a:lnTo>
              <a:lnTo>
                <a:pt x="720" y="768"/>
              </a:lnTo>
              <a:lnTo>
                <a:pt x="720" y="780"/>
              </a:lnTo>
              <a:lnTo>
                <a:pt x="708" y="792"/>
              </a:lnTo>
              <a:lnTo>
                <a:pt x="696" y="792"/>
              </a:lnTo>
              <a:lnTo>
                <a:pt x="690" y="798"/>
              </a:lnTo>
              <a:lnTo>
                <a:pt x="690" y="810"/>
              </a:lnTo>
              <a:lnTo>
                <a:pt x="672" y="810"/>
              </a:lnTo>
              <a:lnTo>
                <a:pt x="672" y="816"/>
              </a:lnTo>
              <a:lnTo>
                <a:pt x="666" y="822"/>
              </a:lnTo>
              <a:lnTo>
                <a:pt x="648" y="822"/>
              </a:lnTo>
              <a:lnTo>
                <a:pt x="642" y="816"/>
              </a:lnTo>
              <a:lnTo>
                <a:pt x="630" y="816"/>
              </a:lnTo>
              <a:lnTo>
                <a:pt x="618" y="810"/>
              </a:lnTo>
              <a:lnTo>
                <a:pt x="612" y="810"/>
              </a:lnTo>
              <a:lnTo>
                <a:pt x="600" y="798"/>
              </a:lnTo>
              <a:lnTo>
                <a:pt x="594" y="792"/>
              </a:lnTo>
              <a:lnTo>
                <a:pt x="588" y="792"/>
              </a:lnTo>
              <a:lnTo>
                <a:pt x="576" y="798"/>
              </a:lnTo>
              <a:lnTo>
                <a:pt x="570" y="816"/>
              </a:lnTo>
              <a:lnTo>
                <a:pt x="570" y="822"/>
              </a:lnTo>
              <a:lnTo>
                <a:pt x="552" y="846"/>
              </a:lnTo>
              <a:lnTo>
                <a:pt x="540" y="840"/>
              </a:lnTo>
              <a:lnTo>
                <a:pt x="528" y="840"/>
              </a:lnTo>
              <a:lnTo>
                <a:pt x="528" y="852"/>
              </a:lnTo>
              <a:lnTo>
                <a:pt x="540" y="870"/>
              </a:lnTo>
              <a:lnTo>
                <a:pt x="558" y="870"/>
              </a:lnTo>
              <a:lnTo>
                <a:pt x="558" y="900"/>
              </a:lnTo>
              <a:lnTo>
                <a:pt x="564" y="906"/>
              </a:lnTo>
              <a:lnTo>
                <a:pt x="558" y="912"/>
              </a:lnTo>
              <a:lnTo>
                <a:pt x="552" y="912"/>
              </a:lnTo>
              <a:lnTo>
                <a:pt x="540" y="918"/>
              </a:lnTo>
              <a:lnTo>
                <a:pt x="540" y="930"/>
              </a:lnTo>
              <a:lnTo>
                <a:pt x="558" y="936"/>
              </a:lnTo>
              <a:lnTo>
                <a:pt x="564" y="942"/>
              </a:lnTo>
              <a:lnTo>
                <a:pt x="564" y="960"/>
              </a:lnTo>
              <a:lnTo>
                <a:pt x="558" y="966"/>
              </a:lnTo>
              <a:lnTo>
                <a:pt x="552" y="966"/>
              </a:lnTo>
              <a:lnTo>
                <a:pt x="528" y="990"/>
              </a:lnTo>
              <a:lnTo>
                <a:pt x="528" y="1002"/>
              </a:lnTo>
              <a:lnTo>
                <a:pt x="516" y="1002"/>
              </a:lnTo>
              <a:lnTo>
                <a:pt x="516" y="1008"/>
              </a:lnTo>
              <a:lnTo>
                <a:pt x="492" y="1008"/>
              </a:lnTo>
              <a:lnTo>
                <a:pt x="486" y="1002"/>
              </a:lnTo>
              <a:lnTo>
                <a:pt x="486" y="1020"/>
              </a:lnTo>
              <a:lnTo>
                <a:pt x="480" y="1026"/>
              </a:lnTo>
              <a:lnTo>
                <a:pt x="480" y="1050"/>
              </a:lnTo>
              <a:lnTo>
                <a:pt x="474" y="1050"/>
              </a:lnTo>
              <a:lnTo>
                <a:pt x="462" y="1056"/>
              </a:lnTo>
              <a:lnTo>
                <a:pt x="462" y="1068"/>
              </a:lnTo>
              <a:lnTo>
                <a:pt x="456" y="1068"/>
              </a:lnTo>
              <a:lnTo>
                <a:pt x="444" y="1086"/>
              </a:lnTo>
              <a:lnTo>
                <a:pt x="426" y="1086"/>
              </a:lnTo>
              <a:lnTo>
                <a:pt x="420" y="1092"/>
              </a:lnTo>
              <a:lnTo>
                <a:pt x="420" y="1098"/>
              </a:lnTo>
              <a:lnTo>
                <a:pt x="408" y="1110"/>
              </a:lnTo>
              <a:lnTo>
                <a:pt x="408" y="1128"/>
              </a:lnTo>
              <a:lnTo>
                <a:pt x="414" y="1140"/>
              </a:lnTo>
              <a:lnTo>
                <a:pt x="414" y="1146"/>
              </a:lnTo>
              <a:lnTo>
                <a:pt x="402" y="1158"/>
              </a:lnTo>
              <a:lnTo>
                <a:pt x="384" y="1158"/>
              </a:lnTo>
              <a:lnTo>
                <a:pt x="384" y="1122"/>
              </a:lnTo>
              <a:lnTo>
                <a:pt x="378" y="1116"/>
              </a:lnTo>
              <a:lnTo>
                <a:pt x="330" y="1116"/>
              </a:lnTo>
              <a:lnTo>
                <a:pt x="318" y="1122"/>
              </a:lnTo>
              <a:lnTo>
                <a:pt x="306" y="1116"/>
              </a:lnTo>
              <a:lnTo>
                <a:pt x="318" y="1110"/>
              </a:lnTo>
              <a:lnTo>
                <a:pt x="306" y="1098"/>
              </a:lnTo>
              <a:lnTo>
                <a:pt x="318" y="1092"/>
              </a:lnTo>
              <a:lnTo>
                <a:pt x="324" y="1086"/>
              </a:lnTo>
              <a:lnTo>
                <a:pt x="330" y="1086"/>
              </a:lnTo>
              <a:lnTo>
                <a:pt x="324" y="1080"/>
              </a:lnTo>
              <a:lnTo>
                <a:pt x="324" y="1068"/>
              </a:lnTo>
              <a:lnTo>
                <a:pt x="306" y="1062"/>
              </a:lnTo>
              <a:lnTo>
                <a:pt x="282" y="1062"/>
              </a:lnTo>
              <a:lnTo>
                <a:pt x="270" y="1056"/>
              </a:lnTo>
              <a:lnTo>
                <a:pt x="270" y="1050"/>
              </a:lnTo>
              <a:lnTo>
                <a:pt x="264" y="1050"/>
              </a:lnTo>
              <a:lnTo>
                <a:pt x="264" y="1038"/>
              </a:lnTo>
              <a:lnTo>
                <a:pt x="258" y="1032"/>
              </a:lnTo>
              <a:lnTo>
                <a:pt x="258" y="1020"/>
              </a:lnTo>
              <a:lnTo>
                <a:pt x="252" y="1026"/>
              </a:lnTo>
              <a:lnTo>
                <a:pt x="252" y="1038"/>
              </a:lnTo>
              <a:lnTo>
                <a:pt x="246" y="1056"/>
              </a:lnTo>
              <a:lnTo>
                <a:pt x="228" y="1056"/>
              </a:lnTo>
              <a:lnTo>
                <a:pt x="222" y="1050"/>
              </a:lnTo>
              <a:lnTo>
                <a:pt x="222" y="1038"/>
              </a:lnTo>
              <a:lnTo>
                <a:pt x="216" y="1032"/>
              </a:lnTo>
              <a:lnTo>
                <a:pt x="186" y="1032"/>
              </a:lnTo>
              <a:lnTo>
                <a:pt x="168" y="1008"/>
              </a:lnTo>
              <a:lnTo>
                <a:pt x="156" y="1008"/>
              </a:lnTo>
              <a:lnTo>
                <a:pt x="156" y="996"/>
              </a:lnTo>
              <a:lnTo>
                <a:pt x="144" y="996"/>
              </a:lnTo>
              <a:lnTo>
                <a:pt x="138" y="1002"/>
              </a:lnTo>
              <a:lnTo>
                <a:pt x="138" y="990"/>
              </a:lnTo>
              <a:lnTo>
                <a:pt x="144" y="978"/>
              </a:lnTo>
              <a:lnTo>
                <a:pt x="138" y="978"/>
              </a:lnTo>
              <a:lnTo>
                <a:pt x="138" y="966"/>
              </a:lnTo>
              <a:lnTo>
                <a:pt x="132" y="960"/>
              </a:lnTo>
              <a:lnTo>
                <a:pt x="114" y="960"/>
              </a:lnTo>
              <a:lnTo>
                <a:pt x="108" y="948"/>
              </a:lnTo>
              <a:lnTo>
                <a:pt x="144" y="912"/>
              </a:lnTo>
              <a:lnTo>
                <a:pt x="144" y="882"/>
              </a:lnTo>
              <a:lnTo>
                <a:pt x="180" y="882"/>
              </a:lnTo>
              <a:lnTo>
                <a:pt x="186" y="846"/>
              </a:lnTo>
              <a:lnTo>
                <a:pt x="180" y="828"/>
              </a:lnTo>
              <a:lnTo>
                <a:pt x="180" y="786"/>
              </a:lnTo>
              <a:lnTo>
                <a:pt x="168" y="780"/>
              </a:lnTo>
              <a:lnTo>
                <a:pt x="156" y="768"/>
              </a:lnTo>
              <a:lnTo>
                <a:pt x="156" y="756"/>
              </a:lnTo>
              <a:lnTo>
                <a:pt x="156" y="750"/>
              </a:lnTo>
              <a:lnTo>
                <a:pt x="150" y="738"/>
              </a:lnTo>
              <a:lnTo>
                <a:pt x="108" y="696"/>
              </a:lnTo>
              <a:lnTo>
                <a:pt x="102" y="684"/>
              </a:lnTo>
              <a:lnTo>
                <a:pt x="96" y="684"/>
              </a:lnTo>
              <a:lnTo>
                <a:pt x="90" y="678"/>
              </a:lnTo>
              <a:lnTo>
                <a:pt x="72" y="672"/>
              </a:lnTo>
              <a:lnTo>
                <a:pt x="66" y="672"/>
              </a:lnTo>
              <a:lnTo>
                <a:pt x="60" y="654"/>
              </a:lnTo>
              <a:lnTo>
                <a:pt x="54" y="654"/>
              </a:lnTo>
              <a:lnTo>
                <a:pt x="36" y="666"/>
              </a:lnTo>
              <a:lnTo>
                <a:pt x="30" y="666"/>
              </a:lnTo>
              <a:lnTo>
                <a:pt x="12" y="666"/>
              </a:lnTo>
              <a:lnTo>
                <a:pt x="0" y="654"/>
              </a:lnTo>
              <a:lnTo>
                <a:pt x="0" y="594"/>
              </a:lnTo>
              <a:lnTo>
                <a:pt x="12" y="582"/>
              </a:lnTo>
              <a:lnTo>
                <a:pt x="18" y="576"/>
              </a:lnTo>
              <a:lnTo>
                <a:pt x="18" y="558"/>
              </a:lnTo>
              <a:lnTo>
                <a:pt x="30" y="558"/>
              </a:lnTo>
              <a:lnTo>
                <a:pt x="36" y="576"/>
              </a:lnTo>
              <a:lnTo>
                <a:pt x="54" y="576"/>
              </a:lnTo>
              <a:lnTo>
                <a:pt x="60" y="564"/>
              </a:lnTo>
              <a:lnTo>
                <a:pt x="60" y="552"/>
              </a:lnTo>
              <a:lnTo>
                <a:pt x="54" y="546"/>
              </a:lnTo>
              <a:lnTo>
                <a:pt x="54" y="534"/>
              </a:lnTo>
              <a:lnTo>
                <a:pt x="54" y="516"/>
              </a:lnTo>
              <a:lnTo>
                <a:pt x="48" y="504"/>
              </a:lnTo>
              <a:lnTo>
                <a:pt x="48" y="498"/>
              </a:lnTo>
              <a:lnTo>
                <a:pt x="54" y="492"/>
              </a:lnTo>
              <a:lnTo>
                <a:pt x="66" y="492"/>
              </a:lnTo>
              <a:lnTo>
                <a:pt x="78" y="474"/>
              </a:lnTo>
              <a:lnTo>
                <a:pt x="96" y="468"/>
              </a:lnTo>
              <a:lnTo>
                <a:pt x="102" y="468"/>
              </a:lnTo>
              <a:lnTo>
                <a:pt x="102" y="462"/>
              </a:lnTo>
              <a:lnTo>
                <a:pt x="102" y="444"/>
              </a:lnTo>
              <a:lnTo>
                <a:pt x="108" y="444"/>
              </a:lnTo>
              <a:lnTo>
                <a:pt x="96" y="426"/>
              </a:lnTo>
              <a:lnTo>
                <a:pt x="90" y="414"/>
              </a:lnTo>
              <a:lnTo>
                <a:pt x="96" y="402"/>
              </a:lnTo>
              <a:lnTo>
                <a:pt x="96" y="396"/>
              </a:lnTo>
              <a:lnTo>
                <a:pt x="90" y="396"/>
              </a:lnTo>
              <a:lnTo>
                <a:pt x="90" y="384"/>
              </a:lnTo>
              <a:lnTo>
                <a:pt x="72" y="372"/>
              </a:lnTo>
              <a:lnTo>
                <a:pt x="72" y="348"/>
              </a:lnTo>
              <a:lnTo>
                <a:pt x="72" y="342"/>
              </a:lnTo>
              <a:close/>
            </a:path>
          </a:pathLst>
        </a:custGeom>
        <a:solidFill>
          <a:srgbClr val="FF99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4476751</xdr:colOff>
      <xdr:row>21</xdr:row>
      <xdr:rowOff>9525</xdr:rowOff>
    </xdr:from>
    <xdr:to>
      <xdr:col>4</xdr:col>
      <xdr:colOff>4649112</xdr:colOff>
      <xdr:row>21</xdr:row>
      <xdr:rowOff>140484</xdr:rowOff>
    </xdr:to>
    <xdr:sp macro="" textlink="">
      <xdr:nvSpPr>
        <xdr:cNvPr id="178" name="Freeform 75"/>
        <xdr:cNvSpPr>
          <a:spLocks/>
        </xdr:cNvSpPr>
      </xdr:nvSpPr>
      <xdr:spPr bwMode="auto">
        <a:xfrm>
          <a:off x="6334126" y="3495675"/>
          <a:ext cx="172361" cy="130959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FF99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1324057</xdr:colOff>
      <xdr:row>10</xdr:row>
      <xdr:rowOff>108585</xdr:rowOff>
    </xdr:from>
    <xdr:to>
      <xdr:col>4</xdr:col>
      <xdr:colOff>1914526</xdr:colOff>
      <xdr:row>13</xdr:row>
      <xdr:rowOff>133352</xdr:rowOff>
    </xdr:to>
    <xdr:sp macro="" textlink="'Data 1'!D39">
      <xdr:nvSpPr>
        <xdr:cNvPr id="158" name="CuadroTexto 125"/>
        <xdr:cNvSpPr txBox="1"/>
      </xdr:nvSpPr>
      <xdr:spPr>
        <a:xfrm>
          <a:off x="3181432" y="1813560"/>
          <a:ext cx="590469" cy="510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531EEF-E237-44B8-AC5F-7AC40AEFB9D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17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2144157</xdr:colOff>
      <xdr:row>9</xdr:row>
      <xdr:rowOff>20957</xdr:rowOff>
    </xdr:from>
    <xdr:to>
      <xdr:col>4</xdr:col>
      <xdr:colOff>2752726</xdr:colOff>
      <xdr:row>11</xdr:row>
      <xdr:rowOff>95252</xdr:rowOff>
    </xdr:to>
    <xdr:sp macro="" textlink="'Data 1'!D29">
      <xdr:nvSpPr>
        <xdr:cNvPr id="159" name="CuadroTexto 126"/>
        <xdr:cNvSpPr txBox="1"/>
      </xdr:nvSpPr>
      <xdr:spPr>
        <a:xfrm>
          <a:off x="4001532" y="1564007"/>
          <a:ext cx="608569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B4D5626-82F7-4939-9A24-D5B1878B364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2909695</xdr:colOff>
      <xdr:row>9</xdr:row>
      <xdr:rowOff>57150</xdr:rowOff>
    </xdr:from>
    <xdr:to>
      <xdr:col>4</xdr:col>
      <xdr:colOff>3609974</xdr:colOff>
      <xdr:row>11</xdr:row>
      <xdr:rowOff>152400</xdr:rowOff>
    </xdr:to>
    <xdr:sp macro="" textlink="'Data 1'!D33">
      <xdr:nvSpPr>
        <xdr:cNvPr id="160" name="CuadroTexto 127"/>
        <xdr:cNvSpPr txBox="1"/>
      </xdr:nvSpPr>
      <xdr:spPr>
        <a:xfrm>
          <a:off x="4767070" y="160020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3379C8-4EED-482B-A260-3573CFB50C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3524247</xdr:colOff>
      <xdr:row>9</xdr:row>
      <xdr:rowOff>76202</xdr:rowOff>
    </xdr:from>
    <xdr:to>
      <xdr:col>4</xdr:col>
      <xdr:colOff>4219576</xdr:colOff>
      <xdr:row>12</xdr:row>
      <xdr:rowOff>9527</xdr:rowOff>
    </xdr:to>
    <xdr:sp macro="" textlink="'Data 1'!D45">
      <xdr:nvSpPr>
        <xdr:cNvPr id="161" name="CuadroTexto 128"/>
        <xdr:cNvSpPr txBox="1"/>
      </xdr:nvSpPr>
      <xdr:spPr>
        <a:xfrm>
          <a:off x="5381622" y="1619252"/>
          <a:ext cx="69532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D83583F-0411-48DF-9BA3-C61B74BE7DA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27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4010022</xdr:colOff>
      <xdr:row>10</xdr:row>
      <xdr:rowOff>133352</xdr:rowOff>
    </xdr:from>
    <xdr:to>
      <xdr:col>4</xdr:col>
      <xdr:colOff>4705348</xdr:colOff>
      <xdr:row>13</xdr:row>
      <xdr:rowOff>85727</xdr:rowOff>
    </xdr:to>
    <xdr:sp macro="" textlink="'Data 1'!D44">
      <xdr:nvSpPr>
        <xdr:cNvPr id="162" name="CuadroTexto 129"/>
        <xdr:cNvSpPr txBox="1"/>
      </xdr:nvSpPr>
      <xdr:spPr>
        <a:xfrm>
          <a:off x="5867397" y="1838327"/>
          <a:ext cx="6953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E042FF7-EA26-4ED2-83ED-AA4CA562FEB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161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3657597</xdr:colOff>
      <xdr:row>12</xdr:row>
      <xdr:rowOff>85727</xdr:rowOff>
    </xdr:from>
    <xdr:to>
      <xdr:col>4</xdr:col>
      <xdr:colOff>4248151</xdr:colOff>
      <xdr:row>15</xdr:row>
      <xdr:rowOff>38102</xdr:rowOff>
    </xdr:to>
    <xdr:sp macro="" textlink="'Data 1'!D40">
      <xdr:nvSpPr>
        <xdr:cNvPr id="163" name="CuadroTexto 130"/>
        <xdr:cNvSpPr txBox="1"/>
      </xdr:nvSpPr>
      <xdr:spPr>
        <a:xfrm>
          <a:off x="5514972" y="2114552"/>
          <a:ext cx="59055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A780C4-6362-49BD-AF36-6D01A1AD153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86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5372097</xdr:colOff>
      <xdr:row>13</xdr:row>
      <xdr:rowOff>95252</xdr:rowOff>
    </xdr:from>
    <xdr:to>
      <xdr:col>4</xdr:col>
      <xdr:colOff>6114963</xdr:colOff>
      <xdr:row>16</xdr:row>
      <xdr:rowOff>72394</xdr:rowOff>
    </xdr:to>
    <xdr:sp macro="" textlink="'Data 1'!D36">
      <xdr:nvSpPr>
        <xdr:cNvPr id="164" name="CuadroTexto 132"/>
        <xdr:cNvSpPr txBox="1"/>
      </xdr:nvSpPr>
      <xdr:spPr>
        <a:xfrm>
          <a:off x="7229472" y="2286002"/>
          <a:ext cx="74286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E996C2-B1C3-4921-98AB-3487AB4384B0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266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2505072</xdr:colOff>
      <xdr:row>14</xdr:row>
      <xdr:rowOff>152403</xdr:rowOff>
    </xdr:from>
    <xdr:to>
      <xdr:col>4</xdr:col>
      <xdr:colOff>3371848</xdr:colOff>
      <xdr:row>17</xdr:row>
      <xdr:rowOff>123828</xdr:rowOff>
    </xdr:to>
    <xdr:sp macro="" textlink="'Data 1'!D35">
      <xdr:nvSpPr>
        <xdr:cNvPr id="165" name="CuadroTexto 133"/>
        <xdr:cNvSpPr txBox="1"/>
      </xdr:nvSpPr>
      <xdr:spPr>
        <a:xfrm>
          <a:off x="4362447" y="2505078"/>
          <a:ext cx="86677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27F1684-8760-4D82-A0F7-073675E2AE4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y León 495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3009899</xdr:colOff>
      <xdr:row>22</xdr:row>
      <xdr:rowOff>47628</xdr:rowOff>
    </xdr:from>
    <xdr:to>
      <xdr:col>4</xdr:col>
      <xdr:colOff>4210051</xdr:colOff>
      <xdr:row>25</xdr:row>
      <xdr:rowOff>38102</xdr:rowOff>
    </xdr:to>
    <xdr:sp macro="" textlink="'Data 1'!D34">
      <xdr:nvSpPr>
        <xdr:cNvPr id="166" name="CuadroTexto 136"/>
        <xdr:cNvSpPr txBox="1"/>
      </xdr:nvSpPr>
      <xdr:spPr>
        <a:xfrm>
          <a:off x="4867274" y="3695703"/>
          <a:ext cx="1200152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965691E-FBB5-475C-9AB2-66595E66A8A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925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2533649</xdr:colOff>
      <xdr:row>30</xdr:row>
      <xdr:rowOff>19049</xdr:rowOff>
    </xdr:from>
    <xdr:to>
      <xdr:col>4</xdr:col>
      <xdr:colOff>3352798</xdr:colOff>
      <xdr:row>32</xdr:row>
      <xdr:rowOff>76202</xdr:rowOff>
    </xdr:to>
    <xdr:sp macro="" textlink="'Data 1'!D27">
      <xdr:nvSpPr>
        <xdr:cNvPr id="167" name="CuadroTexto 137"/>
        <xdr:cNvSpPr txBox="1"/>
      </xdr:nvSpPr>
      <xdr:spPr>
        <a:xfrm>
          <a:off x="4391024" y="4924424"/>
          <a:ext cx="819149" cy="342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5E1565D-2BFE-44EA-8A8D-7332353D09B8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878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4152900</xdr:colOff>
      <xdr:row>27</xdr:row>
      <xdr:rowOff>133353</xdr:rowOff>
    </xdr:from>
    <xdr:to>
      <xdr:col>4</xdr:col>
      <xdr:colOff>4829174</xdr:colOff>
      <xdr:row>30</xdr:row>
      <xdr:rowOff>123827</xdr:rowOff>
    </xdr:to>
    <xdr:sp macro="" textlink="'Data 1'!D43">
      <xdr:nvSpPr>
        <xdr:cNvPr id="168" name="CuadroTexto 138"/>
        <xdr:cNvSpPr txBox="1"/>
      </xdr:nvSpPr>
      <xdr:spPr>
        <a:xfrm>
          <a:off x="6010275" y="4591053"/>
          <a:ext cx="676274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A6B610-D934-4BD2-9F6A-4A3B4FD1F3A1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438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4371975</xdr:colOff>
      <xdr:row>21</xdr:row>
      <xdr:rowOff>152403</xdr:rowOff>
    </xdr:from>
    <xdr:to>
      <xdr:col>4</xdr:col>
      <xdr:colOff>5200651</xdr:colOff>
      <xdr:row>25</xdr:row>
      <xdr:rowOff>76202</xdr:rowOff>
    </xdr:to>
    <xdr:sp macro="" textlink="'Data 1'!D31">
      <xdr:nvSpPr>
        <xdr:cNvPr id="169" name="CuadroTexto 139"/>
        <xdr:cNvSpPr txBox="1"/>
      </xdr:nvSpPr>
      <xdr:spPr>
        <a:xfrm>
          <a:off x="6229350" y="3638553"/>
          <a:ext cx="828676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3FF80EB-FCBC-4D05-97E9-A5ABF97C620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C. Valenciana 348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5810250</xdr:colOff>
      <xdr:row>19</xdr:row>
      <xdr:rowOff>66678</xdr:rowOff>
    </xdr:from>
    <xdr:to>
      <xdr:col>4</xdr:col>
      <xdr:colOff>6638923</xdr:colOff>
      <xdr:row>22</xdr:row>
      <xdr:rowOff>2</xdr:rowOff>
    </xdr:to>
    <xdr:sp macro="" textlink="'Data 1'!D30">
      <xdr:nvSpPr>
        <xdr:cNvPr id="170" name="CuadroTexto 140"/>
        <xdr:cNvSpPr txBox="1"/>
      </xdr:nvSpPr>
      <xdr:spPr>
        <a:xfrm>
          <a:off x="7667625" y="3228978"/>
          <a:ext cx="828673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8DA3F5B-6294-487F-947F-BE122C1DB0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80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600075</xdr:colOff>
      <xdr:row>34</xdr:row>
      <xdr:rowOff>104779</xdr:rowOff>
    </xdr:from>
    <xdr:to>
      <xdr:col>4</xdr:col>
      <xdr:colOff>1562099</xdr:colOff>
      <xdr:row>37</xdr:row>
      <xdr:rowOff>133352</xdr:rowOff>
    </xdr:to>
    <xdr:sp macro="" textlink="'Data 1'!D32">
      <xdr:nvSpPr>
        <xdr:cNvPr id="171" name="CuadroTexto 141"/>
        <xdr:cNvSpPr txBox="1"/>
      </xdr:nvSpPr>
      <xdr:spPr>
        <a:xfrm>
          <a:off x="2457450" y="5581654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D69D895-C078-4FFB-9C8E-DAFEA4EADDE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167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1971672</xdr:colOff>
      <xdr:row>23</xdr:row>
      <xdr:rowOff>76202</xdr:rowOff>
    </xdr:from>
    <xdr:to>
      <xdr:col>4</xdr:col>
      <xdr:colOff>2838448</xdr:colOff>
      <xdr:row>25</xdr:row>
      <xdr:rowOff>142877</xdr:rowOff>
    </xdr:to>
    <xdr:sp macro="" textlink="'Data 1'!D38">
      <xdr:nvSpPr>
        <xdr:cNvPr id="172" name="CuadroTexto 159"/>
        <xdr:cNvSpPr txBox="1"/>
      </xdr:nvSpPr>
      <xdr:spPr>
        <a:xfrm>
          <a:off x="3829047" y="3886202"/>
          <a:ext cx="86677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4A262C-C59F-4B43-8E6E-41F4F63021F7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564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3114673</xdr:colOff>
      <xdr:row>18</xdr:row>
      <xdr:rowOff>152402</xdr:rowOff>
    </xdr:from>
    <xdr:to>
      <xdr:col>4</xdr:col>
      <xdr:colOff>3714749</xdr:colOff>
      <xdr:row>21</xdr:row>
      <xdr:rowOff>57152</xdr:rowOff>
    </xdr:to>
    <xdr:sp macro="" textlink="'Data 1'!D41">
      <xdr:nvSpPr>
        <xdr:cNvPr id="173" name="CuadroTexto 162"/>
        <xdr:cNvSpPr txBox="1"/>
      </xdr:nvSpPr>
      <xdr:spPr>
        <a:xfrm>
          <a:off x="4972048" y="3152777"/>
          <a:ext cx="600076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EB709A5-1376-4E14-B151-B89D6CF0D7A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64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4419601</xdr:colOff>
      <xdr:row>15</xdr:row>
      <xdr:rowOff>57150</xdr:rowOff>
    </xdr:from>
    <xdr:to>
      <xdr:col>4</xdr:col>
      <xdr:colOff>5114927</xdr:colOff>
      <xdr:row>18</xdr:row>
      <xdr:rowOff>9525</xdr:rowOff>
    </xdr:to>
    <xdr:sp macro="" textlink="'Data 1'!D28">
      <xdr:nvSpPr>
        <xdr:cNvPr id="176" name="CuadroTexto 131"/>
        <xdr:cNvSpPr txBox="1"/>
      </xdr:nvSpPr>
      <xdr:spPr>
        <a:xfrm>
          <a:off x="6276976" y="2571750"/>
          <a:ext cx="6953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64D4062-44A8-45E1-B470-A933103DFF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169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3714750</xdr:colOff>
      <xdr:row>36</xdr:row>
      <xdr:rowOff>133354</xdr:rowOff>
    </xdr:from>
    <xdr:to>
      <xdr:col>4</xdr:col>
      <xdr:colOff>4343400</xdr:colOff>
      <xdr:row>40</xdr:row>
      <xdr:rowOff>19052</xdr:rowOff>
    </xdr:to>
    <xdr:sp macro="" textlink="'Data 1'!D42">
      <xdr:nvSpPr>
        <xdr:cNvPr id="64" name="CuadroTexto 141"/>
        <xdr:cNvSpPr txBox="1"/>
      </xdr:nvSpPr>
      <xdr:spPr>
        <a:xfrm>
          <a:off x="5572125" y="5895979"/>
          <a:ext cx="6286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22DFB7F-F7DE-4C07-88EE-1E01B9DDEE7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0,1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2686050</xdr:colOff>
      <xdr:row>35</xdr:row>
      <xdr:rowOff>114300</xdr:rowOff>
    </xdr:from>
    <xdr:to>
      <xdr:col>4</xdr:col>
      <xdr:colOff>3190875</xdr:colOff>
      <xdr:row>38</xdr:row>
      <xdr:rowOff>104775</xdr:rowOff>
    </xdr:to>
    <xdr:sp macro="" textlink="'Data 1'!D37">
      <xdr:nvSpPr>
        <xdr:cNvPr id="65" name="CuadroTexto 141"/>
        <xdr:cNvSpPr txBox="1"/>
      </xdr:nvSpPr>
      <xdr:spPr>
        <a:xfrm>
          <a:off x="4543425" y="573405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C13028F-6A37-41FE-9029-05D3F9B0D95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5495925</xdr:colOff>
      <xdr:row>36</xdr:row>
      <xdr:rowOff>76200</xdr:rowOff>
    </xdr:from>
    <xdr:to>
      <xdr:col>4</xdr:col>
      <xdr:colOff>7343775</xdr:colOff>
      <xdr:row>41</xdr:row>
      <xdr:rowOff>133350</xdr:rowOff>
    </xdr:to>
    <xdr:pic>
      <xdr:nvPicPr>
        <xdr:cNvPr id="181" name="Imagen 1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838825"/>
          <a:ext cx="18478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85723</xdr:colOff>
      <xdr:row>6</xdr:row>
      <xdr:rowOff>19049</xdr:rowOff>
    </xdr:from>
    <xdr:to>
      <xdr:col>4</xdr:col>
      <xdr:colOff>6972299</xdr:colOff>
      <xdr:row>30</xdr:row>
      <xdr:rowOff>104775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5" name="Grupo 4"/>
        <xdr:cNvGrpSpPr/>
      </xdr:nvGrpSpPr>
      <xdr:grpSpPr>
        <a:xfrm>
          <a:off x="6782922" y="5650002"/>
          <a:ext cx="1884827" cy="626969"/>
          <a:chOff x="5195534" y="65137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6</xdr:row>
      <xdr:rowOff>123825</xdr:rowOff>
    </xdr:from>
    <xdr:to>
      <xdr:col>4</xdr:col>
      <xdr:colOff>6982875</xdr:colOff>
      <xdr:row>41</xdr:row>
      <xdr:rowOff>9016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181100"/>
          <a:ext cx="6840000" cy="530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1938332</xdr:colOff>
      <xdr:row>28</xdr:row>
      <xdr:rowOff>25773</xdr:rowOff>
    </xdr:from>
    <xdr:to>
      <xdr:col>4</xdr:col>
      <xdr:colOff>1939372</xdr:colOff>
      <xdr:row>28</xdr:row>
      <xdr:rowOff>32009</xdr:rowOff>
    </xdr:to>
    <xdr:sp macro="" textlink="">
      <xdr:nvSpPr>
        <xdr:cNvPr id="124" name="Ceuta"/>
        <xdr:cNvSpPr>
          <a:spLocks noChangeArrowheads="1"/>
        </xdr:cNvSpPr>
      </xdr:nvSpPr>
      <xdr:spPr bwMode="auto">
        <a:xfrm>
          <a:off x="3795707" y="4645398"/>
          <a:ext cx="1040" cy="6236"/>
        </a:xfrm>
        <a:prstGeom prst="ellipse">
          <a:avLst/>
        </a:prstGeom>
        <a:solidFill>
          <a:srgbClr val="97480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2752725</xdr:colOff>
      <xdr:row>29</xdr:row>
      <xdr:rowOff>47626</xdr:rowOff>
    </xdr:from>
    <xdr:to>
      <xdr:col>4</xdr:col>
      <xdr:colOff>2754313</xdr:colOff>
      <xdr:row>29</xdr:row>
      <xdr:rowOff>49214</xdr:rowOff>
    </xdr:to>
    <xdr:sp macro="" textlink="">
      <xdr:nvSpPr>
        <xdr:cNvPr id="125" name="Melilla"/>
        <xdr:cNvSpPr>
          <a:spLocks noChangeArrowheads="1"/>
        </xdr:cNvSpPr>
      </xdr:nvSpPr>
      <xdr:spPr bwMode="auto">
        <a:xfrm>
          <a:off x="4610100" y="481012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4003260</xdr:colOff>
      <xdr:row>25</xdr:row>
      <xdr:rowOff>96585</xdr:rowOff>
    </xdr:from>
    <xdr:to>
      <xdr:col>4</xdr:col>
      <xdr:colOff>4763610</xdr:colOff>
      <xdr:row>30</xdr:row>
      <xdr:rowOff>117896</xdr:rowOff>
    </xdr:to>
    <xdr:sp macro="" textlink="">
      <xdr:nvSpPr>
        <xdr:cNvPr id="127" name="Murcia"/>
        <xdr:cNvSpPr>
          <a:spLocks/>
        </xdr:cNvSpPr>
      </xdr:nvSpPr>
      <xdr:spPr bwMode="auto">
        <a:xfrm>
          <a:off x="5860635" y="4230435"/>
          <a:ext cx="76035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97480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1082431</xdr:colOff>
      <xdr:row>8</xdr:row>
      <xdr:rowOff>57150</xdr:rowOff>
    </xdr:from>
    <xdr:to>
      <xdr:col>4</xdr:col>
      <xdr:colOff>6395065</xdr:colOff>
      <xdr:row>41</xdr:row>
      <xdr:rowOff>1275</xdr:rowOff>
    </xdr:to>
    <xdr:grpSp>
      <xdr:nvGrpSpPr>
        <xdr:cNvPr id="128" name="187 Grupo"/>
        <xdr:cNvGrpSpPr/>
      </xdr:nvGrpSpPr>
      <xdr:grpSpPr>
        <a:xfrm>
          <a:off x="2939806" y="1438275"/>
          <a:ext cx="5312634" cy="5040000"/>
          <a:chOff x="1028662" y="857250"/>
          <a:chExt cx="3747249" cy="3647139"/>
        </a:xfrm>
      </xdr:grpSpPr>
      <xdr:sp macro="" textlink="">
        <xdr:nvSpPr>
          <xdr:cNvPr id="129" name="País Vasco"/>
          <xdr:cNvSpPr>
            <a:spLocks/>
          </xdr:cNvSpPr>
        </xdr:nvSpPr>
        <xdr:spPr bwMode="auto">
          <a:xfrm>
            <a:off x="2717978" y="1019390"/>
            <a:ext cx="530073" cy="380406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rgbClr val="FFCC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Castilla La-Mancha"/>
          <xdr:cNvSpPr>
            <a:spLocks/>
          </xdr:cNvSpPr>
        </xdr:nvSpPr>
        <xdr:spPr bwMode="auto">
          <a:xfrm>
            <a:off x="2119307" y="1876416"/>
            <a:ext cx="1428080" cy="1322065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rgbClr val="97480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La Rioja"/>
          <xdr:cNvSpPr>
            <a:spLocks/>
          </xdr:cNvSpPr>
        </xdr:nvSpPr>
        <xdr:spPr bwMode="auto">
          <a:xfrm>
            <a:off x="2823993" y="1337434"/>
            <a:ext cx="442767" cy="280627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rgbClr val="FF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2" name="Navarra"/>
          <xdr:cNvSpPr>
            <a:spLocks/>
          </xdr:cNvSpPr>
        </xdr:nvSpPr>
        <xdr:spPr bwMode="auto">
          <a:xfrm>
            <a:off x="3004841" y="1056807"/>
            <a:ext cx="555018" cy="561254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3" name="Galicia"/>
          <xdr:cNvSpPr>
            <a:spLocks/>
          </xdr:cNvSpPr>
        </xdr:nvSpPr>
        <xdr:spPr bwMode="auto">
          <a:xfrm>
            <a:off x="1028662" y="857250"/>
            <a:ext cx="729630" cy="804464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rgbClr val="FFCC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4" name="Asturias"/>
          <xdr:cNvSpPr>
            <a:spLocks/>
          </xdr:cNvSpPr>
        </xdr:nvSpPr>
        <xdr:spPr bwMode="auto">
          <a:xfrm>
            <a:off x="1620414" y="925848"/>
            <a:ext cx="798228" cy="324280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rgbClr val="FFCC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5" name="Cantabria"/>
          <xdr:cNvSpPr>
            <a:spLocks/>
          </xdr:cNvSpPr>
        </xdr:nvSpPr>
        <xdr:spPr bwMode="auto">
          <a:xfrm>
            <a:off x="2300155" y="988209"/>
            <a:ext cx="517601" cy="311808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rgbClr val="FFCC66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Andalucía"/>
          <xdr:cNvSpPr>
            <a:spLocks/>
          </xdr:cNvSpPr>
        </xdr:nvSpPr>
        <xdr:spPr bwMode="auto">
          <a:xfrm>
            <a:off x="1452038" y="2880371"/>
            <a:ext cx="1889556" cy="111627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rgbClr val="97480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Extremadura"/>
          <xdr:cNvSpPr>
            <a:spLocks/>
          </xdr:cNvSpPr>
        </xdr:nvSpPr>
        <xdr:spPr bwMode="auto">
          <a:xfrm>
            <a:off x="1445802" y="2204260"/>
            <a:ext cx="916715" cy="1022730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rgbClr val="97480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8" name="Madrid"/>
          <xdr:cNvSpPr>
            <a:spLocks/>
          </xdr:cNvSpPr>
        </xdr:nvSpPr>
        <xdr:spPr bwMode="auto">
          <a:xfrm>
            <a:off x="2387462" y="1929869"/>
            <a:ext cx="461476" cy="517601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Comunidad Valenciana"/>
          <xdr:cNvSpPr>
            <a:spLocks/>
          </xdr:cNvSpPr>
        </xdr:nvSpPr>
        <xdr:spPr bwMode="auto">
          <a:xfrm>
            <a:off x="3347829" y="2068377"/>
            <a:ext cx="623616" cy="1191106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rgbClr val="E46D0A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0" name="Cataluña"/>
          <xdr:cNvSpPr>
            <a:spLocks/>
          </xdr:cNvSpPr>
        </xdr:nvSpPr>
        <xdr:spPr bwMode="auto">
          <a:xfrm>
            <a:off x="3846723" y="1218947"/>
            <a:ext cx="929188" cy="941660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Castilla León"/>
          <xdr:cNvSpPr>
            <a:spLocks/>
          </xdr:cNvSpPr>
        </xdr:nvSpPr>
        <xdr:spPr bwMode="auto">
          <a:xfrm>
            <a:off x="1626650" y="1100460"/>
            <a:ext cx="1615165" cy="1259704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2" name="Freeform 10"/>
          <xdr:cNvSpPr>
            <a:spLocks/>
          </xdr:cNvSpPr>
        </xdr:nvSpPr>
        <xdr:spPr bwMode="auto">
          <a:xfrm>
            <a:off x="1539300" y="3924209"/>
            <a:ext cx="12472" cy="6236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43" name="123 Grupo"/>
          <xdr:cNvGrpSpPr/>
        </xdr:nvGrpSpPr>
        <xdr:grpSpPr>
          <a:xfrm>
            <a:off x="1819275" y="4105275"/>
            <a:ext cx="1453025" cy="399114"/>
            <a:chOff x="3028950" y="5690666"/>
            <a:chExt cx="2219325" cy="609600"/>
          </a:xfrm>
        </xdr:grpSpPr>
        <xdr:sp macro="" textlink="">
          <xdr:nvSpPr>
            <xdr:cNvPr id="145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6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144" name="Freeform 75"/>
          <xdr:cNvSpPr>
            <a:spLocks/>
          </xdr:cNvSpPr>
        </xdr:nvSpPr>
        <xdr:spPr bwMode="auto">
          <a:xfrm>
            <a:off x="3354065" y="2301084"/>
            <a:ext cx="118487" cy="93542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FF9900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4048125</xdr:colOff>
      <xdr:row>11</xdr:row>
      <xdr:rowOff>85726</xdr:rowOff>
    </xdr:from>
    <xdr:to>
      <xdr:col>4</xdr:col>
      <xdr:colOff>5300009</xdr:colOff>
      <xdr:row>21</xdr:row>
      <xdr:rowOff>151485</xdr:rowOff>
    </xdr:to>
    <xdr:grpSp>
      <xdr:nvGrpSpPr>
        <xdr:cNvPr id="163" name="Aragón"/>
        <xdr:cNvGrpSpPr/>
      </xdr:nvGrpSpPr>
      <xdr:grpSpPr>
        <a:xfrm>
          <a:off x="5905500" y="1952626"/>
          <a:ext cx="1251884" cy="1685009"/>
          <a:chOff x="5591175" y="952500"/>
          <a:chExt cx="1314450" cy="1838325"/>
        </a:xfrm>
      </xdr:grpSpPr>
      <xdr:sp macro="" textlink="">
        <xdr:nvSpPr>
          <xdr:cNvPr id="164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5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E46D0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5619750</xdr:colOff>
      <xdr:row>20</xdr:row>
      <xdr:rowOff>38101</xdr:rowOff>
    </xdr:from>
    <xdr:to>
      <xdr:col>4</xdr:col>
      <xdr:colOff>6630248</xdr:colOff>
      <xdr:row>25</xdr:row>
      <xdr:rowOff>116107</xdr:rowOff>
    </xdr:to>
    <xdr:grpSp>
      <xdr:nvGrpSpPr>
        <xdr:cNvPr id="167" name="Islas Baleares"/>
        <xdr:cNvGrpSpPr/>
      </xdr:nvGrpSpPr>
      <xdr:grpSpPr>
        <a:xfrm>
          <a:off x="7477125" y="3362326"/>
          <a:ext cx="1010498" cy="887631"/>
          <a:chOff x="6715125" y="2963863"/>
          <a:chExt cx="1447800" cy="981075"/>
        </a:xfrm>
      </xdr:grpSpPr>
      <xdr:sp macro="" textlink="">
        <xdr:nvSpPr>
          <xdr:cNvPr id="168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9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0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1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2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3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323850</xdr:colOff>
      <xdr:row>35</xdr:row>
      <xdr:rowOff>76201</xdr:rowOff>
    </xdr:from>
    <xdr:to>
      <xdr:col>4</xdr:col>
      <xdr:colOff>1888754</xdr:colOff>
      <xdr:row>39</xdr:row>
      <xdr:rowOff>142417</xdr:rowOff>
    </xdr:to>
    <xdr:grpSp>
      <xdr:nvGrpSpPr>
        <xdr:cNvPr id="174" name="Islas Canarias"/>
        <xdr:cNvGrpSpPr/>
      </xdr:nvGrpSpPr>
      <xdr:grpSpPr>
        <a:xfrm>
          <a:off x="2181225" y="5695951"/>
          <a:ext cx="1564904" cy="637716"/>
          <a:chOff x="981075" y="5364163"/>
          <a:chExt cx="1685925" cy="704850"/>
        </a:xfrm>
      </xdr:grpSpPr>
      <xdr:sp macro="" textlink="">
        <xdr:nvSpPr>
          <xdr:cNvPr id="175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6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7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8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9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0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1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2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3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9900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1947857</xdr:colOff>
      <xdr:row>27</xdr:row>
      <xdr:rowOff>16248</xdr:rowOff>
    </xdr:from>
    <xdr:to>
      <xdr:col>4</xdr:col>
      <xdr:colOff>1948897</xdr:colOff>
      <xdr:row>27</xdr:row>
      <xdr:rowOff>22484</xdr:rowOff>
    </xdr:to>
    <xdr:sp macro="" textlink="">
      <xdr:nvSpPr>
        <xdr:cNvPr id="62" name="Ceuta"/>
        <xdr:cNvSpPr>
          <a:spLocks noChangeArrowheads="1"/>
        </xdr:cNvSpPr>
      </xdr:nvSpPr>
      <xdr:spPr bwMode="auto">
        <a:xfrm>
          <a:off x="3805232" y="4473948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2762250</xdr:colOff>
      <xdr:row>28</xdr:row>
      <xdr:rowOff>19051</xdr:rowOff>
    </xdr:from>
    <xdr:to>
      <xdr:col>4</xdr:col>
      <xdr:colOff>2763838</xdr:colOff>
      <xdr:row>28</xdr:row>
      <xdr:rowOff>20639</xdr:rowOff>
    </xdr:to>
    <xdr:sp macro="" textlink="">
      <xdr:nvSpPr>
        <xdr:cNvPr id="64" name="Melilla"/>
        <xdr:cNvSpPr>
          <a:spLocks noChangeArrowheads="1"/>
        </xdr:cNvSpPr>
      </xdr:nvSpPr>
      <xdr:spPr bwMode="auto">
        <a:xfrm>
          <a:off x="4619625" y="463867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1314450</xdr:colOff>
      <xdr:row>10</xdr:row>
      <xdr:rowOff>114300</xdr:rowOff>
    </xdr:from>
    <xdr:to>
      <xdr:col>4</xdr:col>
      <xdr:colOff>1952626</xdr:colOff>
      <xdr:row>13</xdr:row>
      <xdr:rowOff>62868</xdr:rowOff>
    </xdr:to>
    <xdr:sp macro="" textlink="'Data 1'!E104">
      <xdr:nvSpPr>
        <xdr:cNvPr id="85" name="CuadroTexto 142"/>
        <xdr:cNvSpPr txBox="1"/>
      </xdr:nvSpPr>
      <xdr:spPr>
        <a:xfrm>
          <a:off x="3171825" y="1819275"/>
          <a:ext cx="638176" cy="43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D1975A-6F4B-4A46-B87F-0FF0D3C2E07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21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2038350</xdr:colOff>
      <xdr:row>8</xdr:row>
      <xdr:rowOff>152400</xdr:rowOff>
    </xdr:from>
    <xdr:to>
      <xdr:col>4</xdr:col>
      <xdr:colOff>2638426</xdr:colOff>
      <xdr:row>12</xdr:row>
      <xdr:rowOff>36195</xdr:rowOff>
    </xdr:to>
    <xdr:sp macro="" textlink="'Data 1'!E94">
      <xdr:nvSpPr>
        <xdr:cNvPr id="86" name="CuadroTexto 143"/>
        <xdr:cNvSpPr txBox="1"/>
      </xdr:nvSpPr>
      <xdr:spPr>
        <a:xfrm>
          <a:off x="3895725" y="1533525"/>
          <a:ext cx="600076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F6299FB-61F2-464F-A931-C54C43596A6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2867024</xdr:colOff>
      <xdr:row>9</xdr:row>
      <xdr:rowOff>19050</xdr:rowOff>
    </xdr:from>
    <xdr:to>
      <xdr:col>4</xdr:col>
      <xdr:colOff>3567303</xdr:colOff>
      <xdr:row>11</xdr:row>
      <xdr:rowOff>114300</xdr:rowOff>
    </xdr:to>
    <xdr:sp macro="" textlink="'Data 1'!E98">
      <xdr:nvSpPr>
        <xdr:cNvPr id="87" name="CuadroTexto 144"/>
        <xdr:cNvSpPr txBox="1"/>
      </xdr:nvSpPr>
      <xdr:spPr>
        <a:xfrm>
          <a:off x="4724399" y="156210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85407A4-9761-4AFE-87D5-7CDE149282D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3495675</xdr:colOff>
      <xdr:row>9</xdr:row>
      <xdr:rowOff>28576</xdr:rowOff>
    </xdr:from>
    <xdr:to>
      <xdr:col>4</xdr:col>
      <xdr:colOff>4238625</xdr:colOff>
      <xdr:row>12</xdr:row>
      <xdr:rowOff>57151</xdr:rowOff>
    </xdr:to>
    <xdr:sp macro="" textlink="'Data 1'!E110">
      <xdr:nvSpPr>
        <xdr:cNvPr id="88" name="CuadroTexto 145"/>
        <xdr:cNvSpPr txBox="1"/>
      </xdr:nvSpPr>
      <xdr:spPr>
        <a:xfrm>
          <a:off x="5353050" y="1571626"/>
          <a:ext cx="7429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D9AA4E-DA63-486B-A2FE-E42E8F1D19E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31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3895725</xdr:colOff>
      <xdr:row>10</xdr:row>
      <xdr:rowOff>114301</xdr:rowOff>
    </xdr:from>
    <xdr:to>
      <xdr:col>4</xdr:col>
      <xdr:colOff>4629150</xdr:colOff>
      <xdr:row>13</xdr:row>
      <xdr:rowOff>66676</xdr:rowOff>
    </xdr:to>
    <xdr:sp macro="" textlink="'Data 1'!E109">
      <xdr:nvSpPr>
        <xdr:cNvPr id="89" name="CuadroTexto 146"/>
        <xdr:cNvSpPr txBox="1"/>
      </xdr:nvSpPr>
      <xdr:spPr>
        <a:xfrm>
          <a:off x="5753100" y="1819276"/>
          <a:ext cx="733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909C32-0D8E-4799-B94F-E4E741A1024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318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3495675</xdr:colOff>
      <xdr:row>12</xdr:row>
      <xdr:rowOff>114301</xdr:rowOff>
    </xdr:from>
    <xdr:to>
      <xdr:col>4</xdr:col>
      <xdr:colOff>4191000</xdr:colOff>
      <xdr:row>15</xdr:row>
      <xdr:rowOff>28576</xdr:rowOff>
    </xdr:to>
    <xdr:sp macro="" textlink="'Data 1'!E105">
      <xdr:nvSpPr>
        <xdr:cNvPr id="90" name="CuadroTexto 147"/>
        <xdr:cNvSpPr txBox="1"/>
      </xdr:nvSpPr>
      <xdr:spPr>
        <a:xfrm>
          <a:off x="5353050" y="2143126"/>
          <a:ext cx="695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24269F-E3AD-4E29-9308-5333202892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139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2362200</xdr:colOff>
      <xdr:row>13</xdr:row>
      <xdr:rowOff>123826</xdr:rowOff>
    </xdr:from>
    <xdr:to>
      <xdr:col>4</xdr:col>
      <xdr:colOff>3276600</xdr:colOff>
      <xdr:row>16</xdr:row>
      <xdr:rowOff>104776</xdr:rowOff>
    </xdr:to>
    <xdr:sp macro="" textlink="'Data 1'!E100">
      <xdr:nvSpPr>
        <xdr:cNvPr id="91" name="CuadroTexto 150"/>
        <xdr:cNvSpPr txBox="1"/>
      </xdr:nvSpPr>
      <xdr:spPr>
        <a:xfrm>
          <a:off x="4219575" y="2314576"/>
          <a:ext cx="9144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A29B9B5-60F0-4AD2-9C11-E023BBFEB588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895,3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3067051</xdr:colOff>
      <xdr:row>18</xdr:row>
      <xdr:rowOff>104776</xdr:rowOff>
    </xdr:from>
    <xdr:to>
      <xdr:col>4</xdr:col>
      <xdr:colOff>3676650</xdr:colOff>
      <xdr:row>22</xdr:row>
      <xdr:rowOff>9526</xdr:rowOff>
    </xdr:to>
    <xdr:sp macro="" textlink="'Data 1'!E106">
      <xdr:nvSpPr>
        <xdr:cNvPr id="92" name="CuadroTexto 151"/>
        <xdr:cNvSpPr txBox="1"/>
      </xdr:nvSpPr>
      <xdr:spPr>
        <a:xfrm>
          <a:off x="4924426" y="3105151"/>
          <a:ext cx="609599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7EE4A86-EBBC-4159-AA55-CF9AFBC4CD9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92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5229225</xdr:colOff>
      <xdr:row>14</xdr:row>
      <xdr:rowOff>66676</xdr:rowOff>
    </xdr:from>
    <xdr:to>
      <xdr:col>4</xdr:col>
      <xdr:colOff>5962650</xdr:colOff>
      <xdr:row>17</xdr:row>
      <xdr:rowOff>43818</xdr:rowOff>
    </xdr:to>
    <xdr:sp macro="" textlink="'Data 1'!E101">
      <xdr:nvSpPr>
        <xdr:cNvPr id="93" name="CuadroTexto 149"/>
        <xdr:cNvSpPr txBox="1"/>
      </xdr:nvSpPr>
      <xdr:spPr>
        <a:xfrm>
          <a:off x="7086600" y="2419351"/>
          <a:ext cx="733425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3257F-22E4-4254-A5A6-11A06D683A2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420,5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4362450</xdr:colOff>
      <xdr:row>21</xdr:row>
      <xdr:rowOff>152401</xdr:rowOff>
    </xdr:from>
    <xdr:to>
      <xdr:col>4</xdr:col>
      <xdr:colOff>5248275</xdr:colOff>
      <xdr:row>25</xdr:row>
      <xdr:rowOff>76200</xdr:rowOff>
    </xdr:to>
    <xdr:sp macro="" textlink="'Data 1'!E96">
      <xdr:nvSpPr>
        <xdr:cNvPr id="94" name="CuadroTexto 156"/>
        <xdr:cNvSpPr txBox="1"/>
      </xdr:nvSpPr>
      <xdr:spPr>
        <a:xfrm>
          <a:off x="6219825" y="3638551"/>
          <a:ext cx="8858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94356B0-94A1-48CF-A900-601437FA405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543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5514975</xdr:colOff>
      <xdr:row>19</xdr:row>
      <xdr:rowOff>9526</xdr:rowOff>
    </xdr:from>
    <xdr:to>
      <xdr:col>4</xdr:col>
      <xdr:colOff>6248400</xdr:colOff>
      <xdr:row>22</xdr:row>
      <xdr:rowOff>28575</xdr:rowOff>
    </xdr:to>
    <xdr:sp macro="" textlink="'Data 1'!E95">
      <xdr:nvSpPr>
        <xdr:cNvPr id="95" name="CuadroTexto 157"/>
        <xdr:cNvSpPr txBox="1"/>
      </xdr:nvSpPr>
      <xdr:spPr>
        <a:xfrm>
          <a:off x="7372350" y="3171826"/>
          <a:ext cx="733425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6AB1A8C-BA99-42C4-9B1F-6080858544B6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123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3000374</xdr:colOff>
      <xdr:row>22</xdr:row>
      <xdr:rowOff>76200</xdr:rowOff>
    </xdr:from>
    <xdr:to>
      <xdr:col>4</xdr:col>
      <xdr:colOff>4267199</xdr:colOff>
      <xdr:row>25</xdr:row>
      <xdr:rowOff>66674</xdr:rowOff>
    </xdr:to>
    <xdr:sp macro="" textlink="'Data 1'!E99">
      <xdr:nvSpPr>
        <xdr:cNvPr id="96" name="CuadroTexto 153"/>
        <xdr:cNvSpPr txBox="1"/>
      </xdr:nvSpPr>
      <xdr:spPr>
        <a:xfrm>
          <a:off x="4857749" y="3724275"/>
          <a:ext cx="12668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6527F-EDE5-424B-AE83-7C36E9276D51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1.742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1962149</xdr:colOff>
      <xdr:row>22</xdr:row>
      <xdr:rowOff>9525</xdr:rowOff>
    </xdr:from>
    <xdr:to>
      <xdr:col>4</xdr:col>
      <xdr:colOff>2828924</xdr:colOff>
      <xdr:row>24</xdr:row>
      <xdr:rowOff>142875</xdr:rowOff>
    </xdr:to>
    <xdr:sp macro="" textlink="'Data 1'!E103">
      <xdr:nvSpPr>
        <xdr:cNvPr id="97" name="CuadroTexto 165"/>
        <xdr:cNvSpPr txBox="1"/>
      </xdr:nvSpPr>
      <xdr:spPr>
        <a:xfrm>
          <a:off x="3819524" y="3657600"/>
          <a:ext cx="8667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07B7C56-7624-4032-AEC4-A3A72287BE0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1.119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2600325</xdr:colOff>
      <xdr:row>27</xdr:row>
      <xdr:rowOff>76201</xdr:rowOff>
    </xdr:from>
    <xdr:to>
      <xdr:col>4</xdr:col>
      <xdr:colOff>3419475</xdr:colOff>
      <xdr:row>30</xdr:row>
      <xdr:rowOff>66675</xdr:rowOff>
    </xdr:to>
    <xdr:sp macro="" textlink="'Data 1'!E92">
      <xdr:nvSpPr>
        <xdr:cNvPr id="98" name="CuadroTexto 154"/>
        <xdr:cNvSpPr txBox="1"/>
      </xdr:nvSpPr>
      <xdr:spPr>
        <a:xfrm>
          <a:off x="4457700" y="4533901"/>
          <a:ext cx="8191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28D3823-2572-46D2-BD31-75F7225623A7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1.580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4133850</xdr:colOff>
      <xdr:row>27</xdr:row>
      <xdr:rowOff>114301</xdr:rowOff>
    </xdr:from>
    <xdr:to>
      <xdr:col>4</xdr:col>
      <xdr:colOff>4752975</xdr:colOff>
      <xdr:row>30</xdr:row>
      <xdr:rowOff>104775</xdr:rowOff>
    </xdr:to>
    <xdr:sp macro="" textlink="'Data 1'!E108">
      <xdr:nvSpPr>
        <xdr:cNvPr id="99" name="CuadroTexto 155"/>
        <xdr:cNvSpPr txBox="1"/>
      </xdr:nvSpPr>
      <xdr:spPr>
        <a:xfrm>
          <a:off x="5991225" y="4572001"/>
          <a:ext cx="6191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38D6FA7-E7E6-43D7-9739-4DDBC7D23CB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773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704850</xdr:colOff>
      <xdr:row>34</xdr:row>
      <xdr:rowOff>19051</xdr:rowOff>
    </xdr:from>
    <xdr:to>
      <xdr:col>4</xdr:col>
      <xdr:colOff>1447800</xdr:colOff>
      <xdr:row>37</xdr:row>
      <xdr:rowOff>47624</xdr:rowOff>
    </xdr:to>
    <xdr:sp macro="" textlink="'Data 1'!E97">
      <xdr:nvSpPr>
        <xdr:cNvPr id="100" name="CuadroTexto 158"/>
        <xdr:cNvSpPr txBox="1"/>
      </xdr:nvSpPr>
      <xdr:spPr>
        <a:xfrm>
          <a:off x="2562225" y="5495926"/>
          <a:ext cx="7429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7491B2E-613E-400B-9978-3C61DB270A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274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4267200</xdr:colOff>
      <xdr:row>14</xdr:row>
      <xdr:rowOff>28576</xdr:rowOff>
    </xdr:from>
    <xdr:to>
      <xdr:col>4</xdr:col>
      <xdr:colOff>4981575</xdr:colOff>
      <xdr:row>16</xdr:row>
      <xdr:rowOff>142876</xdr:rowOff>
    </xdr:to>
    <xdr:sp macro="" textlink="'Data 1'!E93">
      <xdr:nvSpPr>
        <xdr:cNvPr id="104" name="CuadroTexto 148"/>
        <xdr:cNvSpPr txBox="1"/>
      </xdr:nvSpPr>
      <xdr:spPr>
        <a:xfrm>
          <a:off x="6124575" y="2381251"/>
          <a:ext cx="7143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E38A53F-01D3-42BB-AED2-9C2AA79486B6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311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3648074</xdr:colOff>
      <xdr:row>36</xdr:row>
      <xdr:rowOff>104779</xdr:rowOff>
    </xdr:from>
    <xdr:to>
      <xdr:col>4</xdr:col>
      <xdr:colOff>4248149</xdr:colOff>
      <xdr:row>39</xdr:row>
      <xdr:rowOff>133352</xdr:rowOff>
    </xdr:to>
    <xdr:sp macro="" textlink="'Data 1'!E107">
      <xdr:nvSpPr>
        <xdr:cNvPr id="122" name="CuadroTexto 141"/>
        <xdr:cNvSpPr txBox="1"/>
      </xdr:nvSpPr>
      <xdr:spPr>
        <a:xfrm>
          <a:off x="5505449" y="5867404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463410-9938-4F89-A2B8-CF5E635CBA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0,1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2638425</xdr:colOff>
      <xdr:row>35</xdr:row>
      <xdr:rowOff>114300</xdr:rowOff>
    </xdr:from>
    <xdr:to>
      <xdr:col>4</xdr:col>
      <xdr:colOff>3143250</xdr:colOff>
      <xdr:row>38</xdr:row>
      <xdr:rowOff>104775</xdr:rowOff>
    </xdr:to>
    <xdr:sp macro="" textlink="'Data 1'!E102">
      <xdr:nvSpPr>
        <xdr:cNvPr id="123" name="CuadroTexto 141"/>
        <xdr:cNvSpPr txBox="1"/>
      </xdr:nvSpPr>
      <xdr:spPr>
        <a:xfrm>
          <a:off x="4495800" y="573405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11BEFC6-6A54-458B-AE56-E45A5261CBC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5657850</xdr:colOff>
      <xdr:row>35</xdr:row>
      <xdr:rowOff>66675</xdr:rowOff>
    </xdr:from>
    <xdr:to>
      <xdr:col>4</xdr:col>
      <xdr:colOff>7353300</xdr:colOff>
      <xdr:row>40</xdr:row>
      <xdr:rowOff>123825</xdr:rowOff>
    </xdr:to>
    <xdr:pic>
      <xdr:nvPicPr>
        <xdr:cNvPr id="185" name="Imagen 18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686425"/>
          <a:ext cx="16954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171449</xdr:rowOff>
    </xdr:from>
    <xdr:to>
      <xdr:col>5</xdr:col>
      <xdr:colOff>0</xdr:colOff>
      <xdr:row>32</xdr:row>
      <xdr:rowOff>123824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7019925</xdr:colOff>
      <xdr:row>24</xdr:row>
      <xdr:rowOff>28575</xdr:rowOff>
    </xdr:to>
    <xdr:graphicFrame macro="">
      <xdr:nvGraphicFramePr>
        <xdr:cNvPr id="6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35</xdr:row>
      <xdr:rowOff>26670</xdr:rowOff>
    </xdr:from>
    <xdr:to>
      <xdr:col>4</xdr:col>
      <xdr:colOff>1786651</xdr:colOff>
      <xdr:row>39</xdr:row>
      <xdr:rowOff>101236</xdr:rowOff>
    </xdr:to>
    <xdr:grpSp>
      <xdr:nvGrpSpPr>
        <xdr:cNvPr id="154" name="Islas Canarias2"/>
        <xdr:cNvGrpSpPr/>
      </xdr:nvGrpSpPr>
      <xdr:grpSpPr>
        <a:xfrm>
          <a:off x="2038350" y="5646420"/>
          <a:ext cx="1605676" cy="646066"/>
          <a:chOff x="981075" y="5364163"/>
          <a:chExt cx="1685925" cy="704850"/>
        </a:xfrm>
      </xdr:grpSpPr>
      <xdr:sp macro="" textlink="">
        <xdr:nvSpPr>
          <xdr:cNvPr id="155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9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0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2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3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2824764</xdr:colOff>
      <xdr:row>9</xdr:row>
      <xdr:rowOff>143664</xdr:rowOff>
    </xdr:from>
    <xdr:to>
      <xdr:col>4</xdr:col>
      <xdr:colOff>3685354</xdr:colOff>
      <xdr:row>17</xdr:row>
      <xdr:rowOff>51842</xdr:rowOff>
    </xdr:to>
    <xdr:grpSp>
      <xdr:nvGrpSpPr>
        <xdr:cNvPr id="65" name="Aragón2"/>
        <xdr:cNvGrpSpPr/>
      </xdr:nvGrpSpPr>
      <xdr:grpSpPr>
        <a:xfrm>
          <a:off x="4682139" y="1686714"/>
          <a:ext cx="860590" cy="1203578"/>
          <a:chOff x="5591175" y="952500"/>
          <a:chExt cx="1314450" cy="1838325"/>
        </a:xfrm>
      </xdr:grpSpPr>
      <xdr:sp macro="" textlink="">
        <xdr:nvSpPr>
          <xdr:cNvPr id="66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67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1814507</xdr:colOff>
      <xdr:row>27</xdr:row>
      <xdr:rowOff>61967</xdr:rowOff>
    </xdr:from>
    <xdr:to>
      <xdr:col>4</xdr:col>
      <xdr:colOff>1815547</xdr:colOff>
      <xdr:row>27</xdr:row>
      <xdr:rowOff>68203</xdr:rowOff>
    </xdr:to>
    <xdr:sp macro="" textlink="">
      <xdr:nvSpPr>
        <xdr:cNvPr id="68" name="Ceuta2"/>
        <xdr:cNvSpPr>
          <a:spLocks noChangeArrowheads="1"/>
        </xdr:cNvSpPr>
      </xdr:nvSpPr>
      <xdr:spPr bwMode="auto">
        <a:xfrm>
          <a:off x="3671882" y="4519667"/>
          <a:ext cx="1040" cy="6236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2628900</xdr:colOff>
      <xdr:row>28</xdr:row>
      <xdr:rowOff>64770</xdr:rowOff>
    </xdr:from>
    <xdr:to>
      <xdr:col>4</xdr:col>
      <xdr:colOff>2630488</xdr:colOff>
      <xdr:row>28</xdr:row>
      <xdr:rowOff>66358</xdr:rowOff>
    </xdr:to>
    <xdr:sp macro="" textlink="">
      <xdr:nvSpPr>
        <xdr:cNvPr id="69" name="Melilla2"/>
        <xdr:cNvSpPr>
          <a:spLocks noChangeArrowheads="1"/>
        </xdr:cNvSpPr>
      </xdr:nvSpPr>
      <xdr:spPr bwMode="auto">
        <a:xfrm>
          <a:off x="4486275" y="4684395"/>
          <a:ext cx="1588" cy="1588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5623038</xdr:colOff>
      <xdr:row>19</xdr:row>
      <xdr:rowOff>132096</xdr:rowOff>
    </xdr:from>
    <xdr:to>
      <xdr:col>4</xdr:col>
      <xdr:colOff>7001924</xdr:colOff>
      <xdr:row>25</xdr:row>
      <xdr:rowOff>59800</xdr:rowOff>
    </xdr:to>
    <xdr:grpSp>
      <xdr:nvGrpSpPr>
        <xdr:cNvPr id="70" name="Islas Baleares2"/>
        <xdr:cNvGrpSpPr/>
      </xdr:nvGrpSpPr>
      <xdr:grpSpPr>
        <a:xfrm>
          <a:off x="7480413" y="3294396"/>
          <a:ext cx="1378886" cy="899254"/>
          <a:chOff x="6715125" y="2963863"/>
          <a:chExt cx="1447800" cy="981075"/>
        </a:xfrm>
      </xdr:grpSpPr>
      <xdr:sp macro="" textlink="">
        <xdr:nvSpPr>
          <xdr:cNvPr id="71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3436778</xdr:colOff>
      <xdr:row>8</xdr:row>
      <xdr:rowOff>158416</xdr:rowOff>
    </xdr:from>
    <xdr:to>
      <xdr:col>4</xdr:col>
      <xdr:colOff>4207865</xdr:colOff>
      <xdr:row>12</xdr:row>
      <xdr:rowOff>43284</xdr:rowOff>
    </xdr:to>
    <xdr:sp macro="" textlink="">
      <xdr:nvSpPr>
        <xdr:cNvPr id="77" name="País Vasco2"/>
        <xdr:cNvSpPr>
          <a:spLocks/>
        </xdr:cNvSpPr>
      </xdr:nvSpPr>
      <xdr:spPr bwMode="auto">
        <a:xfrm>
          <a:off x="5294153" y="1539541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2565903</xdr:colOff>
      <xdr:row>16</xdr:row>
      <xdr:rowOff>62852</xdr:rowOff>
    </xdr:from>
    <xdr:to>
      <xdr:col>4</xdr:col>
      <xdr:colOff>4643303</xdr:colOff>
      <xdr:row>27</xdr:row>
      <xdr:rowOff>132568</xdr:rowOff>
    </xdr:to>
    <xdr:sp macro="" textlink="">
      <xdr:nvSpPr>
        <xdr:cNvPr id="78" name="Castilla La-Mancha2"/>
        <xdr:cNvSpPr>
          <a:spLocks/>
        </xdr:cNvSpPr>
      </xdr:nvSpPr>
      <xdr:spPr bwMode="auto">
        <a:xfrm>
          <a:off x="4423278" y="2739377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FF1D1D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3590996</xdr:colOff>
      <xdr:row>11</xdr:row>
      <xdr:rowOff>117903</xdr:rowOff>
    </xdr:from>
    <xdr:to>
      <xdr:col>4</xdr:col>
      <xdr:colOff>4235081</xdr:colOff>
      <xdr:row>14</xdr:row>
      <xdr:rowOff>25006</xdr:rowOff>
    </xdr:to>
    <xdr:sp macro="" textlink="">
      <xdr:nvSpPr>
        <xdr:cNvPr id="79" name="La Rioja2"/>
        <xdr:cNvSpPr>
          <a:spLocks/>
        </xdr:cNvSpPr>
      </xdr:nvSpPr>
      <xdr:spPr bwMode="auto">
        <a:xfrm>
          <a:off x="5448371" y="1984803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3854072</xdr:colOff>
      <xdr:row>9</xdr:row>
      <xdr:rowOff>48875</xdr:rowOff>
    </xdr:from>
    <xdr:to>
      <xdr:col>4</xdr:col>
      <xdr:colOff>4661446</xdr:colOff>
      <xdr:row>14</xdr:row>
      <xdr:rowOff>25006</xdr:rowOff>
    </xdr:to>
    <xdr:sp macro="" textlink="">
      <xdr:nvSpPr>
        <xdr:cNvPr id="80" name="Navarra2"/>
        <xdr:cNvSpPr>
          <a:spLocks/>
        </xdr:cNvSpPr>
      </xdr:nvSpPr>
      <xdr:spPr bwMode="auto">
        <a:xfrm>
          <a:off x="5711447" y="1591925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979363</xdr:colOff>
      <xdr:row>7</xdr:row>
      <xdr:rowOff>93345</xdr:rowOff>
    </xdr:from>
    <xdr:to>
      <xdr:col>4</xdr:col>
      <xdr:colOff>2040742</xdr:colOff>
      <xdr:row>14</xdr:row>
      <xdr:rowOff>86120</xdr:rowOff>
    </xdr:to>
    <xdr:sp macro="" textlink="">
      <xdr:nvSpPr>
        <xdr:cNvPr id="81" name="Galicia2"/>
        <xdr:cNvSpPr>
          <a:spLocks/>
        </xdr:cNvSpPr>
      </xdr:nvSpPr>
      <xdr:spPr bwMode="auto">
        <a:xfrm>
          <a:off x="2836738" y="1312545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1840173</xdr:colOff>
      <xdr:row>8</xdr:row>
      <xdr:rowOff>27457</xdr:rowOff>
    </xdr:from>
    <xdr:to>
      <xdr:col>4</xdr:col>
      <xdr:colOff>3001340</xdr:colOff>
      <xdr:row>10</xdr:row>
      <xdr:rowOff>157599</xdr:rowOff>
    </xdr:to>
    <xdr:sp macro="" textlink="">
      <xdr:nvSpPr>
        <xdr:cNvPr id="82" name="Asturias2"/>
        <xdr:cNvSpPr>
          <a:spLocks/>
        </xdr:cNvSpPr>
      </xdr:nvSpPr>
      <xdr:spPr bwMode="auto">
        <a:xfrm>
          <a:off x="3697548" y="1408582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2828979</xdr:colOff>
      <xdr:row>8</xdr:row>
      <xdr:rowOff>114763</xdr:rowOff>
    </xdr:from>
    <xdr:to>
      <xdr:col>4</xdr:col>
      <xdr:colOff>3581923</xdr:colOff>
      <xdr:row>11</xdr:row>
      <xdr:rowOff>65519</xdr:rowOff>
    </xdr:to>
    <xdr:sp macro="" textlink="">
      <xdr:nvSpPr>
        <xdr:cNvPr id="83" name="Cantabria2"/>
        <xdr:cNvSpPr>
          <a:spLocks/>
        </xdr:cNvSpPr>
      </xdr:nvSpPr>
      <xdr:spPr bwMode="auto">
        <a:xfrm>
          <a:off x="4686354" y="1495888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1595240</xdr:colOff>
      <xdr:row>25</xdr:row>
      <xdr:rowOff>11064</xdr:rowOff>
    </xdr:from>
    <xdr:to>
      <xdr:col>4</xdr:col>
      <xdr:colOff>4343941</xdr:colOff>
      <xdr:row>35</xdr:row>
      <xdr:rowOff>87945</xdr:rowOff>
    </xdr:to>
    <xdr:sp macro="" textlink="">
      <xdr:nvSpPr>
        <xdr:cNvPr id="84" name="Andalucía2"/>
        <xdr:cNvSpPr>
          <a:spLocks/>
        </xdr:cNvSpPr>
      </xdr:nvSpPr>
      <xdr:spPr bwMode="auto">
        <a:xfrm>
          <a:off x="3452615" y="4144914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1586168</xdr:colOff>
      <xdr:row>19</xdr:row>
      <xdr:rowOff>36059</xdr:rowOff>
    </xdr:from>
    <xdr:to>
      <xdr:col>4</xdr:col>
      <xdr:colOff>2919696</xdr:colOff>
      <xdr:row>28</xdr:row>
      <xdr:rowOff>10556</xdr:rowOff>
    </xdr:to>
    <xdr:sp macro="" textlink="">
      <xdr:nvSpPr>
        <xdr:cNvPr id="85" name="Extremadura2"/>
        <xdr:cNvSpPr>
          <a:spLocks/>
        </xdr:cNvSpPr>
      </xdr:nvSpPr>
      <xdr:spPr bwMode="auto">
        <a:xfrm>
          <a:off x="3443543" y="3198359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2927408</xdr:colOff>
      <xdr:row>16</xdr:row>
      <xdr:rowOff>137687</xdr:rowOff>
    </xdr:from>
    <xdr:to>
      <xdr:col>4</xdr:col>
      <xdr:colOff>3598708</xdr:colOff>
      <xdr:row>21</xdr:row>
      <xdr:rowOff>52703</xdr:rowOff>
    </xdr:to>
    <xdr:sp macro="" textlink="">
      <xdr:nvSpPr>
        <xdr:cNvPr id="86" name="Madrid2"/>
        <xdr:cNvSpPr>
          <a:spLocks/>
        </xdr:cNvSpPr>
      </xdr:nvSpPr>
      <xdr:spPr bwMode="auto">
        <a:xfrm>
          <a:off x="4784783" y="2814212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FFFFFF"/>
        </a:solidFill>
        <a:ln w="9525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3976292</xdr:colOff>
      <xdr:row>25</xdr:row>
      <xdr:rowOff>7416</xdr:rowOff>
    </xdr:from>
    <xdr:to>
      <xdr:col>4</xdr:col>
      <xdr:colOff>4756452</xdr:colOff>
      <xdr:row>30</xdr:row>
      <xdr:rowOff>39109</xdr:rowOff>
    </xdr:to>
    <xdr:sp macro="" textlink="">
      <xdr:nvSpPr>
        <xdr:cNvPr id="87" name="Murcia2"/>
        <xdr:cNvSpPr>
          <a:spLocks/>
        </xdr:cNvSpPr>
      </xdr:nvSpPr>
      <xdr:spPr bwMode="auto">
        <a:xfrm>
          <a:off x="5833667" y="4141266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4353012</xdr:colOff>
      <xdr:row>17</xdr:row>
      <xdr:rowOff>150374</xdr:rowOff>
    </xdr:from>
    <xdr:to>
      <xdr:col>4</xdr:col>
      <xdr:colOff>5260174</xdr:colOff>
      <xdr:row>28</xdr:row>
      <xdr:rowOff>36747</xdr:rowOff>
    </xdr:to>
    <xdr:sp macro="" textlink="">
      <xdr:nvSpPr>
        <xdr:cNvPr id="88" name="Comunidad Valenciana2"/>
        <xdr:cNvSpPr>
          <a:spLocks/>
        </xdr:cNvSpPr>
      </xdr:nvSpPr>
      <xdr:spPr bwMode="auto">
        <a:xfrm>
          <a:off x="6210387" y="2988824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5078742</xdr:colOff>
      <xdr:row>10</xdr:row>
      <xdr:rowOff>113946</xdr:rowOff>
    </xdr:from>
    <xdr:to>
      <xdr:col>4</xdr:col>
      <xdr:colOff>6430414</xdr:colOff>
      <xdr:row>18</xdr:row>
      <xdr:rowOff>136870</xdr:rowOff>
    </xdr:to>
    <xdr:sp macro="" textlink="">
      <xdr:nvSpPr>
        <xdr:cNvPr id="89" name="Cataluña2"/>
        <xdr:cNvSpPr>
          <a:spLocks/>
        </xdr:cNvSpPr>
      </xdr:nvSpPr>
      <xdr:spPr bwMode="auto">
        <a:xfrm>
          <a:off x="6936117" y="1818921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1849244</xdr:colOff>
      <xdr:row>9</xdr:row>
      <xdr:rowOff>109989</xdr:rowOff>
    </xdr:from>
    <xdr:to>
      <xdr:col>4</xdr:col>
      <xdr:colOff>4198793</xdr:colOff>
      <xdr:row>20</xdr:row>
      <xdr:rowOff>92400</xdr:rowOff>
    </xdr:to>
    <xdr:grpSp>
      <xdr:nvGrpSpPr>
        <xdr:cNvPr id="90" name="Castilla León2"/>
        <xdr:cNvGrpSpPr/>
      </xdr:nvGrpSpPr>
      <xdr:grpSpPr>
        <a:xfrm>
          <a:off x="3706619" y="1653039"/>
          <a:ext cx="2349549" cy="1763586"/>
          <a:chOff x="3295650" y="1133475"/>
          <a:chExt cx="2466975" cy="1924050"/>
        </a:xfrm>
      </xdr:grpSpPr>
      <xdr:sp macro="" textlink="">
        <xdr:nvSpPr>
          <xdr:cNvPr id="91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2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2112322</xdr:colOff>
      <xdr:row>36</xdr:row>
      <xdr:rowOff>31160</xdr:rowOff>
    </xdr:from>
    <xdr:to>
      <xdr:col>4</xdr:col>
      <xdr:colOff>4226009</xdr:colOff>
      <xdr:row>40</xdr:row>
      <xdr:rowOff>18420</xdr:rowOff>
    </xdr:to>
    <xdr:grpSp>
      <xdr:nvGrpSpPr>
        <xdr:cNvPr id="93" name="123 Grupo"/>
        <xdr:cNvGrpSpPr/>
      </xdr:nvGrpSpPr>
      <xdr:grpSpPr>
        <a:xfrm>
          <a:off x="3969697" y="5793785"/>
          <a:ext cx="2113687" cy="558760"/>
          <a:chOff x="3028950" y="5690666"/>
          <a:chExt cx="2219325" cy="609600"/>
        </a:xfrm>
      </xdr:grpSpPr>
      <xdr:sp macro="" textlink="">
        <xdr:nvSpPr>
          <xdr:cNvPr id="94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5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4038600</xdr:colOff>
      <xdr:row>10</xdr:row>
      <xdr:rowOff>150495</xdr:rowOff>
    </xdr:from>
    <xdr:to>
      <xdr:col>4</xdr:col>
      <xdr:colOff>5290484</xdr:colOff>
      <xdr:row>21</xdr:row>
      <xdr:rowOff>54329</xdr:rowOff>
    </xdr:to>
    <xdr:sp macro="" textlink="">
      <xdr:nvSpPr>
        <xdr:cNvPr id="96" name="Aragón2"/>
        <xdr:cNvSpPr>
          <a:spLocks/>
        </xdr:cNvSpPr>
      </xdr:nvSpPr>
      <xdr:spPr bwMode="auto">
        <a:xfrm>
          <a:off x="5895975" y="1855470"/>
          <a:ext cx="1251884" cy="1685009"/>
        </a:xfrm>
        <a:custGeom>
          <a:avLst/>
          <a:gdLst/>
          <a:ahLst/>
          <a:cxnLst>
            <a:cxn ang="0">
              <a:pos x="144" y="354"/>
            </a:cxn>
            <a:cxn ang="0">
              <a:pos x="192" y="354"/>
            </a:cxn>
            <a:cxn ang="0">
              <a:pos x="228" y="324"/>
            </a:cxn>
            <a:cxn ang="0">
              <a:pos x="210" y="264"/>
            </a:cxn>
            <a:cxn ang="0">
              <a:pos x="216" y="210"/>
            </a:cxn>
            <a:cxn ang="0">
              <a:pos x="222" y="180"/>
            </a:cxn>
            <a:cxn ang="0">
              <a:pos x="246" y="144"/>
            </a:cxn>
            <a:cxn ang="0">
              <a:pos x="252" y="114"/>
            </a:cxn>
            <a:cxn ang="0">
              <a:pos x="300" y="60"/>
            </a:cxn>
            <a:cxn ang="0">
              <a:pos x="366" y="42"/>
            </a:cxn>
            <a:cxn ang="0">
              <a:pos x="450" y="30"/>
            </a:cxn>
            <a:cxn ang="0">
              <a:pos x="552" y="18"/>
            </a:cxn>
            <a:cxn ang="0">
              <a:pos x="684" y="42"/>
            </a:cxn>
            <a:cxn ang="0">
              <a:pos x="798" y="60"/>
            </a:cxn>
            <a:cxn ang="0">
              <a:pos x="822" y="102"/>
            </a:cxn>
            <a:cxn ang="0">
              <a:pos x="822" y="150"/>
            </a:cxn>
            <a:cxn ang="0">
              <a:pos x="810" y="228"/>
            </a:cxn>
            <a:cxn ang="0">
              <a:pos x="792" y="366"/>
            </a:cxn>
            <a:cxn ang="0">
              <a:pos x="720" y="432"/>
            </a:cxn>
            <a:cxn ang="0">
              <a:pos x="744" y="468"/>
            </a:cxn>
            <a:cxn ang="0">
              <a:pos x="732" y="516"/>
            </a:cxn>
            <a:cxn ang="0">
              <a:pos x="744" y="576"/>
            </a:cxn>
            <a:cxn ang="0">
              <a:pos x="726" y="618"/>
            </a:cxn>
            <a:cxn ang="0">
              <a:pos x="696" y="678"/>
            </a:cxn>
            <a:cxn ang="0">
              <a:pos x="720" y="708"/>
            </a:cxn>
            <a:cxn ang="0">
              <a:pos x="720" y="768"/>
            </a:cxn>
            <a:cxn ang="0">
              <a:pos x="690" y="810"/>
            </a:cxn>
            <a:cxn ang="0">
              <a:pos x="642" y="816"/>
            </a:cxn>
            <a:cxn ang="0">
              <a:pos x="594" y="792"/>
            </a:cxn>
            <a:cxn ang="0">
              <a:pos x="552" y="846"/>
            </a:cxn>
            <a:cxn ang="0">
              <a:pos x="558" y="870"/>
            </a:cxn>
            <a:cxn ang="0">
              <a:pos x="540" y="918"/>
            </a:cxn>
            <a:cxn ang="0">
              <a:pos x="558" y="966"/>
            </a:cxn>
            <a:cxn ang="0">
              <a:pos x="516" y="1008"/>
            </a:cxn>
            <a:cxn ang="0">
              <a:pos x="480" y="1050"/>
            </a:cxn>
            <a:cxn ang="0">
              <a:pos x="444" y="1086"/>
            </a:cxn>
            <a:cxn ang="0">
              <a:pos x="408" y="1128"/>
            </a:cxn>
            <a:cxn ang="0">
              <a:pos x="384" y="1122"/>
            </a:cxn>
            <a:cxn ang="0">
              <a:pos x="318" y="1110"/>
            </a:cxn>
            <a:cxn ang="0">
              <a:pos x="324" y="1080"/>
            </a:cxn>
            <a:cxn ang="0">
              <a:pos x="270" y="1050"/>
            </a:cxn>
            <a:cxn ang="0">
              <a:pos x="252" y="1026"/>
            </a:cxn>
            <a:cxn ang="0">
              <a:pos x="222" y="1038"/>
            </a:cxn>
            <a:cxn ang="0">
              <a:pos x="156" y="996"/>
            </a:cxn>
            <a:cxn ang="0">
              <a:pos x="138" y="978"/>
            </a:cxn>
            <a:cxn ang="0">
              <a:pos x="144" y="912"/>
            </a:cxn>
            <a:cxn ang="0">
              <a:pos x="180" y="786"/>
            </a:cxn>
            <a:cxn ang="0">
              <a:pos x="150" y="738"/>
            </a:cxn>
            <a:cxn ang="0">
              <a:pos x="72" y="672"/>
            </a:cxn>
            <a:cxn ang="0">
              <a:pos x="30" y="666"/>
            </a:cxn>
            <a:cxn ang="0">
              <a:pos x="18" y="576"/>
            </a:cxn>
            <a:cxn ang="0">
              <a:pos x="60" y="564"/>
            </a:cxn>
            <a:cxn ang="0">
              <a:pos x="48" y="504"/>
            </a:cxn>
            <a:cxn ang="0">
              <a:pos x="96" y="468"/>
            </a:cxn>
            <a:cxn ang="0">
              <a:pos x="96" y="426"/>
            </a:cxn>
            <a:cxn ang="0">
              <a:pos x="90" y="384"/>
            </a:cxn>
          </a:cxnLst>
          <a:rect l="0" t="0" r="r" b="b"/>
          <a:pathLst>
            <a:path w="828" h="1158">
              <a:moveTo>
                <a:pt x="72" y="342"/>
              </a:moveTo>
              <a:lnTo>
                <a:pt x="102" y="342"/>
              </a:lnTo>
              <a:lnTo>
                <a:pt x="102" y="348"/>
              </a:lnTo>
              <a:lnTo>
                <a:pt x="108" y="354"/>
              </a:lnTo>
              <a:lnTo>
                <a:pt x="144" y="354"/>
              </a:lnTo>
              <a:lnTo>
                <a:pt x="150" y="366"/>
              </a:lnTo>
              <a:lnTo>
                <a:pt x="156" y="372"/>
              </a:lnTo>
              <a:lnTo>
                <a:pt x="180" y="372"/>
              </a:lnTo>
              <a:lnTo>
                <a:pt x="186" y="366"/>
              </a:lnTo>
              <a:lnTo>
                <a:pt x="192" y="354"/>
              </a:lnTo>
              <a:lnTo>
                <a:pt x="210" y="354"/>
              </a:lnTo>
              <a:lnTo>
                <a:pt x="216" y="348"/>
              </a:lnTo>
              <a:lnTo>
                <a:pt x="222" y="342"/>
              </a:lnTo>
              <a:lnTo>
                <a:pt x="222" y="336"/>
              </a:lnTo>
              <a:lnTo>
                <a:pt x="228" y="324"/>
              </a:lnTo>
              <a:lnTo>
                <a:pt x="228" y="312"/>
              </a:lnTo>
              <a:lnTo>
                <a:pt x="222" y="312"/>
              </a:lnTo>
              <a:lnTo>
                <a:pt x="216" y="294"/>
              </a:lnTo>
              <a:lnTo>
                <a:pt x="210" y="288"/>
              </a:lnTo>
              <a:lnTo>
                <a:pt x="210" y="264"/>
              </a:lnTo>
              <a:lnTo>
                <a:pt x="204" y="258"/>
              </a:lnTo>
              <a:lnTo>
                <a:pt x="204" y="234"/>
              </a:lnTo>
              <a:lnTo>
                <a:pt x="210" y="228"/>
              </a:lnTo>
              <a:lnTo>
                <a:pt x="210" y="222"/>
              </a:lnTo>
              <a:lnTo>
                <a:pt x="216" y="210"/>
              </a:lnTo>
              <a:lnTo>
                <a:pt x="222" y="210"/>
              </a:lnTo>
              <a:lnTo>
                <a:pt x="222" y="198"/>
              </a:lnTo>
              <a:lnTo>
                <a:pt x="216" y="198"/>
              </a:lnTo>
              <a:lnTo>
                <a:pt x="216" y="192"/>
              </a:lnTo>
              <a:lnTo>
                <a:pt x="222" y="180"/>
              </a:lnTo>
              <a:lnTo>
                <a:pt x="222" y="168"/>
              </a:lnTo>
              <a:lnTo>
                <a:pt x="228" y="168"/>
              </a:lnTo>
              <a:lnTo>
                <a:pt x="234" y="162"/>
              </a:lnTo>
              <a:lnTo>
                <a:pt x="234" y="150"/>
              </a:lnTo>
              <a:lnTo>
                <a:pt x="246" y="144"/>
              </a:lnTo>
              <a:lnTo>
                <a:pt x="234" y="138"/>
              </a:lnTo>
              <a:lnTo>
                <a:pt x="234" y="132"/>
              </a:lnTo>
              <a:lnTo>
                <a:pt x="246" y="120"/>
              </a:lnTo>
              <a:lnTo>
                <a:pt x="252" y="120"/>
              </a:lnTo>
              <a:lnTo>
                <a:pt x="252" y="114"/>
              </a:lnTo>
              <a:lnTo>
                <a:pt x="264" y="102"/>
              </a:lnTo>
              <a:lnTo>
                <a:pt x="270" y="84"/>
              </a:lnTo>
              <a:lnTo>
                <a:pt x="294" y="84"/>
              </a:lnTo>
              <a:lnTo>
                <a:pt x="300" y="84"/>
              </a:lnTo>
              <a:lnTo>
                <a:pt x="300" y="60"/>
              </a:lnTo>
              <a:lnTo>
                <a:pt x="324" y="60"/>
              </a:lnTo>
              <a:lnTo>
                <a:pt x="342" y="48"/>
              </a:lnTo>
              <a:lnTo>
                <a:pt x="348" y="42"/>
              </a:lnTo>
              <a:lnTo>
                <a:pt x="360" y="42"/>
              </a:lnTo>
              <a:lnTo>
                <a:pt x="366" y="42"/>
              </a:lnTo>
              <a:lnTo>
                <a:pt x="366" y="24"/>
              </a:lnTo>
              <a:lnTo>
                <a:pt x="372" y="6"/>
              </a:lnTo>
              <a:lnTo>
                <a:pt x="384" y="0"/>
              </a:lnTo>
              <a:lnTo>
                <a:pt x="414" y="0"/>
              </a:lnTo>
              <a:lnTo>
                <a:pt x="450" y="30"/>
              </a:lnTo>
              <a:lnTo>
                <a:pt x="474" y="42"/>
              </a:lnTo>
              <a:lnTo>
                <a:pt x="480" y="24"/>
              </a:lnTo>
              <a:lnTo>
                <a:pt x="498" y="30"/>
              </a:lnTo>
              <a:lnTo>
                <a:pt x="498" y="12"/>
              </a:lnTo>
              <a:lnTo>
                <a:pt x="552" y="18"/>
              </a:lnTo>
              <a:lnTo>
                <a:pt x="588" y="48"/>
              </a:lnTo>
              <a:lnTo>
                <a:pt x="606" y="72"/>
              </a:lnTo>
              <a:lnTo>
                <a:pt x="636" y="60"/>
              </a:lnTo>
              <a:lnTo>
                <a:pt x="654" y="48"/>
              </a:lnTo>
              <a:lnTo>
                <a:pt x="684" y="42"/>
              </a:lnTo>
              <a:lnTo>
                <a:pt x="708" y="60"/>
              </a:lnTo>
              <a:lnTo>
                <a:pt x="732" y="54"/>
              </a:lnTo>
              <a:lnTo>
                <a:pt x="744" y="54"/>
              </a:lnTo>
              <a:lnTo>
                <a:pt x="750" y="60"/>
              </a:lnTo>
              <a:lnTo>
                <a:pt x="798" y="60"/>
              </a:lnTo>
              <a:lnTo>
                <a:pt x="810" y="54"/>
              </a:lnTo>
              <a:lnTo>
                <a:pt x="822" y="72"/>
              </a:lnTo>
              <a:lnTo>
                <a:pt x="828" y="78"/>
              </a:lnTo>
              <a:lnTo>
                <a:pt x="828" y="90"/>
              </a:lnTo>
              <a:lnTo>
                <a:pt x="822" y="102"/>
              </a:lnTo>
              <a:lnTo>
                <a:pt x="822" y="108"/>
              </a:lnTo>
              <a:lnTo>
                <a:pt x="810" y="114"/>
              </a:lnTo>
              <a:lnTo>
                <a:pt x="810" y="138"/>
              </a:lnTo>
              <a:lnTo>
                <a:pt x="822" y="144"/>
              </a:lnTo>
              <a:lnTo>
                <a:pt x="822" y="150"/>
              </a:lnTo>
              <a:lnTo>
                <a:pt x="828" y="162"/>
              </a:lnTo>
              <a:lnTo>
                <a:pt x="828" y="192"/>
              </a:lnTo>
              <a:lnTo>
                <a:pt x="822" y="204"/>
              </a:lnTo>
              <a:lnTo>
                <a:pt x="822" y="222"/>
              </a:lnTo>
              <a:lnTo>
                <a:pt x="810" y="228"/>
              </a:lnTo>
              <a:lnTo>
                <a:pt x="810" y="264"/>
              </a:lnTo>
              <a:lnTo>
                <a:pt x="804" y="282"/>
              </a:lnTo>
              <a:lnTo>
                <a:pt x="804" y="306"/>
              </a:lnTo>
              <a:lnTo>
                <a:pt x="792" y="318"/>
              </a:lnTo>
              <a:lnTo>
                <a:pt x="792" y="366"/>
              </a:lnTo>
              <a:lnTo>
                <a:pt x="768" y="384"/>
              </a:lnTo>
              <a:lnTo>
                <a:pt x="756" y="402"/>
              </a:lnTo>
              <a:lnTo>
                <a:pt x="744" y="402"/>
              </a:lnTo>
              <a:lnTo>
                <a:pt x="732" y="408"/>
              </a:lnTo>
              <a:lnTo>
                <a:pt x="720" y="432"/>
              </a:lnTo>
              <a:lnTo>
                <a:pt x="720" y="438"/>
              </a:lnTo>
              <a:lnTo>
                <a:pt x="726" y="456"/>
              </a:lnTo>
              <a:lnTo>
                <a:pt x="726" y="462"/>
              </a:lnTo>
              <a:lnTo>
                <a:pt x="732" y="462"/>
              </a:lnTo>
              <a:lnTo>
                <a:pt x="744" y="468"/>
              </a:lnTo>
              <a:lnTo>
                <a:pt x="750" y="468"/>
              </a:lnTo>
              <a:lnTo>
                <a:pt x="756" y="474"/>
              </a:lnTo>
              <a:lnTo>
                <a:pt x="756" y="498"/>
              </a:lnTo>
              <a:lnTo>
                <a:pt x="750" y="504"/>
              </a:lnTo>
              <a:lnTo>
                <a:pt x="732" y="516"/>
              </a:lnTo>
              <a:lnTo>
                <a:pt x="726" y="516"/>
              </a:lnTo>
              <a:lnTo>
                <a:pt x="726" y="534"/>
              </a:lnTo>
              <a:lnTo>
                <a:pt x="726" y="552"/>
              </a:lnTo>
              <a:lnTo>
                <a:pt x="732" y="558"/>
              </a:lnTo>
              <a:lnTo>
                <a:pt x="744" y="576"/>
              </a:lnTo>
              <a:lnTo>
                <a:pt x="732" y="582"/>
              </a:lnTo>
              <a:lnTo>
                <a:pt x="744" y="594"/>
              </a:lnTo>
              <a:lnTo>
                <a:pt x="744" y="606"/>
              </a:lnTo>
              <a:lnTo>
                <a:pt x="732" y="612"/>
              </a:lnTo>
              <a:lnTo>
                <a:pt x="726" y="618"/>
              </a:lnTo>
              <a:lnTo>
                <a:pt x="720" y="636"/>
              </a:lnTo>
              <a:lnTo>
                <a:pt x="696" y="654"/>
              </a:lnTo>
              <a:lnTo>
                <a:pt x="690" y="654"/>
              </a:lnTo>
              <a:lnTo>
                <a:pt x="690" y="678"/>
              </a:lnTo>
              <a:lnTo>
                <a:pt x="696" y="678"/>
              </a:lnTo>
              <a:lnTo>
                <a:pt x="696" y="684"/>
              </a:lnTo>
              <a:lnTo>
                <a:pt x="708" y="678"/>
              </a:lnTo>
              <a:lnTo>
                <a:pt x="714" y="684"/>
              </a:lnTo>
              <a:lnTo>
                <a:pt x="714" y="702"/>
              </a:lnTo>
              <a:lnTo>
                <a:pt x="720" y="708"/>
              </a:lnTo>
              <a:lnTo>
                <a:pt x="714" y="726"/>
              </a:lnTo>
              <a:lnTo>
                <a:pt x="714" y="732"/>
              </a:lnTo>
              <a:lnTo>
                <a:pt x="714" y="756"/>
              </a:lnTo>
              <a:lnTo>
                <a:pt x="714" y="762"/>
              </a:lnTo>
              <a:lnTo>
                <a:pt x="720" y="768"/>
              </a:lnTo>
              <a:lnTo>
                <a:pt x="720" y="780"/>
              </a:lnTo>
              <a:lnTo>
                <a:pt x="708" y="792"/>
              </a:lnTo>
              <a:lnTo>
                <a:pt x="696" y="792"/>
              </a:lnTo>
              <a:lnTo>
                <a:pt x="690" y="798"/>
              </a:lnTo>
              <a:lnTo>
                <a:pt x="690" y="810"/>
              </a:lnTo>
              <a:lnTo>
                <a:pt x="672" y="810"/>
              </a:lnTo>
              <a:lnTo>
                <a:pt x="672" y="816"/>
              </a:lnTo>
              <a:lnTo>
                <a:pt x="666" y="822"/>
              </a:lnTo>
              <a:lnTo>
                <a:pt x="648" y="822"/>
              </a:lnTo>
              <a:lnTo>
                <a:pt x="642" y="816"/>
              </a:lnTo>
              <a:lnTo>
                <a:pt x="630" y="816"/>
              </a:lnTo>
              <a:lnTo>
                <a:pt x="618" y="810"/>
              </a:lnTo>
              <a:lnTo>
                <a:pt x="612" y="810"/>
              </a:lnTo>
              <a:lnTo>
                <a:pt x="600" y="798"/>
              </a:lnTo>
              <a:lnTo>
                <a:pt x="594" y="792"/>
              </a:lnTo>
              <a:lnTo>
                <a:pt x="588" y="792"/>
              </a:lnTo>
              <a:lnTo>
                <a:pt x="576" y="798"/>
              </a:lnTo>
              <a:lnTo>
                <a:pt x="570" y="816"/>
              </a:lnTo>
              <a:lnTo>
                <a:pt x="570" y="822"/>
              </a:lnTo>
              <a:lnTo>
                <a:pt x="552" y="846"/>
              </a:lnTo>
              <a:lnTo>
                <a:pt x="540" y="840"/>
              </a:lnTo>
              <a:lnTo>
                <a:pt x="528" y="840"/>
              </a:lnTo>
              <a:lnTo>
                <a:pt x="528" y="852"/>
              </a:lnTo>
              <a:lnTo>
                <a:pt x="540" y="870"/>
              </a:lnTo>
              <a:lnTo>
                <a:pt x="558" y="870"/>
              </a:lnTo>
              <a:lnTo>
                <a:pt x="558" y="900"/>
              </a:lnTo>
              <a:lnTo>
                <a:pt x="564" y="906"/>
              </a:lnTo>
              <a:lnTo>
                <a:pt x="558" y="912"/>
              </a:lnTo>
              <a:lnTo>
                <a:pt x="552" y="912"/>
              </a:lnTo>
              <a:lnTo>
                <a:pt x="540" y="918"/>
              </a:lnTo>
              <a:lnTo>
                <a:pt x="540" y="930"/>
              </a:lnTo>
              <a:lnTo>
                <a:pt x="558" y="936"/>
              </a:lnTo>
              <a:lnTo>
                <a:pt x="564" y="942"/>
              </a:lnTo>
              <a:lnTo>
                <a:pt x="564" y="960"/>
              </a:lnTo>
              <a:lnTo>
                <a:pt x="558" y="966"/>
              </a:lnTo>
              <a:lnTo>
                <a:pt x="552" y="966"/>
              </a:lnTo>
              <a:lnTo>
                <a:pt x="528" y="990"/>
              </a:lnTo>
              <a:lnTo>
                <a:pt x="528" y="1002"/>
              </a:lnTo>
              <a:lnTo>
                <a:pt x="516" y="1002"/>
              </a:lnTo>
              <a:lnTo>
                <a:pt x="516" y="1008"/>
              </a:lnTo>
              <a:lnTo>
                <a:pt x="492" y="1008"/>
              </a:lnTo>
              <a:lnTo>
                <a:pt x="486" y="1002"/>
              </a:lnTo>
              <a:lnTo>
                <a:pt x="486" y="1020"/>
              </a:lnTo>
              <a:lnTo>
                <a:pt x="480" y="1026"/>
              </a:lnTo>
              <a:lnTo>
                <a:pt x="480" y="1050"/>
              </a:lnTo>
              <a:lnTo>
                <a:pt x="474" y="1050"/>
              </a:lnTo>
              <a:lnTo>
                <a:pt x="462" y="1056"/>
              </a:lnTo>
              <a:lnTo>
                <a:pt x="462" y="1068"/>
              </a:lnTo>
              <a:lnTo>
                <a:pt x="456" y="1068"/>
              </a:lnTo>
              <a:lnTo>
                <a:pt x="444" y="1086"/>
              </a:lnTo>
              <a:lnTo>
                <a:pt x="426" y="1086"/>
              </a:lnTo>
              <a:lnTo>
                <a:pt x="420" y="1092"/>
              </a:lnTo>
              <a:lnTo>
                <a:pt x="420" y="1098"/>
              </a:lnTo>
              <a:lnTo>
                <a:pt x="408" y="1110"/>
              </a:lnTo>
              <a:lnTo>
                <a:pt x="408" y="1128"/>
              </a:lnTo>
              <a:lnTo>
                <a:pt x="414" y="1140"/>
              </a:lnTo>
              <a:lnTo>
                <a:pt x="414" y="1146"/>
              </a:lnTo>
              <a:lnTo>
                <a:pt x="402" y="1158"/>
              </a:lnTo>
              <a:lnTo>
                <a:pt x="384" y="1158"/>
              </a:lnTo>
              <a:lnTo>
                <a:pt x="384" y="1122"/>
              </a:lnTo>
              <a:lnTo>
                <a:pt x="378" y="1116"/>
              </a:lnTo>
              <a:lnTo>
                <a:pt x="330" y="1116"/>
              </a:lnTo>
              <a:lnTo>
                <a:pt x="318" y="1122"/>
              </a:lnTo>
              <a:lnTo>
                <a:pt x="306" y="1116"/>
              </a:lnTo>
              <a:lnTo>
                <a:pt x="318" y="1110"/>
              </a:lnTo>
              <a:lnTo>
                <a:pt x="306" y="1098"/>
              </a:lnTo>
              <a:lnTo>
                <a:pt x="318" y="1092"/>
              </a:lnTo>
              <a:lnTo>
                <a:pt x="324" y="1086"/>
              </a:lnTo>
              <a:lnTo>
                <a:pt x="330" y="1086"/>
              </a:lnTo>
              <a:lnTo>
                <a:pt x="324" y="1080"/>
              </a:lnTo>
              <a:lnTo>
                <a:pt x="324" y="1068"/>
              </a:lnTo>
              <a:lnTo>
                <a:pt x="306" y="1062"/>
              </a:lnTo>
              <a:lnTo>
                <a:pt x="282" y="1062"/>
              </a:lnTo>
              <a:lnTo>
                <a:pt x="270" y="1056"/>
              </a:lnTo>
              <a:lnTo>
                <a:pt x="270" y="1050"/>
              </a:lnTo>
              <a:lnTo>
                <a:pt x="264" y="1050"/>
              </a:lnTo>
              <a:lnTo>
                <a:pt x="264" y="1038"/>
              </a:lnTo>
              <a:lnTo>
                <a:pt x="258" y="1032"/>
              </a:lnTo>
              <a:lnTo>
                <a:pt x="258" y="1020"/>
              </a:lnTo>
              <a:lnTo>
                <a:pt x="252" y="1026"/>
              </a:lnTo>
              <a:lnTo>
                <a:pt x="252" y="1038"/>
              </a:lnTo>
              <a:lnTo>
                <a:pt x="246" y="1056"/>
              </a:lnTo>
              <a:lnTo>
                <a:pt x="228" y="1056"/>
              </a:lnTo>
              <a:lnTo>
                <a:pt x="222" y="1050"/>
              </a:lnTo>
              <a:lnTo>
                <a:pt x="222" y="1038"/>
              </a:lnTo>
              <a:lnTo>
                <a:pt x="216" y="1032"/>
              </a:lnTo>
              <a:lnTo>
                <a:pt x="186" y="1032"/>
              </a:lnTo>
              <a:lnTo>
                <a:pt x="168" y="1008"/>
              </a:lnTo>
              <a:lnTo>
                <a:pt x="156" y="1008"/>
              </a:lnTo>
              <a:lnTo>
                <a:pt x="156" y="996"/>
              </a:lnTo>
              <a:lnTo>
                <a:pt x="144" y="996"/>
              </a:lnTo>
              <a:lnTo>
                <a:pt x="138" y="1002"/>
              </a:lnTo>
              <a:lnTo>
                <a:pt x="138" y="990"/>
              </a:lnTo>
              <a:lnTo>
                <a:pt x="144" y="978"/>
              </a:lnTo>
              <a:lnTo>
                <a:pt x="138" y="978"/>
              </a:lnTo>
              <a:lnTo>
                <a:pt x="138" y="966"/>
              </a:lnTo>
              <a:lnTo>
                <a:pt x="132" y="960"/>
              </a:lnTo>
              <a:lnTo>
                <a:pt x="114" y="960"/>
              </a:lnTo>
              <a:lnTo>
                <a:pt x="108" y="948"/>
              </a:lnTo>
              <a:lnTo>
                <a:pt x="144" y="912"/>
              </a:lnTo>
              <a:lnTo>
                <a:pt x="144" y="882"/>
              </a:lnTo>
              <a:lnTo>
                <a:pt x="180" y="882"/>
              </a:lnTo>
              <a:lnTo>
                <a:pt x="186" y="846"/>
              </a:lnTo>
              <a:lnTo>
                <a:pt x="180" y="828"/>
              </a:lnTo>
              <a:lnTo>
                <a:pt x="180" y="786"/>
              </a:lnTo>
              <a:lnTo>
                <a:pt x="168" y="780"/>
              </a:lnTo>
              <a:lnTo>
                <a:pt x="156" y="768"/>
              </a:lnTo>
              <a:lnTo>
                <a:pt x="156" y="756"/>
              </a:lnTo>
              <a:lnTo>
                <a:pt x="156" y="750"/>
              </a:lnTo>
              <a:lnTo>
                <a:pt x="150" y="738"/>
              </a:lnTo>
              <a:lnTo>
                <a:pt x="108" y="696"/>
              </a:lnTo>
              <a:lnTo>
                <a:pt x="102" y="684"/>
              </a:lnTo>
              <a:lnTo>
                <a:pt x="96" y="684"/>
              </a:lnTo>
              <a:lnTo>
                <a:pt x="90" y="678"/>
              </a:lnTo>
              <a:lnTo>
                <a:pt x="72" y="672"/>
              </a:lnTo>
              <a:lnTo>
                <a:pt x="66" y="672"/>
              </a:lnTo>
              <a:lnTo>
                <a:pt x="60" y="654"/>
              </a:lnTo>
              <a:lnTo>
                <a:pt x="54" y="654"/>
              </a:lnTo>
              <a:lnTo>
                <a:pt x="36" y="666"/>
              </a:lnTo>
              <a:lnTo>
                <a:pt x="30" y="666"/>
              </a:lnTo>
              <a:lnTo>
                <a:pt x="12" y="666"/>
              </a:lnTo>
              <a:lnTo>
                <a:pt x="0" y="654"/>
              </a:lnTo>
              <a:lnTo>
                <a:pt x="0" y="594"/>
              </a:lnTo>
              <a:lnTo>
                <a:pt x="12" y="582"/>
              </a:lnTo>
              <a:lnTo>
                <a:pt x="18" y="576"/>
              </a:lnTo>
              <a:lnTo>
                <a:pt x="18" y="558"/>
              </a:lnTo>
              <a:lnTo>
                <a:pt x="30" y="558"/>
              </a:lnTo>
              <a:lnTo>
                <a:pt x="36" y="576"/>
              </a:lnTo>
              <a:lnTo>
                <a:pt x="54" y="576"/>
              </a:lnTo>
              <a:lnTo>
                <a:pt x="60" y="564"/>
              </a:lnTo>
              <a:lnTo>
                <a:pt x="60" y="552"/>
              </a:lnTo>
              <a:lnTo>
                <a:pt x="54" y="546"/>
              </a:lnTo>
              <a:lnTo>
                <a:pt x="54" y="534"/>
              </a:lnTo>
              <a:lnTo>
                <a:pt x="54" y="516"/>
              </a:lnTo>
              <a:lnTo>
                <a:pt x="48" y="504"/>
              </a:lnTo>
              <a:lnTo>
                <a:pt x="48" y="498"/>
              </a:lnTo>
              <a:lnTo>
                <a:pt x="54" y="492"/>
              </a:lnTo>
              <a:lnTo>
                <a:pt x="66" y="492"/>
              </a:lnTo>
              <a:lnTo>
                <a:pt x="78" y="474"/>
              </a:lnTo>
              <a:lnTo>
                <a:pt x="96" y="468"/>
              </a:lnTo>
              <a:lnTo>
                <a:pt x="102" y="468"/>
              </a:lnTo>
              <a:lnTo>
                <a:pt x="102" y="462"/>
              </a:lnTo>
              <a:lnTo>
                <a:pt x="102" y="444"/>
              </a:lnTo>
              <a:lnTo>
                <a:pt x="108" y="444"/>
              </a:lnTo>
              <a:lnTo>
                <a:pt x="96" y="426"/>
              </a:lnTo>
              <a:lnTo>
                <a:pt x="90" y="414"/>
              </a:lnTo>
              <a:lnTo>
                <a:pt x="96" y="402"/>
              </a:lnTo>
              <a:lnTo>
                <a:pt x="96" y="396"/>
              </a:lnTo>
              <a:lnTo>
                <a:pt x="90" y="396"/>
              </a:lnTo>
              <a:lnTo>
                <a:pt x="90" y="384"/>
              </a:lnTo>
              <a:lnTo>
                <a:pt x="72" y="372"/>
              </a:lnTo>
              <a:lnTo>
                <a:pt x="72" y="348"/>
              </a:lnTo>
              <a:lnTo>
                <a:pt x="72" y="342"/>
              </a:lnTo>
              <a:close/>
            </a:path>
          </a:pathLst>
        </a:custGeom>
        <a:solidFill>
          <a:schemeClr val="bg1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4362450</xdr:colOff>
      <xdr:row>20</xdr:row>
      <xdr:rowOff>17145</xdr:rowOff>
    </xdr:from>
    <xdr:to>
      <xdr:col>4</xdr:col>
      <xdr:colOff>4531053</xdr:colOff>
      <xdr:row>20</xdr:row>
      <xdr:rowOff>148104</xdr:rowOff>
    </xdr:to>
    <xdr:sp macro="" textlink="">
      <xdr:nvSpPr>
        <xdr:cNvPr id="97" name="Freeform 75"/>
        <xdr:cNvSpPr>
          <a:spLocks/>
        </xdr:cNvSpPr>
      </xdr:nvSpPr>
      <xdr:spPr bwMode="auto">
        <a:xfrm>
          <a:off x="6219825" y="3341370"/>
          <a:ext cx="168603" cy="130959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1304924</xdr:colOff>
      <xdr:row>9</xdr:row>
      <xdr:rowOff>131445</xdr:rowOff>
    </xdr:from>
    <xdr:to>
      <xdr:col>4</xdr:col>
      <xdr:colOff>1828801</xdr:colOff>
      <xdr:row>12</xdr:row>
      <xdr:rowOff>80013</xdr:rowOff>
    </xdr:to>
    <xdr:sp macro="" textlink="'Data 2'!D39">
      <xdr:nvSpPr>
        <xdr:cNvPr id="98" name="CuadroTexto 142"/>
        <xdr:cNvSpPr txBox="1"/>
      </xdr:nvSpPr>
      <xdr:spPr>
        <a:xfrm>
          <a:off x="3162299" y="1674495"/>
          <a:ext cx="523877" cy="43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630BEE2-8A9A-4991-9953-18748007D7F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1933575</xdr:colOff>
      <xdr:row>8</xdr:row>
      <xdr:rowOff>55245</xdr:rowOff>
    </xdr:from>
    <xdr:to>
      <xdr:col>4</xdr:col>
      <xdr:colOff>2533651</xdr:colOff>
      <xdr:row>11</xdr:row>
      <xdr:rowOff>9525</xdr:rowOff>
    </xdr:to>
    <xdr:sp macro="" textlink="'Data 2'!D29">
      <xdr:nvSpPr>
        <xdr:cNvPr id="99" name="CuadroTexto 143"/>
        <xdr:cNvSpPr txBox="1"/>
      </xdr:nvSpPr>
      <xdr:spPr>
        <a:xfrm>
          <a:off x="3790950" y="1436370"/>
          <a:ext cx="600076" cy="440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D7AEAD-628E-4FB3-BBF9-EBC5E41221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2781299</xdr:colOff>
      <xdr:row>8</xdr:row>
      <xdr:rowOff>112395</xdr:rowOff>
    </xdr:from>
    <xdr:to>
      <xdr:col>4</xdr:col>
      <xdr:colOff>3481578</xdr:colOff>
      <xdr:row>11</xdr:row>
      <xdr:rowOff>45720</xdr:rowOff>
    </xdr:to>
    <xdr:sp macro="" textlink="'Data 2'!D33">
      <xdr:nvSpPr>
        <xdr:cNvPr id="100" name="CuadroTexto 144"/>
        <xdr:cNvSpPr txBox="1"/>
      </xdr:nvSpPr>
      <xdr:spPr>
        <a:xfrm>
          <a:off x="4638674" y="1493520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8E4B12-1BFF-4B7C-A7BA-913AE3C9A1E8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3438525</xdr:colOff>
      <xdr:row>9</xdr:row>
      <xdr:rowOff>7621</xdr:rowOff>
    </xdr:from>
    <xdr:to>
      <xdr:col>4</xdr:col>
      <xdr:colOff>4171950</xdr:colOff>
      <xdr:row>12</xdr:row>
      <xdr:rowOff>36196</xdr:rowOff>
    </xdr:to>
    <xdr:sp macro="" textlink="'Data 2'!D45">
      <xdr:nvSpPr>
        <xdr:cNvPr id="101" name="CuadroTexto 145"/>
        <xdr:cNvSpPr txBox="1"/>
      </xdr:nvSpPr>
      <xdr:spPr>
        <a:xfrm>
          <a:off x="5295900" y="1550671"/>
          <a:ext cx="73342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F73F3A9-DAE6-4C0D-8138-1432F7369F9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3914775</xdr:colOff>
      <xdr:row>10</xdr:row>
      <xdr:rowOff>93346</xdr:rowOff>
    </xdr:from>
    <xdr:to>
      <xdr:col>4</xdr:col>
      <xdr:colOff>4514850</xdr:colOff>
      <xdr:row>13</xdr:row>
      <xdr:rowOff>45721</xdr:rowOff>
    </xdr:to>
    <xdr:sp macro="" textlink="'Data 2'!D44">
      <xdr:nvSpPr>
        <xdr:cNvPr id="102" name="CuadroTexto 146"/>
        <xdr:cNvSpPr txBox="1"/>
      </xdr:nvSpPr>
      <xdr:spPr>
        <a:xfrm>
          <a:off x="5772150" y="1798321"/>
          <a:ext cx="6000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FDBB50-9745-44B3-A19D-7F4C060E740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3505201</xdr:colOff>
      <xdr:row>11</xdr:row>
      <xdr:rowOff>112396</xdr:rowOff>
    </xdr:from>
    <xdr:to>
      <xdr:col>4</xdr:col>
      <xdr:colOff>4114801</xdr:colOff>
      <xdr:row>14</xdr:row>
      <xdr:rowOff>26671</xdr:rowOff>
    </xdr:to>
    <xdr:sp macro="" textlink="'Data 2'!D40">
      <xdr:nvSpPr>
        <xdr:cNvPr id="103" name="CuadroTexto 147"/>
        <xdr:cNvSpPr txBox="1"/>
      </xdr:nvSpPr>
      <xdr:spPr>
        <a:xfrm>
          <a:off x="5362576" y="1979296"/>
          <a:ext cx="609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AB727AD-6F93-4236-9B7F-188A66D8E9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3000376</xdr:colOff>
      <xdr:row>18</xdr:row>
      <xdr:rowOff>45721</xdr:rowOff>
    </xdr:from>
    <xdr:to>
      <xdr:col>4</xdr:col>
      <xdr:colOff>3562352</xdr:colOff>
      <xdr:row>21</xdr:row>
      <xdr:rowOff>112396</xdr:rowOff>
    </xdr:to>
    <xdr:sp macro="" textlink="'Data 2'!D41">
      <xdr:nvSpPr>
        <xdr:cNvPr id="104" name="CuadroTexto 151"/>
        <xdr:cNvSpPr txBox="1"/>
      </xdr:nvSpPr>
      <xdr:spPr>
        <a:xfrm>
          <a:off x="4857751" y="3046096"/>
          <a:ext cx="561976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3C7F7B-41F5-4A86-9CC4-43C0448FCBF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5276851</xdr:colOff>
      <xdr:row>13</xdr:row>
      <xdr:rowOff>26671</xdr:rowOff>
    </xdr:from>
    <xdr:to>
      <xdr:col>4</xdr:col>
      <xdr:colOff>6010277</xdr:colOff>
      <xdr:row>16</xdr:row>
      <xdr:rowOff>3813</xdr:rowOff>
    </xdr:to>
    <xdr:sp macro="" textlink="'Data 2'!D36">
      <xdr:nvSpPr>
        <xdr:cNvPr id="105" name="CuadroTexto 149"/>
        <xdr:cNvSpPr txBox="1"/>
      </xdr:nvSpPr>
      <xdr:spPr>
        <a:xfrm>
          <a:off x="7134226" y="2217421"/>
          <a:ext cx="73342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5528FF-DF75-4AE4-9DC0-1618E7B4C98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24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4391026</xdr:colOff>
      <xdr:row>21</xdr:row>
      <xdr:rowOff>45721</xdr:rowOff>
    </xdr:from>
    <xdr:to>
      <xdr:col>4</xdr:col>
      <xdr:colOff>5162551</xdr:colOff>
      <xdr:row>24</xdr:row>
      <xdr:rowOff>131445</xdr:rowOff>
    </xdr:to>
    <xdr:sp macro="" textlink="'Data 2'!D31">
      <xdr:nvSpPr>
        <xdr:cNvPr id="106" name="CuadroTexto 156"/>
        <xdr:cNvSpPr txBox="1"/>
      </xdr:nvSpPr>
      <xdr:spPr>
        <a:xfrm>
          <a:off x="6248401" y="3531871"/>
          <a:ext cx="7715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C54CC12-2925-492C-A2DA-D334C56919A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5448300</xdr:colOff>
      <xdr:row>20</xdr:row>
      <xdr:rowOff>17146</xdr:rowOff>
    </xdr:from>
    <xdr:to>
      <xdr:col>4</xdr:col>
      <xdr:colOff>6324598</xdr:colOff>
      <xdr:row>23</xdr:row>
      <xdr:rowOff>36195</xdr:rowOff>
    </xdr:to>
    <xdr:sp macro="" textlink="'Data 2'!D30">
      <xdr:nvSpPr>
        <xdr:cNvPr id="107" name="CuadroTexto 157"/>
        <xdr:cNvSpPr txBox="1"/>
      </xdr:nvSpPr>
      <xdr:spPr>
        <a:xfrm>
          <a:off x="7305675" y="3341371"/>
          <a:ext cx="876298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AB88D5-0BA7-4D7F-92B1-76EA8BB6947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3048000</xdr:colOff>
      <xdr:row>21</xdr:row>
      <xdr:rowOff>150495</xdr:rowOff>
    </xdr:from>
    <xdr:to>
      <xdr:col>4</xdr:col>
      <xdr:colOff>3790950</xdr:colOff>
      <xdr:row>25</xdr:row>
      <xdr:rowOff>38100</xdr:rowOff>
    </xdr:to>
    <xdr:sp macro="" textlink="'Data 2'!D34">
      <xdr:nvSpPr>
        <xdr:cNvPr id="108" name="CuadroTexto 153"/>
        <xdr:cNvSpPr txBox="1"/>
      </xdr:nvSpPr>
      <xdr:spPr>
        <a:xfrm>
          <a:off x="4905375" y="3636645"/>
          <a:ext cx="742950" cy="535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4B39EFD-4A4D-4AE5-8296-024A942AD24D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La Mancha 349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1790699</xdr:colOff>
      <xdr:row>22</xdr:row>
      <xdr:rowOff>102870</xdr:rowOff>
    </xdr:from>
    <xdr:to>
      <xdr:col>4</xdr:col>
      <xdr:colOff>2657474</xdr:colOff>
      <xdr:row>25</xdr:row>
      <xdr:rowOff>74295</xdr:rowOff>
    </xdr:to>
    <xdr:sp macro="" textlink="'Data 2'!D38">
      <xdr:nvSpPr>
        <xdr:cNvPr id="109" name="CuadroTexto 165"/>
        <xdr:cNvSpPr txBox="1"/>
      </xdr:nvSpPr>
      <xdr:spPr>
        <a:xfrm>
          <a:off x="3648074" y="3750945"/>
          <a:ext cx="8667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D6430D1-AEF2-4F4A-BD09-26494B79CDC4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Extremadura 849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2295525</xdr:colOff>
      <xdr:row>28</xdr:row>
      <xdr:rowOff>55246</xdr:rowOff>
    </xdr:from>
    <xdr:to>
      <xdr:col>4</xdr:col>
      <xdr:colOff>3114675</xdr:colOff>
      <xdr:row>31</xdr:row>
      <xdr:rowOff>64770</xdr:rowOff>
    </xdr:to>
    <xdr:sp macro="" textlink="'Data 2'!D27">
      <xdr:nvSpPr>
        <xdr:cNvPr id="110" name="CuadroTexto 154"/>
        <xdr:cNvSpPr txBox="1"/>
      </xdr:nvSpPr>
      <xdr:spPr>
        <a:xfrm>
          <a:off x="4152900" y="4674871"/>
          <a:ext cx="8191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C7904B0-4BF4-4089-BE21-66A9B5666873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1.000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4086225</xdr:colOff>
      <xdr:row>26</xdr:row>
      <xdr:rowOff>102871</xdr:rowOff>
    </xdr:from>
    <xdr:to>
      <xdr:col>4</xdr:col>
      <xdr:colOff>4714874</xdr:colOff>
      <xdr:row>29</xdr:row>
      <xdr:rowOff>74295</xdr:rowOff>
    </xdr:to>
    <xdr:sp macro="" textlink="'Data 2'!D43">
      <xdr:nvSpPr>
        <xdr:cNvPr id="111" name="CuadroTexto 155"/>
        <xdr:cNvSpPr txBox="1"/>
      </xdr:nvSpPr>
      <xdr:spPr>
        <a:xfrm>
          <a:off x="5943600" y="4398646"/>
          <a:ext cx="62864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E2FB0D-CA74-41F8-9B2D-52FB76683BA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31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600076</xdr:colOff>
      <xdr:row>33</xdr:row>
      <xdr:rowOff>26671</xdr:rowOff>
    </xdr:from>
    <xdr:to>
      <xdr:col>4</xdr:col>
      <xdr:colOff>1266825</xdr:colOff>
      <xdr:row>37</xdr:row>
      <xdr:rowOff>9525</xdr:rowOff>
    </xdr:to>
    <xdr:sp macro="" textlink="'Data 2'!D32">
      <xdr:nvSpPr>
        <xdr:cNvPr id="112" name="CuadroTexto 158"/>
        <xdr:cNvSpPr txBox="1"/>
      </xdr:nvSpPr>
      <xdr:spPr>
        <a:xfrm>
          <a:off x="2457451" y="5360671"/>
          <a:ext cx="666749" cy="55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360A5B-6EDA-4678-81DD-13A0567B197D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4305301</xdr:colOff>
      <xdr:row>14</xdr:row>
      <xdr:rowOff>7621</xdr:rowOff>
    </xdr:from>
    <xdr:to>
      <xdr:col>4</xdr:col>
      <xdr:colOff>4867276</xdr:colOff>
      <xdr:row>16</xdr:row>
      <xdr:rowOff>121921</xdr:rowOff>
    </xdr:to>
    <xdr:sp macro="" textlink="'Data 2'!D28">
      <xdr:nvSpPr>
        <xdr:cNvPr id="113" name="CuadroTexto 148"/>
        <xdr:cNvSpPr txBox="1"/>
      </xdr:nvSpPr>
      <xdr:spPr>
        <a:xfrm>
          <a:off x="6162676" y="2360296"/>
          <a:ext cx="561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1866BFC-8148-4AED-B382-90C5E547B49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2447925</xdr:colOff>
      <xdr:row>13</xdr:row>
      <xdr:rowOff>36196</xdr:rowOff>
    </xdr:from>
    <xdr:to>
      <xdr:col>4</xdr:col>
      <xdr:colOff>3343275</xdr:colOff>
      <xdr:row>16</xdr:row>
      <xdr:rowOff>9525</xdr:rowOff>
    </xdr:to>
    <xdr:sp macro="" textlink="'Data 2'!D35">
      <xdr:nvSpPr>
        <xdr:cNvPr id="114" name="CuadroTexto 150"/>
        <xdr:cNvSpPr txBox="1"/>
      </xdr:nvSpPr>
      <xdr:spPr>
        <a:xfrm>
          <a:off x="4305300" y="2226946"/>
          <a:ext cx="895350" cy="459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2D4461-D580-4768-9E6E-0D063EA2F4C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5600700</xdr:colOff>
      <xdr:row>37</xdr:row>
      <xdr:rowOff>123825</xdr:rowOff>
    </xdr:from>
    <xdr:to>
      <xdr:col>4</xdr:col>
      <xdr:colOff>7419975</xdr:colOff>
      <xdr:row>43</xdr:row>
      <xdr:rowOff>38100</xdr:rowOff>
    </xdr:to>
    <xdr:pic>
      <xdr:nvPicPr>
        <xdr:cNvPr id="115" name="Imagen 1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6029325"/>
          <a:ext cx="18192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2638425</xdr:colOff>
      <xdr:row>34</xdr:row>
      <xdr:rowOff>95250</xdr:rowOff>
    </xdr:from>
    <xdr:to>
      <xdr:col>4</xdr:col>
      <xdr:colOff>3143250</xdr:colOff>
      <xdr:row>37</xdr:row>
      <xdr:rowOff>85725</xdr:rowOff>
    </xdr:to>
    <xdr:sp macro="" textlink="'Data 2'!D37">
      <xdr:nvSpPr>
        <xdr:cNvPr id="116" name="CuadroTexto 141"/>
        <xdr:cNvSpPr txBox="1"/>
      </xdr:nvSpPr>
      <xdr:spPr>
        <a:xfrm>
          <a:off x="4495800" y="5572125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D72C5A-86BB-4DDE-BECD-7801A71393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3695700</xdr:colOff>
      <xdr:row>35</xdr:row>
      <xdr:rowOff>133350</xdr:rowOff>
    </xdr:from>
    <xdr:to>
      <xdr:col>4</xdr:col>
      <xdr:colOff>4257675</xdr:colOff>
      <xdr:row>38</xdr:row>
      <xdr:rowOff>123825</xdr:rowOff>
    </xdr:to>
    <xdr:sp macro="" textlink="'Data 2'!D42">
      <xdr:nvSpPr>
        <xdr:cNvPr id="118" name="CuadroTexto 141"/>
        <xdr:cNvSpPr txBox="1"/>
      </xdr:nvSpPr>
      <xdr:spPr>
        <a:xfrm>
          <a:off x="5553075" y="5753100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F42E02-742B-4470-A72C-94D98DEC65B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19050</xdr:rowOff>
    </xdr:from>
    <xdr:to>
      <xdr:col>4</xdr:col>
      <xdr:colOff>7019924</xdr:colOff>
      <xdr:row>23</xdr:row>
      <xdr:rowOff>146325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4" name="Grupo 3"/>
        <xdr:cNvGrpSpPr/>
      </xdr:nvGrpSpPr>
      <xdr:grpSpPr>
        <a:xfrm>
          <a:off x="6782922" y="5650002"/>
          <a:ext cx="1884827" cy="626969"/>
          <a:chOff x="5195534" y="6513709"/>
          <a:chExt cx="1613645" cy="481852"/>
        </a:xfrm>
      </xdr:grpSpPr>
      <xdr:sp macro="" textlink="">
        <xdr:nvSpPr>
          <xdr:cNvPr id="5" name="CuadroTexto 4"/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6" name="Conector recto 5"/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Conector recto 6"/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</xdr:row>
      <xdr:rowOff>114300</xdr:rowOff>
    </xdr:from>
    <xdr:to>
      <xdr:col>4</xdr:col>
      <xdr:colOff>7001925</xdr:colOff>
      <xdr:row>41</xdr:row>
      <xdr:rowOff>38100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1575"/>
          <a:ext cx="684000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3903194</xdr:colOff>
      <xdr:row>9</xdr:row>
      <xdr:rowOff>104318</xdr:rowOff>
    </xdr:from>
    <xdr:to>
      <xdr:col>4</xdr:col>
      <xdr:colOff>4690067</xdr:colOff>
      <xdr:row>14</xdr:row>
      <xdr:rowOff>70293</xdr:rowOff>
    </xdr:to>
    <xdr:sp macro="" textlink="">
      <xdr:nvSpPr>
        <xdr:cNvPr id="101" name="Navarra"/>
        <xdr:cNvSpPr>
          <a:spLocks/>
        </xdr:cNvSpPr>
      </xdr:nvSpPr>
      <xdr:spPr bwMode="auto">
        <a:xfrm>
          <a:off x="5760569" y="1647368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1045617</xdr:colOff>
      <xdr:row>7</xdr:row>
      <xdr:rowOff>133350</xdr:rowOff>
    </xdr:from>
    <xdr:to>
      <xdr:col>4</xdr:col>
      <xdr:colOff>6414210</xdr:colOff>
      <xdr:row>40</xdr:row>
      <xdr:rowOff>77475</xdr:rowOff>
    </xdr:to>
    <xdr:grpSp>
      <xdr:nvGrpSpPr>
        <xdr:cNvPr id="102" name="Grupo 101"/>
        <xdr:cNvGrpSpPr/>
      </xdr:nvGrpSpPr>
      <xdr:grpSpPr>
        <a:xfrm>
          <a:off x="2902992" y="1352550"/>
          <a:ext cx="5368593" cy="5059050"/>
          <a:chOff x="988343" y="843465"/>
          <a:chExt cx="3787568" cy="3660924"/>
        </a:xfrm>
      </xdr:grpSpPr>
      <xdr:sp macro="" textlink="">
        <xdr:nvSpPr>
          <xdr:cNvPr id="103" name="Murcia"/>
          <xdr:cNvSpPr>
            <a:spLocks/>
          </xdr:cNvSpPr>
        </xdr:nvSpPr>
        <xdr:spPr bwMode="auto">
          <a:xfrm>
            <a:off x="3088859" y="2877765"/>
            <a:ext cx="536310" cy="573727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FFA3A3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04" name="Grupo 103"/>
          <xdr:cNvGrpSpPr/>
        </xdr:nvGrpSpPr>
        <xdr:grpSpPr>
          <a:xfrm>
            <a:off x="988343" y="843465"/>
            <a:ext cx="3787568" cy="3660924"/>
            <a:chOff x="988343" y="843465"/>
            <a:chExt cx="3787568" cy="3660924"/>
          </a:xfrm>
        </xdr:grpSpPr>
        <xdr:sp macro="" textlink="">
          <xdr:nvSpPr>
            <xdr:cNvPr id="105" name="Comunidad Valenciana"/>
            <xdr:cNvSpPr>
              <a:spLocks/>
            </xdr:cNvSpPr>
          </xdr:nvSpPr>
          <xdr:spPr bwMode="auto">
            <a:xfrm>
              <a:off x="3347830" y="2054592"/>
              <a:ext cx="623616" cy="1191106"/>
            </a:xfrm>
            <a:custGeom>
              <a:avLst/>
              <a:gdLst/>
              <a:ahLst/>
              <a:cxnLst>
                <a:cxn ang="0">
                  <a:pos x="210" y="1122"/>
                </a:cxn>
                <a:cxn ang="0">
                  <a:pos x="168" y="1056"/>
                </a:cxn>
                <a:cxn ang="0">
                  <a:pos x="186" y="996"/>
                </a:cxn>
                <a:cxn ang="0">
                  <a:pos x="150" y="954"/>
                </a:cxn>
                <a:cxn ang="0">
                  <a:pos x="162" y="906"/>
                </a:cxn>
                <a:cxn ang="0">
                  <a:pos x="168" y="864"/>
                </a:cxn>
                <a:cxn ang="0">
                  <a:pos x="192" y="828"/>
                </a:cxn>
                <a:cxn ang="0">
                  <a:pos x="192" y="774"/>
                </a:cxn>
                <a:cxn ang="0">
                  <a:pos x="168" y="726"/>
                </a:cxn>
                <a:cxn ang="0">
                  <a:pos x="78" y="684"/>
                </a:cxn>
                <a:cxn ang="0">
                  <a:pos x="96" y="630"/>
                </a:cxn>
                <a:cxn ang="0">
                  <a:pos x="72" y="570"/>
                </a:cxn>
                <a:cxn ang="0">
                  <a:pos x="30" y="558"/>
                </a:cxn>
                <a:cxn ang="0">
                  <a:pos x="6" y="540"/>
                </a:cxn>
                <a:cxn ang="0">
                  <a:pos x="18" y="474"/>
                </a:cxn>
                <a:cxn ang="0">
                  <a:pos x="42" y="444"/>
                </a:cxn>
                <a:cxn ang="0">
                  <a:pos x="66" y="432"/>
                </a:cxn>
                <a:cxn ang="0">
                  <a:pos x="84" y="354"/>
                </a:cxn>
                <a:cxn ang="0">
                  <a:pos x="108" y="330"/>
                </a:cxn>
                <a:cxn ang="0">
                  <a:pos x="192" y="372"/>
                </a:cxn>
                <a:cxn ang="0">
                  <a:pos x="210" y="312"/>
                </a:cxn>
                <a:cxn ang="0">
                  <a:pos x="258" y="282"/>
                </a:cxn>
                <a:cxn ang="0">
                  <a:pos x="276" y="228"/>
                </a:cxn>
                <a:cxn ang="0">
                  <a:pos x="318" y="210"/>
                </a:cxn>
                <a:cxn ang="0">
                  <a:pos x="354" y="150"/>
                </a:cxn>
                <a:cxn ang="0">
                  <a:pos x="348" y="120"/>
                </a:cxn>
                <a:cxn ang="0">
                  <a:pos x="318" y="60"/>
                </a:cxn>
                <a:cxn ang="0">
                  <a:pos x="360" y="24"/>
                </a:cxn>
                <a:cxn ang="0">
                  <a:pos x="402" y="18"/>
                </a:cxn>
                <a:cxn ang="0">
                  <a:pos x="456" y="30"/>
                </a:cxn>
                <a:cxn ang="0">
                  <a:pos x="498" y="6"/>
                </a:cxn>
                <a:cxn ang="0">
                  <a:pos x="510" y="48"/>
                </a:cxn>
                <a:cxn ang="0">
                  <a:pos x="570" y="66"/>
                </a:cxn>
                <a:cxn ang="0">
                  <a:pos x="600" y="102"/>
                </a:cxn>
                <a:cxn ang="0">
                  <a:pos x="552" y="198"/>
                </a:cxn>
                <a:cxn ang="0">
                  <a:pos x="528" y="234"/>
                </a:cxn>
                <a:cxn ang="0">
                  <a:pos x="498" y="288"/>
                </a:cxn>
                <a:cxn ang="0">
                  <a:pos x="456" y="342"/>
                </a:cxn>
                <a:cxn ang="0">
                  <a:pos x="432" y="342"/>
                </a:cxn>
                <a:cxn ang="0">
                  <a:pos x="444" y="378"/>
                </a:cxn>
                <a:cxn ang="0">
                  <a:pos x="402" y="426"/>
                </a:cxn>
                <a:cxn ang="0">
                  <a:pos x="378" y="492"/>
                </a:cxn>
                <a:cxn ang="0">
                  <a:pos x="378" y="588"/>
                </a:cxn>
                <a:cxn ang="0">
                  <a:pos x="354" y="582"/>
                </a:cxn>
                <a:cxn ang="0">
                  <a:pos x="354" y="600"/>
                </a:cxn>
                <a:cxn ang="0">
                  <a:pos x="384" y="612"/>
                </a:cxn>
                <a:cxn ang="0">
                  <a:pos x="408" y="678"/>
                </a:cxn>
                <a:cxn ang="0">
                  <a:pos x="456" y="750"/>
                </a:cxn>
                <a:cxn ang="0">
                  <a:pos x="522" y="774"/>
                </a:cxn>
                <a:cxn ang="0">
                  <a:pos x="546" y="798"/>
                </a:cxn>
                <a:cxn ang="0">
                  <a:pos x="534" y="822"/>
                </a:cxn>
                <a:cxn ang="0">
                  <a:pos x="504" y="840"/>
                </a:cxn>
                <a:cxn ang="0">
                  <a:pos x="468" y="864"/>
                </a:cxn>
                <a:cxn ang="0">
                  <a:pos x="456" y="888"/>
                </a:cxn>
                <a:cxn ang="0">
                  <a:pos x="420" y="900"/>
                </a:cxn>
                <a:cxn ang="0">
                  <a:pos x="372" y="936"/>
                </a:cxn>
                <a:cxn ang="0">
                  <a:pos x="366" y="966"/>
                </a:cxn>
                <a:cxn ang="0">
                  <a:pos x="330" y="978"/>
                </a:cxn>
                <a:cxn ang="0">
                  <a:pos x="324" y="1032"/>
                </a:cxn>
                <a:cxn ang="0">
                  <a:pos x="288" y="1062"/>
                </a:cxn>
                <a:cxn ang="0">
                  <a:pos x="270" y="1122"/>
                </a:cxn>
              </a:cxnLst>
              <a:rect l="0" t="0" r="r" b="b"/>
              <a:pathLst>
                <a:path w="600" h="1146">
                  <a:moveTo>
                    <a:pt x="258" y="1146"/>
                  </a:moveTo>
                  <a:lnTo>
                    <a:pt x="240" y="1146"/>
                  </a:lnTo>
                  <a:lnTo>
                    <a:pt x="234" y="1134"/>
                  </a:lnTo>
                  <a:lnTo>
                    <a:pt x="222" y="1128"/>
                  </a:lnTo>
                  <a:lnTo>
                    <a:pt x="210" y="1122"/>
                  </a:lnTo>
                  <a:lnTo>
                    <a:pt x="198" y="1098"/>
                  </a:lnTo>
                  <a:lnTo>
                    <a:pt x="192" y="1092"/>
                  </a:lnTo>
                  <a:lnTo>
                    <a:pt x="186" y="1074"/>
                  </a:lnTo>
                  <a:lnTo>
                    <a:pt x="168" y="1068"/>
                  </a:lnTo>
                  <a:lnTo>
                    <a:pt x="168" y="1056"/>
                  </a:lnTo>
                  <a:lnTo>
                    <a:pt x="162" y="1044"/>
                  </a:lnTo>
                  <a:lnTo>
                    <a:pt x="162" y="1032"/>
                  </a:lnTo>
                  <a:lnTo>
                    <a:pt x="168" y="1026"/>
                  </a:lnTo>
                  <a:lnTo>
                    <a:pt x="174" y="1008"/>
                  </a:lnTo>
                  <a:lnTo>
                    <a:pt x="186" y="996"/>
                  </a:lnTo>
                  <a:lnTo>
                    <a:pt x="186" y="978"/>
                  </a:lnTo>
                  <a:lnTo>
                    <a:pt x="174" y="972"/>
                  </a:lnTo>
                  <a:lnTo>
                    <a:pt x="168" y="966"/>
                  </a:lnTo>
                  <a:lnTo>
                    <a:pt x="162" y="954"/>
                  </a:lnTo>
                  <a:lnTo>
                    <a:pt x="150" y="954"/>
                  </a:lnTo>
                  <a:lnTo>
                    <a:pt x="150" y="948"/>
                  </a:lnTo>
                  <a:lnTo>
                    <a:pt x="150" y="924"/>
                  </a:lnTo>
                  <a:lnTo>
                    <a:pt x="150" y="918"/>
                  </a:lnTo>
                  <a:lnTo>
                    <a:pt x="156" y="912"/>
                  </a:lnTo>
                  <a:lnTo>
                    <a:pt x="162" y="906"/>
                  </a:lnTo>
                  <a:lnTo>
                    <a:pt x="162" y="894"/>
                  </a:lnTo>
                  <a:lnTo>
                    <a:pt x="162" y="888"/>
                  </a:lnTo>
                  <a:lnTo>
                    <a:pt x="168" y="882"/>
                  </a:lnTo>
                  <a:lnTo>
                    <a:pt x="168" y="876"/>
                  </a:lnTo>
                  <a:lnTo>
                    <a:pt x="168" y="864"/>
                  </a:lnTo>
                  <a:lnTo>
                    <a:pt x="168" y="852"/>
                  </a:lnTo>
                  <a:lnTo>
                    <a:pt x="162" y="846"/>
                  </a:lnTo>
                  <a:lnTo>
                    <a:pt x="162" y="828"/>
                  </a:lnTo>
                  <a:lnTo>
                    <a:pt x="174" y="834"/>
                  </a:lnTo>
                  <a:lnTo>
                    <a:pt x="192" y="828"/>
                  </a:lnTo>
                  <a:lnTo>
                    <a:pt x="192" y="816"/>
                  </a:lnTo>
                  <a:lnTo>
                    <a:pt x="186" y="804"/>
                  </a:lnTo>
                  <a:lnTo>
                    <a:pt x="174" y="798"/>
                  </a:lnTo>
                  <a:lnTo>
                    <a:pt x="186" y="786"/>
                  </a:lnTo>
                  <a:lnTo>
                    <a:pt x="192" y="774"/>
                  </a:lnTo>
                  <a:lnTo>
                    <a:pt x="192" y="744"/>
                  </a:lnTo>
                  <a:lnTo>
                    <a:pt x="186" y="738"/>
                  </a:lnTo>
                  <a:lnTo>
                    <a:pt x="186" y="732"/>
                  </a:lnTo>
                  <a:lnTo>
                    <a:pt x="174" y="726"/>
                  </a:lnTo>
                  <a:lnTo>
                    <a:pt x="168" y="726"/>
                  </a:lnTo>
                  <a:lnTo>
                    <a:pt x="156" y="732"/>
                  </a:lnTo>
                  <a:lnTo>
                    <a:pt x="132" y="732"/>
                  </a:lnTo>
                  <a:lnTo>
                    <a:pt x="120" y="726"/>
                  </a:lnTo>
                  <a:lnTo>
                    <a:pt x="90" y="696"/>
                  </a:lnTo>
                  <a:lnTo>
                    <a:pt x="78" y="684"/>
                  </a:lnTo>
                  <a:lnTo>
                    <a:pt x="84" y="672"/>
                  </a:lnTo>
                  <a:lnTo>
                    <a:pt x="84" y="660"/>
                  </a:lnTo>
                  <a:lnTo>
                    <a:pt x="90" y="648"/>
                  </a:lnTo>
                  <a:lnTo>
                    <a:pt x="96" y="642"/>
                  </a:lnTo>
                  <a:lnTo>
                    <a:pt x="96" y="630"/>
                  </a:lnTo>
                  <a:lnTo>
                    <a:pt x="114" y="612"/>
                  </a:lnTo>
                  <a:lnTo>
                    <a:pt x="108" y="594"/>
                  </a:lnTo>
                  <a:lnTo>
                    <a:pt x="108" y="582"/>
                  </a:lnTo>
                  <a:lnTo>
                    <a:pt x="90" y="582"/>
                  </a:lnTo>
                  <a:lnTo>
                    <a:pt x="72" y="570"/>
                  </a:lnTo>
                  <a:lnTo>
                    <a:pt x="66" y="570"/>
                  </a:lnTo>
                  <a:lnTo>
                    <a:pt x="48" y="564"/>
                  </a:lnTo>
                  <a:lnTo>
                    <a:pt x="42" y="558"/>
                  </a:lnTo>
                  <a:lnTo>
                    <a:pt x="30" y="564"/>
                  </a:lnTo>
                  <a:lnTo>
                    <a:pt x="30" y="558"/>
                  </a:lnTo>
                  <a:lnTo>
                    <a:pt x="18" y="558"/>
                  </a:lnTo>
                  <a:lnTo>
                    <a:pt x="18" y="552"/>
                  </a:lnTo>
                  <a:lnTo>
                    <a:pt x="12" y="552"/>
                  </a:lnTo>
                  <a:lnTo>
                    <a:pt x="12" y="540"/>
                  </a:lnTo>
                  <a:lnTo>
                    <a:pt x="6" y="540"/>
                  </a:lnTo>
                  <a:lnTo>
                    <a:pt x="0" y="534"/>
                  </a:lnTo>
                  <a:lnTo>
                    <a:pt x="0" y="510"/>
                  </a:lnTo>
                  <a:lnTo>
                    <a:pt x="6" y="504"/>
                  </a:lnTo>
                  <a:lnTo>
                    <a:pt x="6" y="480"/>
                  </a:lnTo>
                  <a:lnTo>
                    <a:pt x="18" y="474"/>
                  </a:lnTo>
                  <a:lnTo>
                    <a:pt x="18" y="468"/>
                  </a:lnTo>
                  <a:lnTo>
                    <a:pt x="30" y="462"/>
                  </a:lnTo>
                  <a:lnTo>
                    <a:pt x="36" y="462"/>
                  </a:lnTo>
                  <a:lnTo>
                    <a:pt x="36" y="450"/>
                  </a:lnTo>
                  <a:lnTo>
                    <a:pt x="42" y="444"/>
                  </a:lnTo>
                  <a:lnTo>
                    <a:pt x="42" y="438"/>
                  </a:lnTo>
                  <a:lnTo>
                    <a:pt x="48" y="438"/>
                  </a:lnTo>
                  <a:lnTo>
                    <a:pt x="48" y="444"/>
                  </a:lnTo>
                  <a:lnTo>
                    <a:pt x="66" y="444"/>
                  </a:lnTo>
                  <a:lnTo>
                    <a:pt x="66" y="432"/>
                  </a:lnTo>
                  <a:lnTo>
                    <a:pt x="72" y="420"/>
                  </a:lnTo>
                  <a:lnTo>
                    <a:pt x="78" y="408"/>
                  </a:lnTo>
                  <a:lnTo>
                    <a:pt x="78" y="378"/>
                  </a:lnTo>
                  <a:lnTo>
                    <a:pt x="84" y="372"/>
                  </a:lnTo>
                  <a:lnTo>
                    <a:pt x="84" y="354"/>
                  </a:lnTo>
                  <a:lnTo>
                    <a:pt x="78" y="348"/>
                  </a:lnTo>
                  <a:lnTo>
                    <a:pt x="78" y="342"/>
                  </a:lnTo>
                  <a:lnTo>
                    <a:pt x="84" y="342"/>
                  </a:lnTo>
                  <a:lnTo>
                    <a:pt x="96" y="324"/>
                  </a:lnTo>
                  <a:lnTo>
                    <a:pt x="108" y="330"/>
                  </a:lnTo>
                  <a:lnTo>
                    <a:pt x="120" y="324"/>
                  </a:lnTo>
                  <a:lnTo>
                    <a:pt x="168" y="324"/>
                  </a:lnTo>
                  <a:lnTo>
                    <a:pt x="174" y="330"/>
                  </a:lnTo>
                  <a:lnTo>
                    <a:pt x="174" y="372"/>
                  </a:lnTo>
                  <a:lnTo>
                    <a:pt x="192" y="372"/>
                  </a:lnTo>
                  <a:lnTo>
                    <a:pt x="204" y="354"/>
                  </a:lnTo>
                  <a:lnTo>
                    <a:pt x="204" y="348"/>
                  </a:lnTo>
                  <a:lnTo>
                    <a:pt x="198" y="342"/>
                  </a:lnTo>
                  <a:lnTo>
                    <a:pt x="198" y="318"/>
                  </a:lnTo>
                  <a:lnTo>
                    <a:pt x="210" y="312"/>
                  </a:lnTo>
                  <a:lnTo>
                    <a:pt x="210" y="300"/>
                  </a:lnTo>
                  <a:lnTo>
                    <a:pt x="222" y="294"/>
                  </a:lnTo>
                  <a:lnTo>
                    <a:pt x="234" y="294"/>
                  </a:lnTo>
                  <a:lnTo>
                    <a:pt x="246" y="282"/>
                  </a:lnTo>
                  <a:lnTo>
                    <a:pt x="258" y="282"/>
                  </a:lnTo>
                  <a:lnTo>
                    <a:pt x="258" y="264"/>
                  </a:lnTo>
                  <a:lnTo>
                    <a:pt x="264" y="258"/>
                  </a:lnTo>
                  <a:lnTo>
                    <a:pt x="270" y="258"/>
                  </a:lnTo>
                  <a:lnTo>
                    <a:pt x="270" y="234"/>
                  </a:lnTo>
                  <a:lnTo>
                    <a:pt x="276" y="228"/>
                  </a:lnTo>
                  <a:lnTo>
                    <a:pt x="276" y="210"/>
                  </a:lnTo>
                  <a:lnTo>
                    <a:pt x="282" y="222"/>
                  </a:lnTo>
                  <a:lnTo>
                    <a:pt x="306" y="222"/>
                  </a:lnTo>
                  <a:lnTo>
                    <a:pt x="306" y="210"/>
                  </a:lnTo>
                  <a:lnTo>
                    <a:pt x="318" y="210"/>
                  </a:lnTo>
                  <a:lnTo>
                    <a:pt x="318" y="198"/>
                  </a:lnTo>
                  <a:lnTo>
                    <a:pt x="342" y="174"/>
                  </a:lnTo>
                  <a:lnTo>
                    <a:pt x="348" y="174"/>
                  </a:lnTo>
                  <a:lnTo>
                    <a:pt x="354" y="168"/>
                  </a:lnTo>
                  <a:lnTo>
                    <a:pt x="354" y="150"/>
                  </a:lnTo>
                  <a:lnTo>
                    <a:pt x="348" y="144"/>
                  </a:lnTo>
                  <a:lnTo>
                    <a:pt x="336" y="138"/>
                  </a:lnTo>
                  <a:lnTo>
                    <a:pt x="336" y="126"/>
                  </a:lnTo>
                  <a:lnTo>
                    <a:pt x="342" y="120"/>
                  </a:lnTo>
                  <a:lnTo>
                    <a:pt x="348" y="120"/>
                  </a:lnTo>
                  <a:lnTo>
                    <a:pt x="354" y="114"/>
                  </a:lnTo>
                  <a:lnTo>
                    <a:pt x="348" y="108"/>
                  </a:lnTo>
                  <a:lnTo>
                    <a:pt x="348" y="78"/>
                  </a:lnTo>
                  <a:lnTo>
                    <a:pt x="336" y="78"/>
                  </a:lnTo>
                  <a:lnTo>
                    <a:pt x="318" y="60"/>
                  </a:lnTo>
                  <a:lnTo>
                    <a:pt x="318" y="48"/>
                  </a:lnTo>
                  <a:lnTo>
                    <a:pt x="336" y="48"/>
                  </a:lnTo>
                  <a:lnTo>
                    <a:pt x="342" y="54"/>
                  </a:lnTo>
                  <a:lnTo>
                    <a:pt x="360" y="30"/>
                  </a:lnTo>
                  <a:lnTo>
                    <a:pt x="360" y="24"/>
                  </a:lnTo>
                  <a:lnTo>
                    <a:pt x="366" y="6"/>
                  </a:lnTo>
                  <a:lnTo>
                    <a:pt x="378" y="0"/>
                  </a:lnTo>
                  <a:lnTo>
                    <a:pt x="384" y="0"/>
                  </a:lnTo>
                  <a:lnTo>
                    <a:pt x="390" y="6"/>
                  </a:lnTo>
                  <a:lnTo>
                    <a:pt x="402" y="18"/>
                  </a:lnTo>
                  <a:lnTo>
                    <a:pt x="414" y="18"/>
                  </a:lnTo>
                  <a:lnTo>
                    <a:pt x="420" y="24"/>
                  </a:lnTo>
                  <a:lnTo>
                    <a:pt x="432" y="24"/>
                  </a:lnTo>
                  <a:lnTo>
                    <a:pt x="438" y="30"/>
                  </a:lnTo>
                  <a:lnTo>
                    <a:pt x="456" y="30"/>
                  </a:lnTo>
                  <a:lnTo>
                    <a:pt x="462" y="24"/>
                  </a:lnTo>
                  <a:lnTo>
                    <a:pt x="462" y="18"/>
                  </a:lnTo>
                  <a:lnTo>
                    <a:pt x="480" y="18"/>
                  </a:lnTo>
                  <a:lnTo>
                    <a:pt x="492" y="18"/>
                  </a:lnTo>
                  <a:lnTo>
                    <a:pt x="498" y="6"/>
                  </a:lnTo>
                  <a:lnTo>
                    <a:pt x="504" y="18"/>
                  </a:lnTo>
                  <a:lnTo>
                    <a:pt x="510" y="18"/>
                  </a:lnTo>
                  <a:lnTo>
                    <a:pt x="516" y="24"/>
                  </a:lnTo>
                  <a:lnTo>
                    <a:pt x="510" y="30"/>
                  </a:lnTo>
                  <a:lnTo>
                    <a:pt x="510" y="48"/>
                  </a:lnTo>
                  <a:lnTo>
                    <a:pt x="516" y="54"/>
                  </a:lnTo>
                  <a:lnTo>
                    <a:pt x="534" y="54"/>
                  </a:lnTo>
                  <a:lnTo>
                    <a:pt x="546" y="60"/>
                  </a:lnTo>
                  <a:lnTo>
                    <a:pt x="558" y="60"/>
                  </a:lnTo>
                  <a:lnTo>
                    <a:pt x="570" y="66"/>
                  </a:lnTo>
                  <a:lnTo>
                    <a:pt x="570" y="78"/>
                  </a:lnTo>
                  <a:lnTo>
                    <a:pt x="576" y="84"/>
                  </a:lnTo>
                  <a:lnTo>
                    <a:pt x="582" y="84"/>
                  </a:lnTo>
                  <a:lnTo>
                    <a:pt x="582" y="90"/>
                  </a:lnTo>
                  <a:lnTo>
                    <a:pt x="600" y="102"/>
                  </a:lnTo>
                  <a:lnTo>
                    <a:pt x="594" y="114"/>
                  </a:lnTo>
                  <a:lnTo>
                    <a:pt x="588" y="132"/>
                  </a:lnTo>
                  <a:lnTo>
                    <a:pt x="576" y="150"/>
                  </a:lnTo>
                  <a:lnTo>
                    <a:pt x="558" y="186"/>
                  </a:lnTo>
                  <a:lnTo>
                    <a:pt x="552" y="198"/>
                  </a:lnTo>
                  <a:lnTo>
                    <a:pt x="546" y="204"/>
                  </a:lnTo>
                  <a:lnTo>
                    <a:pt x="546" y="216"/>
                  </a:lnTo>
                  <a:lnTo>
                    <a:pt x="540" y="222"/>
                  </a:lnTo>
                  <a:lnTo>
                    <a:pt x="534" y="228"/>
                  </a:lnTo>
                  <a:lnTo>
                    <a:pt x="528" y="234"/>
                  </a:lnTo>
                  <a:lnTo>
                    <a:pt x="528" y="240"/>
                  </a:lnTo>
                  <a:lnTo>
                    <a:pt x="510" y="252"/>
                  </a:lnTo>
                  <a:lnTo>
                    <a:pt x="504" y="264"/>
                  </a:lnTo>
                  <a:lnTo>
                    <a:pt x="498" y="276"/>
                  </a:lnTo>
                  <a:lnTo>
                    <a:pt x="498" y="288"/>
                  </a:lnTo>
                  <a:lnTo>
                    <a:pt x="486" y="294"/>
                  </a:lnTo>
                  <a:lnTo>
                    <a:pt x="468" y="312"/>
                  </a:lnTo>
                  <a:lnTo>
                    <a:pt x="462" y="324"/>
                  </a:lnTo>
                  <a:lnTo>
                    <a:pt x="462" y="336"/>
                  </a:lnTo>
                  <a:lnTo>
                    <a:pt x="456" y="342"/>
                  </a:lnTo>
                  <a:lnTo>
                    <a:pt x="456" y="348"/>
                  </a:lnTo>
                  <a:lnTo>
                    <a:pt x="456" y="354"/>
                  </a:lnTo>
                  <a:lnTo>
                    <a:pt x="450" y="354"/>
                  </a:lnTo>
                  <a:lnTo>
                    <a:pt x="438" y="348"/>
                  </a:lnTo>
                  <a:lnTo>
                    <a:pt x="432" y="342"/>
                  </a:lnTo>
                  <a:lnTo>
                    <a:pt x="450" y="360"/>
                  </a:lnTo>
                  <a:lnTo>
                    <a:pt x="444" y="366"/>
                  </a:lnTo>
                  <a:lnTo>
                    <a:pt x="438" y="366"/>
                  </a:lnTo>
                  <a:lnTo>
                    <a:pt x="438" y="372"/>
                  </a:lnTo>
                  <a:lnTo>
                    <a:pt x="444" y="378"/>
                  </a:lnTo>
                  <a:lnTo>
                    <a:pt x="432" y="378"/>
                  </a:lnTo>
                  <a:lnTo>
                    <a:pt x="420" y="390"/>
                  </a:lnTo>
                  <a:lnTo>
                    <a:pt x="414" y="402"/>
                  </a:lnTo>
                  <a:lnTo>
                    <a:pt x="408" y="414"/>
                  </a:lnTo>
                  <a:lnTo>
                    <a:pt x="402" y="426"/>
                  </a:lnTo>
                  <a:lnTo>
                    <a:pt x="402" y="444"/>
                  </a:lnTo>
                  <a:lnTo>
                    <a:pt x="402" y="450"/>
                  </a:lnTo>
                  <a:lnTo>
                    <a:pt x="396" y="456"/>
                  </a:lnTo>
                  <a:lnTo>
                    <a:pt x="384" y="474"/>
                  </a:lnTo>
                  <a:lnTo>
                    <a:pt x="378" y="492"/>
                  </a:lnTo>
                  <a:lnTo>
                    <a:pt x="366" y="516"/>
                  </a:lnTo>
                  <a:lnTo>
                    <a:pt x="366" y="540"/>
                  </a:lnTo>
                  <a:lnTo>
                    <a:pt x="366" y="558"/>
                  </a:lnTo>
                  <a:lnTo>
                    <a:pt x="372" y="570"/>
                  </a:lnTo>
                  <a:lnTo>
                    <a:pt x="378" y="588"/>
                  </a:lnTo>
                  <a:lnTo>
                    <a:pt x="372" y="588"/>
                  </a:lnTo>
                  <a:lnTo>
                    <a:pt x="372" y="582"/>
                  </a:lnTo>
                  <a:lnTo>
                    <a:pt x="366" y="576"/>
                  </a:lnTo>
                  <a:lnTo>
                    <a:pt x="360" y="576"/>
                  </a:lnTo>
                  <a:lnTo>
                    <a:pt x="354" y="582"/>
                  </a:lnTo>
                  <a:lnTo>
                    <a:pt x="348" y="582"/>
                  </a:lnTo>
                  <a:lnTo>
                    <a:pt x="348" y="588"/>
                  </a:lnTo>
                  <a:lnTo>
                    <a:pt x="348" y="594"/>
                  </a:lnTo>
                  <a:lnTo>
                    <a:pt x="354" y="594"/>
                  </a:lnTo>
                  <a:lnTo>
                    <a:pt x="354" y="600"/>
                  </a:lnTo>
                  <a:lnTo>
                    <a:pt x="360" y="594"/>
                  </a:lnTo>
                  <a:lnTo>
                    <a:pt x="366" y="594"/>
                  </a:lnTo>
                  <a:lnTo>
                    <a:pt x="372" y="594"/>
                  </a:lnTo>
                  <a:lnTo>
                    <a:pt x="378" y="600"/>
                  </a:lnTo>
                  <a:lnTo>
                    <a:pt x="384" y="612"/>
                  </a:lnTo>
                  <a:lnTo>
                    <a:pt x="396" y="624"/>
                  </a:lnTo>
                  <a:lnTo>
                    <a:pt x="408" y="642"/>
                  </a:lnTo>
                  <a:lnTo>
                    <a:pt x="408" y="648"/>
                  </a:lnTo>
                  <a:lnTo>
                    <a:pt x="396" y="648"/>
                  </a:lnTo>
                  <a:lnTo>
                    <a:pt x="408" y="678"/>
                  </a:lnTo>
                  <a:lnTo>
                    <a:pt x="414" y="696"/>
                  </a:lnTo>
                  <a:lnTo>
                    <a:pt x="420" y="708"/>
                  </a:lnTo>
                  <a:lnTo>
                    <a:pt x="426" y="708"/>
                  </a:lnTo>
                  <a:lnTo>
                    <a:pt x="444" y="732"/>
                  </a:lnTo>
                  <a:lnTo>
                    <a:pt x="456" y="750"/>
                  </a:lnTo>
                  <a:lnTo>
                    <a:pt x="468" y="756"/>
                  </a:lnTo>
                  <a:lnTo>
                    <a:pt x="480" y="762"/>
                  </a:lnTo>
                  <a:lnTo>
                    <a:pt x="492" y="762"/>
                  </a:lnTo>
                  <a:lnTo>
                    <a:pt x="504" y="762"/>
                  </a:lnTo>
                  <a:lnTo>
                    <a:pt x="522" y="774"/>
                  </a:lnTo>
                  <a:lnTo>
                    <a:pt x="534" y="780"/>
                  </a:lnTo>
                  <a:lnTo>
                    <a:pt x="534" y="786"/>
                  </a:lnTo>
                  <a:lnTo>
                    <a:pt x="534" y="792"/>
                  </a:lnTo>
                  <a:lnTo>
                    <a:pt x="540" y="798"/>
                  </a:lnTo>
                  <a:lnTo>
                    <a:pt x="546" y="798"/>
                  </a:lnTo>
                  <a:lnTo>
                    <a:pt x="546" y="804"/>
                  </a:lnTo>
                  <a:lnTo>
                    <a:pt x="546" y="810"/>
                  </a:lnTo>
                  <a:lnTo>
                    <a:pt x="540" y="810"/>
                  </a:lnTo>
                  <a:lnTo>
                    <a:pt x="534" y="816"/>
                  </a:lnTo>
                  <a:lnTo>
                    <a:pt x="534" y="822"/>
                  </a:lnTo>
                  <a:lnTo>
                    <a:pt x="528" y="828"/>
                  </a:lnTo>
                  <a:lnTo>
                    <a:pt x="516" y="828"/>
                  </a:lnTo>
                  <a:lnTo>
                    <a:pt x="510" y="834"/>
                  </a:lnTo>
                  <a:lnTo>
                    <a:pt x="504" y="834"/>
                  </a:lnTo>
                  <a:lnTo>
                    <a:pt x="504" y="840"/>
                  </a:lnTo>
                  <a:lnTo>
                    <a:pt x="504" y="852"/>
                  </a:lnTo>
                  <a:lnTo>
                    <a:pt x="498" y="852"/>
                  </a:lnTo>
                  <a:lnTo>
                    <a:pt x="492" y="846"/>
                  </a:lnTo>
                  <a:lnTo>
                    <a:pt x="474" y="858"/>
                  </a:lnTo>
                  <a:lnTo>
                    <a:pt x="468" y="864"/>
                  </a:lnTo>
                  <a:lnTo>
                    <a:pt x="462" y="858"/>
                  </a:lnTo>
                  <a:lnTo>
                    <a:pt x="462" y="864"/>
                  </a:lnTo>
                  <a:lnTo>
                    <a:pt x="462" y="870"/>
                  </a:lnTo>
                  <a:lnTo>
                    <a:pt x="462" y="882"/>
                  </a:lnTo>
                  <a:lnTo>
                    <a:pt x="456" y="888"/>
                  </a:lnTo>
                  <a:lnTo>
                    <a:pt x="450" y="894"/>
                  </a:lnTo>
                  <a:lnTo>
                    <a:pt x="438" y="894"/>
                  </a:lnTo>
                  <a:lnTo>
                    <a:pt x="432" y="894"/>
                  </a:lnTo>
                  <a:lnTo>
                    <a:pt x="432" y="900"/>
                  </a:lnTo>
                  <a:lnTo>
                    <a:pt x="420" y="900"/>
                  </a:lnTo>
                  <a:lnTo>
                    <a:pt x="402" y="906"/>
                  </a:lnTo>
                  <a:lnTo>
                    <a:pt x="390" y="912"/>
                  </a:lnTo>
                  <a:lnTo>
                    <a:pt x="384" y="918"/>
                  </a:lnTo>
                  <a:lnTo>
                    <a:pt x="378" y="930"/>
                  </a:lnTo>
                  <a:lnTo>
                    <a:pt x="372" y="936"/>
                  </a:lnTo>
                  <a:lnTo>
                    <a:pt x="366" y="936"/>
                  </a:lnTo>
                  <a:lnTo>
                    <a:pt x="354" y="942"/>
                  </a:lnTo>
                  <a:lnTo>
                    <a:pt x="360" y="942"/>
                  </a:lnTo>
                  <a:lnTo>
                    <a:pt x="366" y="960"/>
                  </a:lnTo>
                  <a:lnTo>
                    <a:pt x="366" y="966"/>
                  </a:lnTo>
                  <a:lnTo>
                    <a:pt x="348" y="972"/>
                  </a:lnTo>
                  <a:lnTo>
                    <a:pt x="336" y="978"/>
                  </a:lnTo>
                  <a:lnTo>
                    <a:pt x="342" y="972"/>
                  </a:lnTo>
                  <a:lnTo>
                    <a:pt x="336" y="972"/>
                  </a:lnTo>
                  <a:lnTo>
                    <a:pt x="330" y="978"/>
                  </a:lnTo>
                  <a:lnTo>
                    <a:pt x="324" y="984"/>
                  </a:lnTo>
                  <a:lnTo>
                    <a:pt x="324" y="1008"/>
                  </a:lnTo>
                  <a:lnTo>
                    <a:pt x="330" y="1014"/>
                  </a:lnTo>
                  <a:lnTo>
                    <a:pt x="330" y="1020"/>
                  </a:lnTo>
                  <a:lnTo>
                    <a:pt x="324" y="1032"/>
                  </a:lnTo>
                  <a:lnTo>
                    <a:pt x="312" y="1032"/>
                  </a:lnTo>
                  <a:lnTo>
                    <a:pt x="306" y="1032"/>
                  </a:lnTo>
                  <a:lnTo>
                    <a:pt x="300" y="1038"/>
                  </a:lnTo>
                  <a:lnTo>
                    <a:pt x="288" y="1044"/>
                  </a:lnTo>
                  <a:lnTo>
                    <a:pt x="288" y="1062"/>
                  </a:lnTo>
                  <a:lnTo>
                    <a:pt x="288" y="1074"/>
                  </a:lnTo>
                  <a:lnTo>
                    <a:pt x="288" y="1098"/>
                  </a:lnTo>
                  <a:lnTo>
                    <a:pt x="282" y="1104"/>
                  </a:lnTo>
                  <a:lnTo>
                    <a:pt x="282" y="1110"/>
                  </a:lnTo>
                  <a:lnTo>
                    <a:pt x="270" y="1122"/>
                  </a:lnTo>
                  <a:lnTo>
                    <a:pt x="258" y="1146"/>
                  </a:lnTo>
                  <a:close/>
                </a:path>
              </a:pathLst>
            </a:custGeom>
            <a:solidFill>
              <a:srgbClr val="FF5D5D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106" name="Grupo 105"/>
            <xdr:cNvGrpSpPr/>
          </xdr:nvGrpSpPr>
          <xdr:grpSpPr>
            <a:xfrm>
              <a:off x="988343" y="843465"/>
              <a:ext cx="3787568" cy="3660924"/>
              <a:chOff x="988343" y="843465"/>
              <a:chExt cx="3787568" cy="3660924"/>
            </a:xfrm>
          </xdr:grpSpPr>
          <xdr:sp macro="" textlink="">
            <xdr:nvSpPr>
              <xdr:cNvPr id="107" name="País Vasco"/>
              <xdr:cNvSpPr>
                <a:spLocks/>
              </xdr:cNvSpPr>
            </xdr:nvSpPr>
            <xdr:spPr bwMode="auto">
              <a:xfrm>
                <a:off x="2717978" y="1019390"/>
                <a:ext cx="530073" cy="380406"/>
              </a:xfrm>
              <a:custGeom>
                <a:avLst/>
                <a:gdLst/>
                <a:ahLst/>
                <a:cxnLst>
                  <a:cxn ang="0">
                    <a:pos x="480" y="54"/>
                  </a:cxn>
                  <a:cxn ang="0">
                    <a:pos x="462" y="72"/>
                  </a:cxn>
                  <a:cxn ang="0">
                    <a:pos x="444" y="84"/>
                  </a:cxn>
                  <a:cxn ang="0">
                    <a:pos x="414" y="138"/>
                  </a:cxn>
                  <a:cxn ang="0">
                    <a:pos x="408" y="162"/>
                  </a:cxn>
                  <a:cxn ang="0">
                    <a:pos x="384" y="186"/>
                  </a:cxn>
                  <a:cxn ang="0">
                    <a:pos x="348" y="198"/>
                  </a:cxn>
                  <a:cxn ang="0">
                    <a:pos x="354" y="228"/>
                  </a:cxn>
                  <a:cxn ang="0">
                    <a:pos x="342" y="258"/>
                  </a:cxn>
                  <a:cxn ang="0">
                    <a:pos x="330" y="282"/>
                  </a:cxn>
                  <a:cxn ang="0">
                    <a:pos x="342" y="300"/>
                  </a:cxn>
                  <a:cxn ang="0">
                    <a:pos x="312" y="306"/>
                  </a:cxn>
                  <a:cxn ang="0">
                    <a:pos x="294" y="306"/>
                  </a:cxn>
                  <a:cxn ang="0">
                    <a:pos x="288" y="318"/>
                  </a:cxn>
                  <a:cxn ang="0">
                    <a:pos x="306" y="318"/>
                  </a:cxn>
                  <a:cxn ang="0">
                    <a:pos x="306" y="342"/>
                  </a:cxn>
                  <a:cxn ang="0">
                    <a:pos x="294" y="360"/>
                  </a:cxn>
                  <a:cxn ang="0">
                    <a:pos x="270" y="348"/>
                  </a:cxn>
                  <a:cxn ang="0">
                    <a:pos x="264" y="360"/>
                  </a:cxn>
                  <a:cxn ang="0">
                    <a:pos x="252" y="366"/>
                  </a:cxn>
                  <a:cxn ang="0">
                    <a:pos x="240" y="336"/>
                  </a:cxn>
                  <a:cxn ang="0">
                    <a:pos x="222" y="318"/>
                  </a:cxn>
                  <a:cxn ang="0">
                    <a:pos x="198" y="318"/>
                  </a:cxn>
                  <a:cxn ang="0">
                    <a:pos x="210" y="342"/>
                  </a:cxn>
                  <a:cxn ang="0">
                    <a:pos x="192" y="336"/>
                  </a:cxn>
                  <a:cxn ang="0">
                    <a:pos x="180" y="306"/>
                  </a:cxn>
                  <a:cxn ang="0">
                    <a:pos x="150" y="282"/>
                  </a:cxn>
                  <a:cxn ang="0">
                    <a:pos x="108" y="252"/>
                  </a:cxn>
                  <a:cxn ang="0">
                    <a:pos x="108" y="222"/>
                  </a:cxn>
                  <a:cxn ang="0">
                    <a:pos x="96" y="222"/>
                  </a:cxn>
                  <a:cxn ang="0">
                    <a:pos x="60" y="228"/>
                  </a:cxn>
                  <a:cxn ang="0">
                    <a:pos x="60" y="198"/>
                  </a:cxn>
                  <a:cxn ang="0">
                    <a:pos x="78" y="192"/>
                  </a:cxn>
                  <a:cxn ang="0">
                    <a:pos x="102" y="210"/>
                  </a:cxn>
                  <a:cxn ang="0">
                    <a:pos x="132" y="198"/>
                  </a:cxn>
                  <a:cxn ang="0">
                    <a:pos x="132" y="186"/>
                  </a:cxn>
                  <a:cxn ang="0">
                    <a:pos x="114" y="168"/>
                  </a:cxn>
                  <a:cxn ang="0">
                    <a:pos x="84" y="162"/>
                  </a:cxn>
                  <a:cxn ang="0">
                    <a:pos x="96" y="144"/>
                  </a:cxn>
                  <a:cxn ang="0">
                    <a:pos x="84" y="126"/>
                  </a:cxn>
                  <a:cxn ang="0">
                    <a:pos x="42" y="102"/>
                  </a:cxn>
                  <a:cxn ang="0">
                    <a:pos x="6" y="114"/>
                  </a:cxn>
                  <a:cxn ang="0">
                    <a:pos x="6" y="72"/>
                  </a:cxn>
                  <a:cxn ang="0">
                    <a:pos x="84" y="54"/>
                  </a:cxn>
                  <a:cxn ang="0">
                    <a:pos x="102" y="36"/>
                  </a:cxn>
                  <a:cxn ang="0">
                    <a:pos x="132" y="42"/>
                  </a:cxn>
                  <a:cxn ang="0">
                    <a:pos x="132" y="36"/>
                  </a:cxn>
                  <a:cxn ang="0">
                    <a:pos x="156" y="6"/>
                  </a:cxn>
                  <a:cxn ang="0">
                    <a:pos x="192" y="0"/>
                  </a:cxn>
                  <a:cxn ang="0">
                    <a:pos x="234" y="12"/>
                  </a:cxn>
                  <a:cxn ang="0">
                    <a:pos x="246" y="18"/>
                  </a:cxn>
                  <a:cxn ang="0">
                    <a:pos x="270" y="24"/>
                  </a:cxn>
                  <a:cxn ang="0">
                    <a:pos x="282" y="30"/>
                  </a:cxn>
                  <a:cxn ang="0">
                    <a:pos x="306" y="48"/>
                  </a:cxn>
                  <a:cxn ang="0">
                    <a:pos x="330" y="60"/>
                  </a:cxn>
                  <a:cxn ang="0">
                    <a:pos x="366" y="54"/>
                  </a:cxn>
                  <a:cxn ang="0">
                    <a:pos x="396" y="60"/>
                  </a:cxn>
                  <a:cxn ang="0">
                    <a:pos x="432" y="48"/>
                  </a:cxn>
                  <a:cxn ang="0">
                    <a:pos x="450" y="48"/>
                  </a:cxn>
                  <a:cxn ang="0">
                    <a:pos x="456" y="36"/>
                  </a:cxn>
                  <a:cxn ang="0">
                    <a:pos x="486" y="18"/>
                  </a:cxn>
                  <a:cxn ang="0">
                    <a:pos x="504" y="18"/>
                  </a:cxn>
                </a:cxnLst>
                <a:rect l="0" t="0" r="r" b="b"/>
                <a:pathLst>
                  <a:path w="510" h="366">
                    <a:moveTo>
                      <a:pt x="510" y="36"/>
                    </a:moveTo>
                    <a:lnTo>
                      <a:pt x="486" y="48"/>
                    </a:lnTo>
                    <a:lnTo>
                      <a:pt x="480" y="54"/>
                    </a:lnTo>
                    <a:lnTo>
                      <a:pt x="480" y="66"/>
                    </a:lnTo>
                    <a:lnTo>
                      <a:pt x="468" y="66"/>
                    </a:lnTo>
                    <a:lnTo>
                      <a:pt x="462" y="72"/>
                    </a:lnTo>
                    <a:lnTo>
                      <a:pt x="456" y="78"/>
                    </a:lnTo>
                    <a:lnTo>
                      <a:pt x="450" y="78"/>
                    </a:lnTo>
                    <a:lnTo>
                      <a:pt x="444" y="84"/>
                    </a:lnTo>
                    <a:lnTo>
                      <a:pt x="444" y="96"/>
                    </a:lnTo>
                    <a:lnTo>
                      <a:pt x="450" y="102"/>
                    </a:lnTo>
                    <a:lnTo>
                      <a:pt x="414" y="138"/>
                    </a:lnTo>
                    <a:lnTo>
                      <a:pt x="414" y="156"/>
                    </a:lnTo>
                    <a:lnTo>
                      <a:pt x="414" y="162"/>
                    </a:lnTo>
                    <a:lnTo>
                      <a:pt x="408" y="162"/>
                    </a:lnTo>
                    <a:lnTo>
                      <a:pt x="390" y="180"/>
                    </a:lnTo>
                    <a:lnTo>
                      <a:pt x="384" y="180"/>
                    </a:lnTo>
                    <a:lnTo>
                      <a:pt x="384" y="186"/>
                    </a:lnTo>
                    <a:lnTo>
                      <a:pt x="378" y="186"/>
                    </a:lnTo>
                    <a:lnTo>
                      <a:pt x="354" y="192"/>
                    </a:lnTo>
                    <a:lnTo>
                      <a:pt x="348" y="198"/>
                    </a:lnTo>
                    <a:lnTo>
                      <a:pt x="348" y="210"/>
                    </a:lnTo>
                    <a:lnTo>
                      <a:pt x="354" y="222"/>
                    </a:lnTo>
                    <a:lnTo>
                      <a:pt x="354" y="228"/>
                    </a:lnTo>
                    <a:lnTo>
                      <a:pt x="348" y="228"/>
                    </a:lnTo>
                    <a:lnTo>
                      <a:pt x="342" y="240"/>
                    </a:lnTo>
                    <a:lnTo>
                      <a:pt x="342" y="258"/>
                    </a:lnTo>
                    <a:lnTo>
                      <a:pt x="336" y="270"/>
                    </a:lnTo>
                    <a:lnTo>
                      <a:pt x="330" y="270"/>
                    </a:lnTo>
                    <a:lnTo>
                      <a:pt x="330" y="282"/>
                    </a:lnTo>
                    <a:lnTo>
                      <a:pt x="336" y="282"/>
                    </a:lnTo>
                    <a:lnTo>
                      <a:pt x="336" y="288"/>
                    </a:lnTo>
                    <a:lnTo>
                      <a:pt x="342" y="300"/>
                    </a:lnTo>
                    <a:lnTo>
                      <a:pt x="330" y="300"/>
                    </a:lnTo>
                    <a:lnTo>
                      <a:pt x="330" y="306"/>
                    </a:lnTo>
                    <a:lnTo>
                      <a:pt x="312" y="306"/>
                    </a:lnTo>
                    <a:lnTo>
                      <a:pt x="312" y="300"/>
                    </a:lnTo>
                    <a:lnTo>
                      <a:pt x="300" y="300"/>
                    </a:lnTo>
                    <a:lnTo>
                      <a:pt x="294" y="306"/>
                    </a:lnTo>
                    <a:lnTo>
                      <a:pt x="288" y="312"/>
                    </a:lnTo>
                    <a:lnTo>
                      <a:pt x="276" y="312"/>
                    </a:lnTo>
                    <a:lnTo>
                      <a:pt x="288" y="318"/>
                    </a:lnTo>
                    <a:lnTo>
                      <a:pt x="294" y="330"/>
                    </a:lnTo>
                    <a:lnTo>
                      <a:pt x="300" y="330"/>
                    </a:lnTo>
                    <a:lnTo>
                      <a:pt x="306" y="318"/>
                    </a:lnTo>
                    <a:lnTo>
                      <a:pt x="312" y="330"/>
                    </a:lnTo>
                    <a:lnTo>
                      <a:pt x="312" y="336"/>
                    </a:lnTo>
                    <a:lnTo>
                      <a:pt x="306" y="342"/>
                    </a:lnTo>
                    <a:lnTo>
                      <a:pt x="306" y="348"/>
                    </a:lnTo>
                    <a:lnTo>
                      <a:pt x="300" y="360"/>
                    </a:lnTo>
                    <a:lnTo>
                      <a:pt x="294" y="360"/>
                    </a:lnTo>
                    <a:lnTo>
                      <a:pt x="276" y="360"/>
                    </a:lnTo>
                    <a:lnTo>
                      <a:pt x="276" y="348"/>
                    </a:lnTo>
                    <a:lnTo>
                      <a:pt x="270" y="348"/>
                    </a:lnTo>
                    <a:lnTo>
                      <a:pt x="270" y="360"/>
                    </a:lnTo>
                    <a:lnTo>
                      <a:pt x="264" y="366"/>
                    </a:lnTo>
                    <a:lnTo>
                      <a:pt x="264" y="360"/>
                    </a:lnTo>
                    <a:lnTo>
                      <a:pt x="258" y="360"/>
                    </a:lnTo>
                    <a:lnTo>
                      <a:pt x="258" y="366"/>
                    </a:lnTo>
                    <a:lnTo>
                      <a:pt x="252" y="366"/>
                    </a:lnTo>
                    <a:lnTo>
                      <a:pt x="252" y="348"/>
                    </a:lnTo>
                    <a:lnTo>
                      <a:pt x="240" y="348"/>
                    </a:lnTo>
                    <a:lnTo>
                      <a:pt x="240" y="336"/>
                    </a:lnTo>
                    <a:lnTo>
                      <a:pt x="234" y="330"/>
                    </a:lnTo>
                    <a:lnTo>
                      <a:pt x="228" y="318"/>
                    </a:lnTo>
                    <a:lnTo>
                      <a:pt x="222" y="318"/>
                    </a:lnTo>
                    <a:lnTo>
                      <a:pt x="216" y="312"/>
                    </a:lnTo>
                    <a:lnTo>
                      <a:pt x="210" y="312"/>
                    </a:lnTo>
                    <a:lnTo>
                      <a:pt x="198" y="318"/>
                    </a:lnTo>
                    <a:lnTo>
                      <a:pt x="210" y="318"/>
                    </a:lnTo>
                    <a:lnTo>
                      <a:pt x="210" y="330"/>
                    </a:lnTo>
                    <a:lnTo>
                      <a:pt x="210" y="342"/>
                    </a:lnTo>
                    <a:lnTo>
                      <a:pt x="198" y="336"/>
                    </a:lnTo>
                    <a:lnTo>
                      <a:pt x="192" y="330"/>
                    </a:lnTo>
                    <a:lnTo>
                      <a:pt x="192" y="336"/>
                    </a:lnTo>
                    <a:lnTo>
                      <a:pt x="186" y="336"/>
                    </a:lnTo>
                    <a:lnTo>
                      <a:pt x="180" y="330"/>
                    </a:lnTo>
                    <a:lnTo>
                      <a:pt x="180" y="306"/>
                    </a:lnTo>
                    <a:lnTo>
                      <a:pt x="174" y="306"/>
                    </a:lnTo>
                    <a:lnTo>
                      <a:pt x="162" y="282"/>
                    </a:lnTo>
                    <a:lnTo>
                      <a:pt x="150" y="282"/>
                    </a:lnTo>
                    <a:lnTo>
                      <a:pt x="132" y="258"/>
                    </a:lnTo>
                    <a:lnTo>
                      <a:pt x="114" y="258"/>
                    </a:lnTo>
                    <a:lnTo>
                      <a:pt x="108" y="252"/>
                    </a:lnTo>
                    <a:lnTo>
                      <a:pt x="96" y="252"/>
                    </a:lnTo>
                    <a:lnTo>
                      <a:pt x="96" y="240"/>
                    </a:lnTo>
                    <a:lnTo>
                      <a:pt x="108" y="222"/>
                    </a:lnTo>
                    <a:lnTo>
                      <a:pt x="102" y="216"/>
                    </a:lnTo>
                    <a:lnTo>
                      <a:pt x="96" y="216"/>
                    </a:lnTo>
                    <a:lnTo>
                      <a:pt x="96" y="222"/>
                    </a:lnTo>
                    <a:lnTo>
                      <a:pt x="72" y="222"/>
                    </a:lnTo>
                    <a:lnTo>
                      <a:pt x="72" y="228"/>
                    </a:lnTo>
                    <a:lnTo>
                      <a:pt x="60" y="228"/>
                    </a:lnTo>
                    <a:lnTo>
                      <a:pt x="54" y="222"/>
                    </a:lnTo>
                    <a:lnTo>
                      <a:pt x="54" y="210"/>
                    </a:lnTo>
                    <a:lnTo>
                      <a:pt x="60" y="198"/>
                    </a:lnTo>
                    <a:lnTo>
                      <a:pt x="60" y="192"/>
                    </a:lnTo>
                    <a:lnTo>
                      <a:pt x="66" y="186"/>
                    </a:lnTo>
                    <a:lnTo>
                      <a:pt x="78" y="192"/>
                    </a:lnTo>
                    <a:lnTo>
                      <a:pt x="84" y="192"/>
                    </a:lnTo>
                    <a:lnTo>
                      <a:pt x="96" y="198"/>
                    </a:lnTo>
                    <a:lnTo>
                      <a:pt x="102" y="210"/>
                    </a:lnTo>
                    <a:lnTo>
                      <a:pt x="114" y="210"/>
                    </a:lnTo>
                    <a:lnTo>
                      <a:pt x="132" y="210"/>
                    </a:lnTo>
                    <a:lnTo>
                      <a:pt x="132" y="198"/>
                    </a:lnTo>
                    <a:lnTo>
                      <a:pt x="138" y="198"/>
                    </a:lnTo>
                    <a:lnTo>
                      <a:pt x="138" y="192"/>
                    </a:lnTo>
                    <a:lnTo>
                      <a:pt x="132" y="186"/>
                    </a:lnTo>
                    <a:lnTo>
                      <a:pt x="120" y="186"/>
                    </a:lnTo>
                    <a:lnTo>
                      <a:pt x="120" y="180"/>
                    </a:lnTo>
                    <a:lnTo>
                      <a:pt x="114" y="168"/>
                    </a:lnTo>
                    <a:lnTo>
                      <a:pt x="108" y="168"/>
                    </a:lnTo>
                    <a:lnTo>
                      <a:pt x="102" y="162"/>
                    </a:lnTo>
                    <a:lnTo>
                      <a:pt x="84" y="162"/>
                    </a:lnTo>
                    <a:lnTo>
                      <a:pt x="84" y="156"/>
                    </a:lnTo>
                    <a:lnTo>
                      <a:pt x="96" y="156"/>
                    </a:lnTo>
                    <a:lnTo>
                      <a:pt x="96" y="144"/>
                    </a:lnTo>
                    <a:lnTo>
                      <a:pt x="84" y="138"/>
                    </a:lnTo>
                    <a:lnTo>
                      <a:pt x="96" y="132"/>
                    </a:lnTo>
                    <a:lnTo>
                      <a:pt x="84" y="126"/>
                    </a:lnTo>
                    <a:lnTo>
                      <a:pt x="84" y="108"/>
                    </a:lnTo>
                    <a:lnTo>
                      <a:pt x="84" y="102"/>
                    </a:lnTo>
                    <a:lnTo>
                      <a:pt x="42" y="102"/>
                    </a:lnTo>
                    <a:lnTo>
                      <a:pt x="30" y="108"/>
                    </a:lnTo>
                    <a:lnTo>
                      <a:pt x="18" y="114"/>
                    </a:lnTo>
                    <a:lnTo>
                      <a:pt x="6" y="114"/>
                    </a:lnTo>
                    <a:lnTo>
                      <a:pt x="6" y="84"/>
                    </a:lnTo>
                    <a:lnTo>
                      <a:pt x="0" y="78"/>
                    </a:lnTo>
                    <a:lnTo>
                      <a:pt x="6" y="72"/>
                    </a:lnTo>
                    <a:lnTo>
                      <a:pt x="24" y="72"/>
                    </a:lnTo>
                    <a:lnTo>
                      <a:pt x="30" y="54"/>
                    </a:lnTo>
                    <a:lnTo>
                      <a:pt x="84" y="54"/>
                    </a:lnTo>
                    <a:lnTo>
                      <a:pt x="96" y="48"/>
                    </a:lnTo>
                    <a:lnTo>
                      <a:pt x="96" y="36"/>
                    </a:lnTo>
                    <a:lnTo>
                      <a:pt x="102" y="36"/>
                    </a:lnTo>
                    <a:lnTo>
                      <a:pt x="114" y="30"/>
                    </a:lnTo>
                    <a:lnTo>
                      <a:pt x="126" y="36"/>
                    </a:lnTo>
                    <a:lnTo>
                      <a:pt x="132" y="42"/>
                    </a:lnTo>
                    <a:lnTo>
                      <a:pt x="138" y="42"/>
                    </a:lnTo>
                    <a:lnTo>
                      <a:pt x="138" y="36"/>
                    </a:lnTo>
                    <a:lnTo>
                      <a:pt x="132" y="36"/>
                    </a:lnTo>
                    <a:lnTo>
                      <a:pt x="132" y="30"/>
                    </a:lnTo>
                    <a:lnTo>
                      <a:pt x="156" y="12"/>
                    </a:lnTo>
                    <a:lnTo>
                      <a:pt x="156" y="6"/>
                    </a:lnTo>
                    <a:lnTo>
                      <a:pt x="162" y="6"/>
                    </a:lnTo>
                    <a:lnTo>
                      <a:pt x="168" y="0"/>
                    </a:lnTo>
                    <a:lnTo>
                      <a:pt x="192" y="0"/>
                    </a:lnTo>
                    <a:lnTo>
                      <a:pt x="210" y="0"/>
                    </a:lnTo>
                    <a:lnTo>
                      <a:pt x="222" y="6"/>
                    </a:lnTo>
                    <a:lnTo>
                      <a:pt x="234" y="12"/>
                    </a:lnTo>
                    <a:lnTo>
                      <a:pt x="234" y="6"/>
                    </a:lnTo>
                    <a:lnTo>
                      <a:pt x="240" y="18"/>
                    </a:lnTo>
                    <a:lnTo>
                      <a:pt x="246" y="18"/>
                    </a:lnTo>
                    <a:lnTo>
                      <a:pt x="252" y="24"/>
                    </a:lnTo>
                    <a:lnTo>
                      <a:pt x="258" y="24"/>
                    </a:lnTo>
                    <a:lnTo>
                      <a:pt x="270" y="24"/>
                    </a:lnTo>
                    <a:lnTo>
                      <a:pt x="270" y="30"/>
                    </a:lnTo>
                    <a:lnTo>
                      <a:pt x="276" y="30"/>
                    </a:lnTo>
                    <a:lnTo>
                      <a:pt x="282" y="30"/>
                    </a:lnTo>
                    <a:lnTo>
                      <a:pt x="288" y="36"/>
                    </a:lnTo>
                    <a:lnTo>
                      <a:pt x="294" y="42"/>
                    </a:lnTo>
                    <a:lnTo>
                      <a:pt x="306" y="48"/>
                    </a:lnTo>
                    <a:lnTo>
                      <a:pt x="312" y="54"/>
                    </a:lnTo>
                    <a:lnTo>
                      <a:pt x="318" y="48"/>
                    </a:lnTo>
                    <a:lnTo>
                      <a:pt x="330" y="60"/>
                    </a:lnTo>
                    <a:lnTo>
                      <a:pt x="348" y="60"/>
                    </a:lnTo>
                    <a:lnTo>
                      <a:pt x="360" y="60"/>
                    </a:lnTo>
                    <a:lnTo>
                      <a:pt x="366" y="54"/>
                    </a:lnTo>
                    <a:lnTo>
                      <a:pt x="372" y="60"/>
                    </a:lnTo>
                    <a:lnTo>
                      <a:pt x="384" y="60"/>
                    </a:lnTo>
                    <a:lnTo>
                      <a:pt x="396" y="60"/>
                    </a:lnTo>
                    <a:lnTo>
                      <a:pt x="420" y="48"/>
                    </a:lnTo>
                    <a:lnTo>
                      <a:pt x="426" y="48"/>
                    </a:lnTo>
                    <a:lnTo>
                      <a:pt x="432" y="48"/>
                    </a:lnTo>
                    <a:lnTo>
                      <a:pt x="438" y="42"/>
                    </a:lnTo>
                    <a:lnTo>
                      <a:pt x="444" y="42"/>
                    </a:lnTo>
                    <a:lnTo>
                      <a:pt x="450" y="48"/>
                    </a:lnTo>
                    <a:lnTo>
                      <a:pt x="456" y="48"/>
                    </a:lnTo>
                    <a:lnTo>
                      <a:pt x="456" y="42"/>
                    </a:lnTo>
                    <a:lnTo>
                      <a:pt x="456" y="36"/>
                    </a:lnTo>
                    <a:lnTo>
                      <a:pt x="468" y="30"/>
                    </a:lnTo>
                    <a:lnTo>
                      <a:pt x="474" y="18"/>
                    </a:lnTo>
                    <a:lnTo>
                      <a:pt x="486" y="18"/>
                    </a:lnTo>
                    <a:lnTo>
                      <a:pt x="486" y="24"/>
                    </a:lnTo>
                    <a:lnTo>
                      <a:pt x="492" y="24"/>
                    </a:lnTo>
                    <a:lnTo>
                      <a:pt x="504" y="18"/>
                    </a:lnTo>
                    <a:lnTo>
                      <a:pt x="510" y="36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8" name="Castilla La-Mancha"/>
              <xdr:cNvSpPr>
                <a:spLocks/>
              </xdr:cNvSpPr>
            </xdr:nvSpPr>
            <xdr:spPr bwMode="auto">
              <a:xfrm>
                <a:off x="2119307" y="1876416"/>
                <a:ext cx="1428080" cy="1322065"/>
              </a:xfrm>
              <a:custGeom>
                <a:avLst/>
                <a:gdLst/>
                <a:ahLst/>
                <a:cxnLst>
                  <a:cxn ang="0">
                    <a:pos x="210" y="798"/>
                  </a:cxn>
                  <a:cxn ang="0">
                    <a:pos x="174" y="852"/>
                  </a:cxn>
                  <a:cxn ang="0">
                    <a:pos x="150" y="918"/>
                  </a:cxn>
                  <a:cxn ang="0">
                    <a:pos x="138" y="984"/>
                  </a:cxn>
                  <a:cxn ang="0">
                    <a:pos x="162" y="1038"/>
                  </a:cxn>
                  <a:cxn ang="0">
                    <a:pos x="240" y="1092"/>
                  </a:cxn>
                  <a:cxn ang="0">
                    <a:pos x="312" y="1146"/>
                  </a:cxn>
                  <a:cxn ang="0">
                    <a:pos x="390" y="1134"/>
                  </a:cxn>
                  <a:cxn ang="0">
                    <a:pos x="486" y="1134"/>
                  </a:cxn>
                  <a:cxn ang="0">
                    <a:pos x="558" y="1134"/>
                  </a:cxn>
                  <a:cxn ang="0">
                    <a:pos x="606" y="1128"/>
                  </a:cxn>
                  <a:cxn ang="0">
                    <a:pos x="654" y="1104"/>
                  </a:cxn>
                  <a:cxn ang="0">
                    <a:pos x="720" y="1104"/>
                  </a:cxn>
                  <a:cxn ang="0">
                    <a:pos x="780" y="1098"/>
                  </a:cxn>
                  <a:cxn ang="0">
                    <a:pos x="858" y="1080"/>
                  </a:cxn>
                  <a:cxn ang="0">
                    <a:pos x="894" y="1134"/>
                  </a:cxn>
                  <a:cxn ang="0">
                    <a:pos x="888" y="1224"/>
                  </a:cxn>
                  <a:cxn ang="0">
                    <a:pos x="912" y="1266"/>
                  </a:cxn>
                  <a:cxn ang="0">
                    <a:pos x="984" y="1206"/>
                  </a:cxn>
                  <a:cxn ang="0">
                    <a:pos x="1062" y="1164"/>
                  </a:cxn>
                  <a:cxn ang="0">
                    <a:pos x="1140" y="1128"/>
                  </a:cxn>
                  <a:cxn ang="0">
                    <a:pos x="1194" y="1128"/>
                  </a:cxn>
                  <a:cxn ang="0">
                    <a:pos x="1206" y="1044"/>
                  </a:cxn>
                  <a:cxn ang="0">
                    <a:pos x="1242" y="1008"/>
                  </a:cxn>
                  <a:cxn ang="0">
                    <a:pos x="1356" y="1014"/>
                  </a:cxn>
                  <a:cxn ang="0">
                    <a:pos x="1368" y="912"/>
                  </a:cxn>
                  <a:cxn ang="0">
                    <a:pos x="1266" y="840"/>
                  </a:cxn>
                  <a:cxn ang="0">
                    <a:pos x="1242" y="750"/>
                  </a:cxn>
                  <a:cxn ang="0">
                    <a:pos x="1188" y="720"/>
                  </a:cxn>
                  <a:cxn ang="0">
                    <a:pos x="1218" y="630"/>
                  </a:cxn>
                  <a:cxn ang="0">
                    <a:pos x="1260" y="558"/>
                  </a:cxn>
                  <a:cxn ang="0">
                    <a:pos x="1266" y="486"/>
                  </a:cxn>
                  <a:cxn ang="0">
                    <a:pos x="1188" y="450"/>
                  </a:cxn>
                  <a:cxn ang="0">
                    <a:pos x="1110" y="390"/>
                  </a:cxn>
                  <a:cxn ang="0">
                    <a:pos x="1116" y="270"/>
                  </a:cxn>
                  <a:cxn ang="0">
                    <a:pos x="1122" y="126"/>
                  </a:cxn>
                  <a:cxn ang="0">
                    <a:pos x="1008" y="54"/>
                  </a:cxn>
                  <a:cxn ang="0">
                    <a:pos x="936" y="90"/>
                  </a:cxn>
                  <a:cxn ang="0">
                    <a:pos x="828" y="30"/>
                  </a:cxn>
                  <a:cxn ang="0">
                    <a:pos x="762" y="12"/>
                  </a:cxn>
                  <a:cxn ang="0">
                    <a:pos x="678" y="6"/>
                  </a:cxn>
                  <a:cxn ang="0">
                    <a:pos x="570" y="60"/>
                  </a:cxn>
                  <a:cxn ang="0">
                    <a:pos x="600" y="120"/>
                  </a:cxn>
                  <a:cxn ang="0">
                    <a:pos x="588" y="216"/>
                  </a:cxn>
                  <a:cxn ang="0">
                    <a:pos x="624" y="276"/>
                  </a:cxn>
                  <a:cxn ang="0">
                    <a:pos x="684" y="354"/>
                  </a:cxn>
                  <a:cxn ang="0">
                    <a:pos x="696" y="420"/>
                  </a:cxn>
                  <a:cxn ang="0">
                    <a:pos x="660" y="480"/>
                  </a:cxn>
                  <a:cxn ang="0">
                    <a:pos x="570" y="498"/>
                  </a:cxn>
                  <a:cxn ang="0">
                    <a:pos x="462" y="540"/>
                  </a:cxn>
                  <a:cxn ang="0">
                    <a:pos x="534" y="486"/>
                  </a:cxn>
                  <a:cxn ang="0">
                    <a:pos x="456" y="444"/>
                  </a:cxn>
                  <a:cxn ang="0">
                    <a:pos x="378" y="396"/>
                  </a:cxn>
                  <a:cxn ang="0">
                    <a:pos x="318" y="396"/>
                  </a:cxn>
                  <a:cxn ang="0">
                    <a:pos x="264" y="438"/>
                  </a:cxn>
                  <a:cxn ang="0">
                    <a:pos x="198" y="414"/>
                  </a:cxn>
                  <a:cxn ang="0">
                    <a:pos x="144" y="468"/>
                  </a:cxn>
                  <a:cxn ang="0">
                    <a:pos x="84" y="474"/>
                  </a:cxn>
                  <a:cxn ang="0">
                    <a:pos x="36" y="570"/>
                  </a:cxn>
                  <a:cxn ang="0">
                    <a:pos x="78" y="642"/>
                  </a:cxn>
                  <a:cxn ang="0">
                    <a:pos x="174" y="750"/>
                  </a:cxn>
                </a:cxnLst>
                <a:rect l="0" t="0" r="r" b="b"/>
                <a:pathLst>
                  <a:path w="1374" h="1272">
                    <a:moveTo>
                      <a:pt x="228" y="732"/>
                    </a:moveTo>
                    <a:lnTo>
                      <a:pt x="222" y="720"/>
                    </a:lnTo>
                    <a:lnTo>
                      <a:pt x="228" y="732"/>
                    </a:lnTo>
                    <a:lnTo>
                      <a:pt x="228" y="738"/>
                    </a:lnTo>
                    <a:lnTo>
                      <a:pt x="228" y="750"/>
                    </a:lnTo>
                    <a:lnTo>
                      <a:pt x="222" y="762"/>
                    </a:lnTo>
                    <a:lnTo>
                      <a:pt x="216" y="774"/>
                    </a:lnTo>
                    <a:lnTo>
                      <a:pt x="210" y="780"/>
                    </a:lnTo>
                    <a:lnTo>
                      <a:pt x="210" y="798"/>
                    </a:lnTo>
                    <a:lnTo>
                      <a:pt x="216" y="810"/>
                    </a:lnTo>
                    <a:lnTo>
                      <a:pt x="228" y="828"/>
                    </a:lnTo>
                    <a:lnTo>
                      <a:pt x="234" y="828"/>
                    </a:lnTo>
                    <a:lnTo>
                      <a:pt x="234" y="834"/>
                    </a:lnTo>
                    <a:lnTo>
                      <a:pt x="228" y="840"/>
                    </a:lnTo>
                    <a:lnTo>
                      <a:pt x="198" y="828"/>
                    </a:lnTo>
                    <a:lnTo>
                      <a:pt x="186" y="828"/>
                    </a:lnTo>
                    <a:lnTo>
                      <a:pt x="174" y="840"/>
                    </a:lnTo>
                    <a:lnTo>
                      <a:pt x="174" y="852"/>
                    </a:lnTo>
                    <a:lnTo>
                      <a:pt x="162" y="864"/>
                    </a:lnTo>
                    <a:lnTo>
                      <a:pt x="174" y="870"/>
                    </a:lnTo>
                    <a:lnTo>
                      <a:pt x="174" y="888"/>
                    </a:lnTo>
                    <a:lnTo>
                      <a:pt x="156" y="888"/>
                    </a:lnTo>
                    <a:lnTo>
                      <a:pt x="150" y="882"/>
                    </a:lnTo>
                    <a:lnTo>
                      <a:pt x="144" y="882"/>
                    </a:lnTo>
                    <a:lnTo>
                      <a:pt x="144" y="894"/>
                    </a:lnTo>
                    <a:lnTo>
                      <a:pt x="150" y="912"/>
                    </a:lnTo>
                    <a:lnTo>
                      <a:pt x="150" y="918"/>
                    </a:lnTo>
                    <a:lnTo>
                      <a:pt x="162" y="918"/>
                    </a:lnTo>
                    <a:lnTo>
                      <a:pt x="174" y="924"/>
                    </a:lnTo>
                    <a:lnTo>
                      <a:pt x="180" y="924"/>
                    </a:lnTo>
                    <a:lnTo>
                      <a:pt x="180" y="930"/>
                    </a:lnTo>
                    <a:lnTo>
                      <a:pt x="174" y="948"/>
                    </a:lnTo>
                    <a:lnTo>
                      <a:pt x="144" y="948"/>
                    </a:lnTo>
                    <a:lnTo>
                      <a:pt x="144" y="960"/>
                    </a:lnTo>
                    <a:lnTo>
                      <a:pt x="144" y="978"/>
                    </a:lnTo>
                    <a:lnTo>
                      <a:pt x="138" y="984"/>
                    </a:lnTo>
                    <a:lnTo>
                      <a:pt x="138" y="990"/>
                    </a:lnTo>
                    <a:lnTo>
                      <a:pt x="132" y="1002"/>
                    </a:lnTo>
                    <a:lnTo>
                      <a:pt x="120" y="1002"/>
                    </a:lnTo>
                    <a:lnTo>
                      <a:pt x="120" y="1008"/>
                    </a:lnTo>
                    <a:lnTo>
                      <a:pt x="138" y="1020"/>
                    </a:lnTo>
                    <a:lnTo>
                      <a:pt x="144" y="1020"/>
                    </a:lnTo>
                    <a:lnTo>
                      <a:pt x="156" y="1020"/>
                    </a:lnTo>
                    <a:lnTo>
                      <a:pt x="162" y="1020"/>
                    </a:lnTo>
                    <a:lnTo>
                      <a:pt x="162" y="1038"/>
                    </a:lnTo>
                    <a:lnTo>
                      <a:pt x="180" y="1050"/>
                    </a:lnTo>
                    <a:lnTo>
                      <a:pt x="186" y="1050"/>
                    </a:lnTo>
                    <a:lnTo>
                      <a:pt x="198" y="1062"/>
                    </a:lnTo>
                    <a:lnTo>
                      <a:pt x="210" y="1068"/>
                    </a:lnTo>
                    <a:lnTo>
                      <a:pt x="216" y="1068"/>
                    </a:lnTo>
                    <a:lnTo>
                      <a:pt x="222" y="1074"/>
                    </a:lnTo>
                    <a:lnTo>
                      <a:pt x="228" y="1074"/>
                    </a:lnTo>
                    <a:lnTo>
                      <a:pt x="234" y="1080"/>
                    </a:lnTo>
                    <a:lnTo>
                      <a:pt x="240" y="1092"/>
                    </a:lnTo>
                    <a:lnTo>
                      <a:pt x="252" y="1098"/>
                    </a:lnTo>
                    <a:lnTo>
                      <a:pt x="258" y="1098"/>
                    </a:lnTo>
                    <a:lnTo>
                      <a:pt x="264" y="1104"/>
                    </a:lnTo>
                    <a:lnTo>
                      <a:pt x="270" y="1104"/>
                    </a:lnTo>
                    <a:lnTo>
                      <a:pt x="276" y="1116"/>
                    </a:lnTo>
                    <a:lnTo>
                      <a:pt x="294" y="1122"/>
                    </a:lnTo>
                    <a:lnTo>
                      <a:pt x="294" y="1128"/>
                    </a:lnTo>
                    <a:lnTo>
                      <a:pt x="300" y="1134"/>
                    </a:lnTo>
                    <a:lnTo>
                      <a:pt x="312" y="1146"/>
                    </a:lnTo>
                    <a:lnTo>
                      <a:pt x="318" y="1146"/>
                    </a:lnTo>
                    <a:lnTo>
                      <a:pt x="336" y="1152"/>
                    </a:lnTo>
                    <a:lnTo>
                      <a:pt x="348" y="1152"/>
                    </a:lnTo>
                    <a:lnTo>
                      <a:pt x="348" y="1134"/>
                    </a:lnTo>
                    <a:lnTo>
                      <a:pt x="354" y="1134"/>
                    </a:lnTo>
                    <a:lnTo>
                      <a:pt x="372" y="1134"/>
                    </a:lnTo>
                    <a:lnTo>
                      <a:pt x="378" y="1134"/>
                    </a:lnTo>
                    <a:lnTo>
                      <a:pt x="384" y="1134"/>
                    </a:lnTo>
                    <a:lnTo>
                      <a:pt x="390" y="1134"/>
                    </a:lnTo>
                    <a:lnTo>
                      <a:pt x="402" y="1134"/>
                    </a:lnTo>
                    <a:lnTo>
                      <a:pt x="408" y="1134"/>
                    </a:lnTo>
                    <a:lnTo>
                      <a:pt x="420" y="1146"/>
                    </a:lnTo>
                    <a:lnTo>
                      <a:pt x="426" y="1146"/>
                    </a:lnTo>
                    <a:lnTo>
                      <a:pt x="444" y="1146"/>
                    </a:lnTo>
                    <a:lnTo>
                      <a:pt x="450" y="1146"/>
                    </a:lnTo>
                    <a:lnTo>
                      <a:pt x="462" y="1146"/>
                    </a:lnTo>
                    <a:lnTo>
                      <a:pt x="468" y="1134"/>
                    </a:lnTo>
                    <a:lnTo>
                      <a:pt x="486" y="1134"/>
                    </a:lnTo>
                    <a:lnTo>
                      <a:pt x="486" y="1122"/>
                    </a:lnTo>
                    <a:lnTo>
                      <a:pt x="492" y="1122"/>
                    </a:lnTo>
                    <a:lnTo>
                      <a:pt x="504" y="1122"/>
                    </a:lnTo>
                    <a:lnTo>
                      <a:pt x="510" y="1122"/>
                    </a:lnTo>
                    <a:lnTo>
                      <a:pt x="522" y="1122"/>
                    </a:lnTo>
                    <a:lnTo>
                      <a:pt x="528" y="1128"/>
                    </a:lnTo>
                    <a:lnTo>
                      <a:pt x="534" y="1128"/>
                    </a:lnTo>
                    <a:lnTo>
                      <a:pt x="546" y="1134"/>
                    </a:lnTo>
                    <a:lnTo>
                      <a:pt x="558" y="1134"/>
                    </a:lnTo>
                    <a:lnTo>
                      <a:pt x="558" y="1128"/>
                    </a:lnTo>
                    <a:lnTo>
                      <a:pt x="564" y="1116"/>
                    </a:lnTo>
                    <a:lnTo>
                      <a:pt x="564" y="1104"/>
                    </a:lnTo>
                    <a:lnTo>
                      <a:pt x="570" y="1116"/>
                    </a:lnTo>
                    <a:lnTo>
                      <a:pt x="576" y="1122"/>
                    </a:lnTo>
                    <a:lnTo>
                      <a:pt x="576" y="1128"/>
                    </a:lnTo>
                    <a:lnTo>
                      <a:pt x="582" y="1134"/>
                    </a:lnTo>
                    <a:lnTo>
                      <a:pt x="588" y="1128"/>
                    </a:lnTo>
                    <a:lnTo>
                      <a:pt x="606" y="1128"/>
                    </a:lnTo>
                    <a:lnTo>
                      <a:pt x="612" y="1122"/>
                    </a:lnTo>
                    <a:lnTo>
                      <a:pt x="618" y="1122"/>
                    </a:lnTo>
                    <a:lnTo>
                      <a:pt x="618" y="1116"/>
                    </a:lnTo>
                    <a:lnTo>
                      <a:pt x="618" y="1098"/>
                    </a:lnTo>
                    <a:lnTo>
                      <a:pt x="624" y="1098"/>
                    </a:lnTo>
                    <a:lnTo>
                      <a:pt x="636" y="1098"/>
                    </a:lnTo>
                    <a:lnTo>
                      <a:pt x="642" y="1098"/>
                    </a:lnTo>
                    <a:lnTo>
                      <a:pt x="648" y="1104"/>
                    </a:lnTo>
                    <a:lnTo>
                      <a:pt x="654" y="1104"/>
                    </a:lnTo>
                    <a:lnTo>
                      <a:pt x="660" y="1104"/>
                    </a:lnTo>
                    <a:lnTo>
                      <a:pt x="678" y="1104"/>
                    </a:lnTo>
                    <a:lnTo>
                      <a:pt x="684" y="1104"/>
                    </a:lnTo>
                    <a:lnTo>
                      <a:pt x="690" y="1104"/>
                    </a:lnTo>
                    <a:lnTo>
                      <a:pt x="696" y="1116"/>
                    </a:lnTo>
                    <a:lnTo>
                      <a:pt x="702" y="1104"/>
                    </a:lnTo>
                    <a:lnTo>
                      <a:pt x="714" y="1098"/>
                    </a:lnTo>
                    <a:lnTo>
                      <a:pt x="720" y="1098"/>
                    </a:lnTo>
                    <a:lnTo>
                      <a:pt x="720" y="1104"/>
                    </a:lnTo>
                    <a:lnTo>
                      <a:pt x="732" y="1116"/>
                    </a:lnTo>
                    <a:lnTo>
                      <a:pt x="732" y="1122"/>
                    </a:lnTo>
                    <a:lnTo>
                      <a:pt x="738" y="1122"/>
                    </a:lnTo>
                    <a:lnTo>
                      <a:pt x="750" y="1098"/>
                    </a:lnTo>
                    <a:lnTo>
                      <a:pt x="756" y="1098"/>
                    </a:lnTo>
                    <a:lnTo>
                      <a:pt x="762" y="1098"/>
                    </a:lnTo>
                    <a:lnTo>
                      <a:pt x="768" y="1104"/>
                    </a:lnTo>
                    <a:lnTo>
                      <a:pt x="774" y="1104"/>
                    </a:lnTo>
                    <a:lnTo>
                      <a:pt x="780" y="1098"/>
                    </a:lnTo>
                    <a:lnTo>
                      <a:pt x="792" y="1092"/>
                    </a:lnTo>
                    <a:lnTo>
                      <a:pt x="804" y="1080"/>
                    </a:lnTo>
                    <a:lnTo>
                      <a:pt x="810" y="1074"/>
                    </a:lnTo>
                    <a:lnTo>
                      <a:pt x="816" y="1074"/>
                    </a:lnTo>
                    <a:lnTo>
                      <a:pt x="828" y="1080"/>
                    </a:lnTo>
                    <a:lnTo>
                      <a:pt x="834" y="1080"/>
                    </a:lnTo>
                    <a:lnTo>
                      <a:pt x="840" y="1080"/>
                    </a:lnTo>
                    <a:lnTo>
                      <a:pt x="852" y="1080"/>
                    </a:lnTo>
                    <a:lnTo>
                      <a:pt x="858" y="1080"/>
                    </a:lnTo>
                    <a:lnTo>
                      <a:pt x="870" y="1092"/>
                    </a:lnTo>
                    <a:lnTo>
                      <a:pt x="876" y="1098"/>
                    </a:lnTo>
                    <a:lnTo>
                      <a:pt x="876" y="1104"/>
                    </a:lnTo>
                    <a:lnTo>
                      <a:pt x="870" y="1116"/>
                    </a:lnTo>
                    <a:lnTo>
                      <a:pt x="876" y="1122"/>
                    </a:lnTo>
                    <a:lnTo>
                      <a:pt x="882" y="1122"/>
                    </a:lnTo>
                    <a:lnTo>
                      <a:pt x="888" y="1122"/>
                    </a:lnTo>
                    <a:lnTo>
                      <a:pt x="894" y="1128"/>
                    </a:lnTo>
                    <a:lnTo>
                      <a:pt x="894" y="1134"/>
                    </a:lnTo>
                    <a:lnTo>
                      <a:pt x="906" y="1158"/>
                    </a:lnTo>
                    <a:lnTo>
                      <a:pt x="906" y="1164"/>
                    </a:lnTo>
                    <a:lnTo>
                      <a:pt x="912" y="1176"/>
                    </a:lnTo>
                    <a:lnTo>
                      <a:pt x="912" y="1188"/>
                    </a:lnTo>
                    <a:lnTo>
                      <a:pt x="912" y="1194"/>
                    </a:lnTo>
                    <a:lnTo>
                      <a:pt x="912" y="1206"/>
                    </a:lnTo>
                    <a:lnTo>
                      <a:pt x="906" y="1218"/>
                    </a:lnTo>
                    <a:lnTo>
                      <a:pt x="894" y="1218"/>
                    </a:lnTo>
                    <a:lnTo>
                      <a:pt x="888" y="1224"/>
                    </a:lnTo>
                    <a:lnTo>
                      <a:pt x="882" y="1236"/>
                    </a:lnTo>
                    <a:lnTo>
                      <a:pt x="882" y="1242"/>
                    </a:lnTo>
                    <a:lnTo>
                      <a:pt x="882" y="1236"/>
                    </a:lnTo>
                    <a:lnTo>
                      <a:pt x="882" y="1242"/>
                    </a:lnTo>
                    <a:lnTo>
                      <a:pt x="882" y="1248"/>
                    </a:lnTo>
                    <a:lnTo>
                      <a:pt x="888" y="1248"/>
                    </a:lnTo>
                    <a:lnTo>
                      <a:pt x="894" y="1248"/>
                    </a:lnTo>
                    <a:lnTo>
                      <a:pt x="906" y="1248"/>
                    </a:lnTo>
                    <a:lnTo>
                      <a:pt x="912" y="1266"/>
                    </a:lnTo>
                    <a:lnTo>
                      <a:pt x="918" y="1266"/>
                    </a:lnTo>
                    <a:lnTo>
                      <a:pt x="930" y="1266"/>
                    </a:lnTo>
                    <a:lnTo>
                      <a:pt x="936" y="1272"/>
                    </a:lnTo>
                    <a:lnTo>
                      <a:pt x="948" y="1266"/>
                    </a:lnTo>
                    <a:lnTo>
                      <a:pt x="954" y="1254"/>
                    </a:lnTo>
                    <a:lnTo>
                      <a:pt x="960" y="1242"/>
                    </a:lnTo>
                    <a:lnTo>
                      <a:pt x="972" y="1224"/>
                    </a:lnTo>
                    <a:lnTo>
                      <a:pt x="972" y="1218"/>
                    </a:lnTo>
                    <a:lnTo>
                      <a:pt x="984" y="1206"/>
                    </a:lnTo>
                    <a:lnTo>
                      <a:pt x="990" y="1194"/>
                    </a:lnTo>
                    <a:lnTo>
                      <a:pt x="996" y="1188"/>
                    </a:lnTo>
                    <a:lnTo>
                      <a:pt x="1008" y="1182"/>
                    </a:lnTo>
                    <a:lnTo>
                      <a:pt x="1020" y="1182"/>
                    </a:lnTo>
                    <a:lnTo>
                      <a:pt x="1032" y="1164"/>
                    </a:lnTo>
                    <a:lnTo>
                      <a:pt x="1032" y="1158"/>
                    </a:lnTo>
                    <a:lnTo>
                      <a:pt x="1038" y="1158"/>
                    </a:lnTo>
                    <a:lnTo>
                      <a:pt x="1044" y="1164"/>
                    </a:lnTo>
                    <a:lnTo>
                      <a:pt x="1062" y="1164"/>
                    </a:lnTo>
                    <a:lnTo>
                      <a:pt x="1068" y="1158"/>
                    </a:lnTo>
                    <a:lnTo>
                      <a:pt x="1080" y="1152"/>
                    </a:lnTo>
                    <a:lnTo>
                      <a:pt x="1086" y="1146"/>
                    </a:lnTo>
                    <a:lnTo>
                      <a:pt x="1104" y="1134"/>
                    </a:lnTo>
                    <a:lnTo>
                      <a:pt x="1116" y="1128"/>
                    </a:lnTo>
                    <a:lnTo>
                      <a:pt x="1122" y="1122"/>
                    </a:lnTo>
                    <a:lnTo>
                      <a:pt x="1128" y="1122"/>
                    </a:lnTo>
                    <a:lnTo>
                      <a:pt x="1140" y="1122"/>
                    </a:lnTo>
                    <a:lnTo>
                      <a:pt x="1140" y="1128"/>
                    </a:lnTo>
                    <a:lnTo>
                      <a:pt x="1146" y="1134"/>
                    </a:lnTo>
                    <a:lnTo>
                      <a:pt x="1146" y="1146"/>
                    </a:lnTo>
                    <a:lnTo>
                      <a:pt x="1152" y="1152"/>
                    </a:lnTo>
                    <a:lnTo>
                      <a:pt x="1158" y="1152"/>
                    </a:lnTo>
                    <a:lnTo>
                      <a:pt x="1164" y="1152"/>
                    </a:lnTo>
                    <a:lnTo>
                      <a:pt x="1176" y="1152"/>
                    </a:lnTo>
                    <a:lnTo>
                      <a:pt x="1182" y="1146"/>
                    </a:lnTo>
                    <a:lnTo>
                      <a:pt x="1188" y="1134"/>
                    </a:lnTo>
                    <a:lnTo>
                      <a:pt x="1194" y="1128"/>
                    </a:lnTo>
                    <a:lnTo>
                      <a:pt x="1200" y="1128"/>
                    </a:lnTo>
                    <a:lnTo>
                      <a:pt x="1206" y="1128"/>
                    </a:lnTo>
                    <a:lnTo>
                      <a:pt x="1206" y="1116"/>
                    </a:lnTo>
                    <a:lnTo>
                      <a:pt x="1206" y="1104"/>
                    </a:lnTo>
                    <a:lnTo>
                      <a:pt x="1206" y="1098"/>
                    </a:lnTo>
                    <a:lnTo>
                      <a:pt x="1206" y="1080"/>
                    </a:lnTo>
                    <a:lnTo>
                      <a:pt x="1200" y="1074"/>
                    </a:lnTo>
                    <a:lnTo>
                      <a:pt x="1200" y="1062"/>
                    </a:lnTo>
                    <a:lnTo>
                      <a:pt x="1206" y="1044"/>
                    </a:lnTo>
                    <a:lnTo>
                      <a:pt x="1218" y="1044"/>
                    </a:lnTo>
                    <a:lnTo>
                      <a:pt x="1224" y="1038"/>
                    </a:lnTo>
                    <a:lnTo>
                      <a:pt x="1224" y="1020"/>
                    </a:lnTo>
                    <a:lnTo>
                      <a:pt x="1224" y="1014"/>
                    </a:lnTo>
                    <a:lnTo>
                      <a:pt x="1224" y="1008"/>
                    </a:lnTo>
                    <a:lnTo>
                      <a:pt x="1230" y="1002"/>
                    </a:lnTo>
                    <a:lnTo>
                      <a:pt x="1236" y="1002"/>
                    </a:lnTo>
                    <a:lnTo>
                      <a:pt x="1236" y="1008"/>
                    </a:lnTo>
                    <a:lnTo>
                      <a:pt x="1242" y="1008"/>
                    </a:lnTo>
                    <a:lnTo>
                      <a:pt x="1260" y="1002"/>
                    </a:lnTo>
                    <a:lnTo>
                      <a:pt x="1266" y="990"/>
                    </a:lnTo>
                    <a:lnTo>
                      <a:pt x="1272" y="984"/>
                    </a:lnTo>
                    <a:lnTo>
                      <a:pt x="1290" y="972"/>
                    </a:lnTo>
                    <a:lnTo>
                      <a:pt x="1308" y="978"/>
                    </a:lnTo>
                    <a:lnTo>
                      <a:pt x="1314" y="990"/>
                    </a:lnTo>
                    <a:lnTo>
                      <a:pt x="1332" y="1008"/>
                    </a:lnTo>
                    <a:lnTo>
                      <a:pt x="1344" y="1008"/>
                    </a:lnTo>
                    <a:lnTo>
                      <a:pt x="1356" y="1014"/>
                    </a:lnTo>
                    <a:lnTo>
                      <a:pt x="1374" y="1008"/>
                    </a:lnTo>
                    <a:lnTo>
                      <a:pt x="1374" y="990"/>
                    </a:lnTo>
                    <a:lnTo>
                      <a:pt x="1368" y="984"/>
                    </a:lnTo>
                    <a:lnTo>
                      <a:pt x="1356" y="978"/>
                    </a:lnTo>
                    <a:lnTo>
                      <a:pt x="1368" y="960"/>
                    </a:lnTo>
                    <a:lnTo>
                      <a:pt x="1374" y="954"/>
                    </a:lnTo>
                    <a:lnTo>
                      <a:pt x="1374" y="924"/>
                    </a:lnTo>
                    <a:lnTo>
                      <a:pt x="1368" y="918"/>
                    </a:lnTo>
                    <a:lnTo>
                      <a:pt x="1368" y="912"/>
                    </a:lnTo>
                    <a:lnTo>
                      <a:pt x="1356" y="900"/>
                    </a:lnTo>
                    <a:lnTo>
                      <a:pt x="1350" y="900"/>
                    </a:lnTo>
                    <a:lnTo>
                      <a:pt x="1338" y="912"/>
                    </a:lnTo>
                    <a:lnTo>
                      <a:pt x="1314" y="912"/>
                    </a:lnTo>
                    <a:lnTo>
                      <a:pt x="1302" y="900"/>
                    </a:lnTo>
                    <a:lnTo>
                      <a:pt x="1272" y="870"/>
                    </a:lnTo>
                    <a:lnTo>
                      <a:pt x="1260" y="864"/>
                    </a:lnTo>
                    <a:lnTo>
                      <a:pt x="1266" y="852"/>
                    </a:lnTo>
                    <a:lnTo>
                      <a:pt x="1266" y="840"/>
                    </a:lnTo>
                    <a:lnTo>
                      <a:pt x="1272" y="828"/>
                    </a:lnTo>
                    <a:lnTo>
                      <a:pt x="1278" y="822"/>
                    </a:lnTo>
                    <a:lnTo>
                      <a:pt x="1278" y="810"/>
                    </a:lnTo>
                    <a:lnTo>
                      <a:pt x="1296" y="792"/>
                    </a:lnTo>
                    <a:lnTo>
                      <a:pt x="1290" y="774"/>
                    </a:lnTo>
                    <a:lnTo>
                      <a:pt x="1290" y="762"/>
                    </a:lnTo>
                    <a:lnTo>
                      <a:pt x="1272" y="762"/>
                    </a:lnTo>
                    <a:lnTo>
                      <a:pt x="1254" y="750"/>
                    </a:lnTo>
                    <a:lnTo>
                      <a:pt x="1242" y="750"/>
                    </a:lnTo>
                    <a:lnTo>
                      <a:pt x="1230" y="744"/>
                    </a:lnTo>
                    <a:lnTo>
                      <a:pt x="1224" y="738"/>
                    </a:lnTo>
                    <a:lnTo>
                      <a:pt x="1206" y="744"/>
                    </a:lnTo>
                    <a:lnTo>
                      <a:pt x="1206" y="738"/>
                    </a:lnTo>
                    <a:lnTo>
                      <a:pt x="1200" y="738"/>
                    </a:lnTo>
                    <a:lnTo>
                      <a:pt x="1200" y="732"/>
                    </a:lnTo>
                    <a:lnTo>
                      <a:pt x="1194" y="732"/>
                    </a:lnTo>
                    <a:lnTo>
                      <a:pt x="1194" y="720"/>
                    </a:lnTo>
                    <a:lnTo>
                      <a:pt x="1188" y="720"/>
                    </a:lnTo>
                    <a:lnTo>
                      <a:pt x="1182" y="714"/>
                    </a:lnTo>
                    <a:lnTo>
                      <a:pt x="1182" y="690"/>
                    </a:lnTo>
                    <a:lnTo>
                      <a:pt x="1188" y="684"/>
                    </a:lnTo>
                    <a:lnTo>
                      <a:pt x="1188" y="660"/>
                    </a:lnTo>
                    <a:lnTo>
                      <a:pt x="1200" y="654"/>
                    </a:lnTo>
                    <a:lnTo>
                      <a:pt x="1200" y="648"/>
                    </a:lnTo>
                    <a:lnTo>
                      <a:pt x="1206" y="642"/>
                    </a:lnTo>
                    <a:lnTo>
                      <a:pt x="1218" y="642"/>
                    </a:lnTo>
                    <a:lnTo>
                      <a:pt x="1218" y="630"/>
                    </a:lnTo>
                    <a:lnTo>
                      <a:pt x="1224" y="624"/>
                    </a:lnTo>
                    <a:lnTo>
                      <a:pt x="1224" y="618"/>
                    </a:lnTo>
                    <a:lnTo>
                      <a:pt x="1230" y="618"/>
                    </a:lnTo>
                    <a:lnTo>
                      <a:pt x="1230" y="624"/>
                    </a:lnTo>
                    <a:lnTo>
                      <a:pt x="1242" y="624"/>
                    </a:lnTo>
                    <a:lnTo>
                      <a:pt x="1242" y="612"/>
                    </a:lnTo>
                    <a:lnTo>
                      <a:pt x="1254" y="600"/>
                    </a:lnTo>
                    <a:lnTo>
                      <a:pt x="1260" y="588"/>
                    </a:lnTo>
                    <a:lnTo>
                      <a:pt x="1260" y="558"/>
                    </a:lnTo>
                    <a:lnTo>
                      <a:pt x="1266" y="546"/>
                    </a:lnTo>
                    <a:lnTo>
                      <a:pt x="1266" y="534"/>
                    </a:lnTo>
                    <a:lnTo>
                      <a:pt x="1260" y="528"/>
                    </a:lnTo>
                    <a:lnTo>
                      <a:pt x="1260" y="516"/>
                    </a:lnTo>
                    <a:lnTo>
                      <a:pt x="1266" y="516"/>
                    </a:lnTo>
                    <a:lnTo>
                      <a:pt x="1278" y="504"/>
                    </a:lnTo>
                    <a:lnTo>
                      <a:pt x="1290" y="498"/>
                    </a:lnTo>
                    <a:lnTo>
                      <a:pt x="1278" y="486"/>
                    </a:lnTo>
                    <a:lnTo>
                      <a:pt x="1266" y="486"/>
                    </a:lnTo>
                    <a:lnTo>
                      <a:pt x="1260" y="498"/>
                    </a:lnTo>
                    <a:lnTo>
                      <a:pt x="1254" y="486"/>
                    </a:lnTo>
                    <a:lnTo>
                      <a:pt x="1230" y="486"/>
                    </a:lnTo>
                    <a:lnTo>
                      <a:pt x="1224" y="498"/>
                    </a:lnTo>
                    <a:lnTo>
                      <a:pt x="1218" y="486"/>
                    </a:lnTo>
                    <a:lnTo>
                      <a:pt x="1218" y="480"/>
                    </a:lnTo>
                    <a:lnTo>
                      <a:pt x="1200" y="468"/>
                    </a:lnTo>
                    <a:lnTo>
                      <a:pt x="1200" y="450"/>
                    </a:lnTo>
                    <a:lnTo>
                      <a:pt x="1188" y="450"/>
                    </a:lnTo>
                    <a:lnTo>
                      <a:pt x="1194" y="438"/>
                    </a:lnTo>
                    <a:lnTo>
                      <a:pt x="1194" y="426"/>
                    </a:lnTo>
                    <a:lnTo>
                      <a:pt x="1188" y="420"/>
                    </a:lnTo>
                    <a:lnTo>
                      <a:pt x="1158" y="420"/>
                    </a:lnTo>
                    <a:lnTo>
                      <a:pt x="1140" y="396"/>
                    </a:lnTo>
                    <a:lnTo>
                      <a:pt x="1128" y="396"/>
                    </a:lnTo>
                    <a:lnTo>
                      <a:pt x="1128" y="384"/>
                    </a:lnTo>
                    <a:lnTo>
                      <a:pt x="1116" y="384"/>
                    </a:lnTo>
                    <a:lnTo>
                      <a:pt x="1110" y="390"/>
                    </a:lnTo>
                    <a:lnTo>
                      <a:pt x="1110" y="378"/>
                    </a:lnTo>
                    <a:lnTo>
                      <a:pt x="1116" y="366"/>
                    </a:lnTo>
                    <a:lnTo>
                      <a:pt x="1110" y="366"/>
                    </a:lnTo>
                    <a:lnTo>
                      <a:pt x="1110" y="354"/>
                    </a:lnTo>
                    <a:lnTo>
                      <a:pt x="1104" y="348"/>
                    </a:lnTo>
                    <a:lnTo>
                      <a:pt x="1086" y="348"/>
                    </a:lnTo>
                    <a:lnTo>
                      <a:pt x="1080" y="336"/>
                    </a:lnTo>
                    <a:lnTo>
                      <a:pt x="1116" y="300"/>
                    </a:lnTo>
                    <a:lnTo>
                      <a:pt x="1116" y="270"/>
                    </a:lnTo>
                    <a:lnTo>
                      <a:pt x="1152" y="270"/>
                    </a:lnTo>
                    <a:lnTo>
                      <a:pt x="1158" y="234"/>
                    </a:lnTo>
                    <a:lnTo>
                      <a:pt x="1152" y="216"/>
                    </a:lnTo>
                    <a:lnTo>
                      <a:pt x="1152" y="174"/>
                    </a:lnTo>
                    <a:lnTo>
                      <a:pt x="1140" y="168"/>
                    </a:lnTo>
                    <a:lnTo>
                      <a:pt x="1128" y="156"/>
                    </a:lnTo>
                    <a:lnTo>
                      <a:pt x="1128" y="144"/>
                    </a:lnTo>
                    <a:lnTo>
                      <a:pt x="1128" y="138"/>
                    </a:lnTo>
                    <a:lnTo>
                      <a:pt x="1122" y="126"/>
                    </a:lnTo>
                    <a:lnTo>
                      <a:pt x="1080" y="84"/>
                    </a:lnTo>
                    <a:lnTo>
                      <a:pt x="1074" y="72"/>
                    </a:lnTo>
                    <a:lnTo>
                      <a:pt x="1068" y="72"/>
                    </a:lnTo>
                    <a:lnTo>
                      <a:pt x="1062" y="66"/>
                    </a:lnTo>
                    <a:lnTo>
                      <a:pt x="1044" y="60"/>
                    </a:lnTo>
                    <a:lnTo>
                      <a:pt x="1038" y="60"/>
                    </a:lnTo>
                    <a:lnTo>
                      <a:pt x="1032" y="42"/>
                    </a:lnTo>
                    <a:lnTo>
                      <a:pt x="1026" y="42"/>
                    </a:lnTo>
                    <a:lnTo>
                      <a:pt x="1008" y="54"/>
                    </a:lnTo>
                    <a:lnTo>
                      <a:pt x="1002" y="54"/>
                    </a:lnTo>
                    <a:lnTo>
                      <a:pt x="1002" y="84"/>
                    </a:lnTo>
                    <a:lnTo>
                      <a:pt x="996" y="84"/>
                    </a:lnTo>
                    <a:lnTo>
                      <a:pt x="984" y="66"/>
                    </a:lnTo>
                    <a:lnTo>
                      <a:pt x="972" y="66"/>
                    </a:lnTo>
                    <a:lnTo>
                      <a:pt x="972" y="72"/>
                    </a:lnTo>
                    <a:lnTo>
                      <a:pt x="954" y="72"/>
                    </a:lnTo>
                    <a:lnTo>
                      <a:pt x="948" y="84"/>
                    </a:lnTo>
                    <a:lnTo>
                      <a:pt x="936" y="90"/>
                    </a:lnTo>
                    <a:lnTo>
                      <a:pt x="918" y="90"/>
                    </a:lnTo>
                    <a:lnTo>
                      <a:pt x="912" y="72"/>
                    </a:lnTo>
                    <a:lnTo>
                      <a:pt x="906" y="84"/>
                    </a:lnTo>
                    <a:lnTo>
                      <a:pt x="888" y="90"/>
                    </a:lnTo>
                    <a:lnTo>
                      <a:pt x="858" y="60"/>
                    </a:lnTo>
                    <a:lnTo>
                      <a:pt x="846" y="60"/>
                    </a:lnTo>
                    <a:lnTo>
                      <a:pt x="846" y="36"/>
                    </a:lnTo>
                    <a:lnTo>
                      <a:pt x="834" y="36"/>
                    </a:lnTo>
                    <a:lnTo>
                      <a:pt x="828" y="30"/>
                    </a:lnTo>
                    <a:lnTo>
                      <a:pt x="816" y="30"/>
                    </a:lnTo>
                    <a:lnTo>
                      <a:pt x="810" y="24"/>
                    </a:lnTo>
                    <a:lnTo>
                      <a:pt x="810" y="12"/>
                    </a:lnTo>
                    <a:lnTo>
                      <a:pt x="804" y="6"/>
                    </a:lnTo>
                    <a:lnTo>
                      <a:pt x="798" y="12"/>
                    </a:lnTo>
                    <a:lnTo>
                      <a:pt x="792" y="12"/>
                    </a:lnTo>
                    <a:lnTo>
                      <a:pt x="780" y="24"/>
                    </a:lnTo>
                    <a:lnTo>
                      <a:pt x="768" y="24"/>
                    </a:lnTo>
                    <a:lnTo>
                      <a:pt x="762" y="12"/>
                    </a:lnTo>
                    <a:lnTo>
                      <a:pt x="762" y="6"/>
                    </a:lnTo>
                    <a:lnTo>
                      <a:pt x="756" y="0"/>
                    </a:lnTo>
                    <a:lnTo>
                      <a:pt x="738" y="0"/>
                    </a:lnTo>
                    <a:lnTo>
                      <a:pt x="732" y="6"/>
                    </a:lnTo>
                    <a:lnTo>
                      <a:pt x="720" y="6"/>
                    </a:lnTo>
                    <a:lnTo>
                      <a:pt x="714" y="12"/>
                    </a:lnTo>
                    <a:lnTo>
                      <a:pt x="696" y="12"/>
                    </a:lnTo>
                    <a:lnTo>
                      <a:pt x="684" y="6"/>
                    </a:lnTo>
                    <a:lnTo>
                      <a:pt x="678" y="6"/>
                    </a:lnTo>
                    <a:lnTo>
                      <a:pt x="660" y="0"/>
                    </a:lnTo>
                    <a:lnTo>
                      <a:pt x="648" y="0"/>
                    </a:lnTo>
                    <a:lnTo>
                      <a:pt x="648" y="12"/>
                    </a:lnTo>
                    <a:lnTo>
                      <a:pt x="636" y="24"/>
                    </a:lnTo>
                    <a:lnTo>
                      <a:pt x="600" y="24"/>
                    </a:lnTo>
                    <a:lnTo>
                      <a:pt x="600" y="42"/>
                    </a:lnTo>
                    <a:lnTo>
                      <a:pt x="588" y="42"/>
                    </a:lnTo>
                    <a:lnTo>
                      <a:pt x="576" y="54"/>
                    </a:lnTo>
                    <a:lnTo>
                      <a:pt x="570" y="60"/>
                    </a:lnTo>
                    <a:lnTo>
                      <a:pt x="558" y="60"/>
                    </a:lnTo>
                    <a:lnTo>
                      <a:pt x="564" y="66"/>
                    </a:lnTo>
                    <a:lnTo>
                      <a:pt x="570" y="72"/>
                    </a:lnTo>
                    <a:lnTo>
                      <a:pt x="576" y="84"/>
                    </a:lnTo>
                    <a:lnTo>
                      <a:pt x="576" y="90"/>
                    </a:lnTo>
                    <a:lnTo>
                      <a:pt x="582" y="90"/>
                    </a:lnTo>
                    <a:lnTo>
                      <a:pt x="588" y="102"/>
                    </a:lnTo>
                    <a:lnTo>
                      <a:pt x="588" y="114"/>
                    </a:lnTo>
                    <a:lnTo>
                      <a:pt x="600" y="120"/>
                    </a:lnTo>
                    <a:lnTo>
                      <a:pt x="600" y="126"/>
                    </a:lnTo>
                    <a:lnTo>
                      <a:pt x="600" y="138"/>
                    </a:lnTo>
                    <a:lnTo>
                      <a:pt x="588" y="150"/>
                    </a:lnTo>
                    <a:lnTo>
                      <a:pt x="582" y="156"/>
                    </a:lnTo>
                    <a:lnTo>
                      <a:pt x="582" y="186"/>
                    </a:lnTo>
                    <a:lnTo>
                      <a:pt x="570" y="204"/>
                    </a:lnTo>
                    <a:lnTo>
                      <a:pt x="576" y="210"/>
                    </a:lnTo>
                    <a:lnTo>
                      <a:pt x="588" y="210"/>
                    </a:lnTo>
                    <a:lnTo>
                      <a:pt x="588" y="216"/>
                    </a:lnTo>
                    <a:lnTo>
                      <a:pt x="588" y="234"/>
                    </a:lnTo>
                    <a:lnTo>
                      <a:pt x="582" y="240"/>
                    </a:lnTo>
                    <a:lnTo>
                      <a:pt x="582" y="246"/>
                    </a:lnTo>
                    <a:lnTo>
                      <a:pt x="600" y="246"/>
                    </a:lnTo>
                    <a:lnTo>
                      <a:pt x="600" y="240"/>
                    </a:lnTo>
                    <a:lnTo>
                      <a:pt x="606" y="240"/>
                    </a:lnTo>
                    <a:lnTo>
                      <a:pt x="618" y="258"/>
                    </a:lnTo>
                    <a:lnTo>
                      <a:pt x="624" y="258"/>
                    </a:lnTo>
                    <a:lnTo>
                      <a:pt x="624" y="276"/>
                    </a:lnTo>
                    <a:lnTo>
                      <a:pt x="636" y="288"/>
                    </a:lnTo>
                    <a:lnTo>
                      <a:pt x="636" y="294"/>
                    </a:lnTo>
                    <a:lnTo>
                      <a:pt x="642" y="300"/>
                    </a:lnTo>
                    <a:lnTo>
                      <a:pt x="648" y="300"/>
                    </a:lnTo>
                    <a:lnTo>
                      <a:pt x="654" y="306"/>
                    </a:lnTo>
                    <a:lnTo>
                      <a:pt x="660" y="318"/>
                    </a:lnTo>
                    <a:lnTo>
                      <a:pt x="660" y="336"/>
                    </a:lnTo>
                    <a:lnTo>
                      <a:pt x="678" y="336"/>
                    </a:lnTo>
                    <a:lnTo>
                      <a:pt x="684" y="354"/>
                    </a:lnTo>
                    <a:lnTo>
                      <a:pt x="684" y="378"/>
                    </a:lnTo>
                    <a:lnTo>
                      <a:pt x="672" y="390"/>
                    </a:lnTo>
                    <a:lnTo>
                      <a:pt x="660" y="408"/>
                    </a:lnTo>
                    <a:lnTo>
                      <a:pt x="660" y="414"/>
                    </a:lnTo>
                    <a:lnTo>
                      <a:pt x="678" y="414"/>
                    </a:lnTo>
                    <a:lnTo>
                      <a:pt x="684" y="408"/>
                    </a:lnTo>
                    <a:lnTo>
                      <a:pt x="690" y="408"/>
                    </a:lnTo>
                    <a:lnTo>
                      <a:pt x="690" y="414"/>
                    </a:lnTo>
                    <a:lnTo>
                      <a:pt x="696" y="420"/>
                    </a:lnTo>
                    <a:lnTo>
                      <a:pt x="696" y="444"/>
                    </a:lnTo>
                    <a:lnTo>
                      <a:pt x="702" y="444"/>
                    </a:lnTo>
                    <a:lnTo>
                      <a:pt x="696" y="450"/>
                    </a:lnTo>
                    <a:lnTo>
                      <a:pt x="690" y="450"/>
                    </a:lnTo>
                    <a:lnTo>
                      <a:pt x="702" y="468"/>
                    </a:lnTo>
                    <a:lnTo>
                      <a:pt x="702" y="474"/>
                    </a:lnTo>
                    <a:lnTo>
                      <a:pt x="690" y="486"/>
                    </a:lnTo>
                    <a:lnTo>
                      <a:pt x="678" y="480"/>
                    </a:lnTo>
                    <a:lnTo>
                      <a:pt x="660" y="480"/>
                    </a:lnTo>
                    <a:lnTo>
                      <a:pt x="648" y="486"/>
                    </a:lnTo>
                    <a:lnTo>
                      <a:pt x="642" y="486"/>
                    </a:lnTo>
                    <a:lnTo>
                      <a:pt x="624" y="480"/>
                    </a:lnTo>
                    <a:lnTo>
                      <a:pt x="612" y="480"/>
                    </a:lnTo>
                    <a:lnTo>
                      <a:pt x="606" y="498"/>
                    </a:lnTo>
                    <a:lnTo>
                      <a:pt x="600" y="498"/>
                    </a:lnTo>
                    <a:lnTo>
                      <a:pt x="588" y="486"/>
                    </a:lnTo>
                    <a:lnTo>
                      <a:pt x="576" y="486"/>
                    </a:lnTo>
                    <a:lnTo>
                      <a:pt x="570" y="498"/>
                    </a:lnTo>
                    <a:lnTo>
                      <a:pt x="564" y="504"/>
                    </a:lnTo>
                    <a:lnTo>
                      <a:pt x="546" y="504"/>
                    </a:lnTo>
                    <a:lnTo>
                      <a:pt x="534" y="516"/>
                    </a:lnTo>
                    <a:lnTo>
                      <a:pt x="522" y="534"/>
                    </a:lnTo>
                    <a:lnTo>
                      <a:pt x="504" y="540"/>
                    </a:lnTo>
                    <a:lnTo>
                      <a:pt x="492" y="558"/>
                    </a:lnTo>
                    <a:lnTo>
                      <a:pt x="468" y="558"/>
                    </a:lnTo>
                    <a:lnTo>
                      <a:pt x="462" y="546"/>
                    </a:lnTo>
                    <a:lnTo>
                      <a:pt x="462" y="540"/>
                    </a:lnTo>
                    <a:lnTo>
                      <a:pt x="468" y="534"/>
                    </a:lnTo>
                    <a:lnTo>
                      <a:pt x="486" y="534"/>
                    </a:lnTo>
                    <a:lnTo>
                      <a:pt x="492" y="528"/>
                    </a:lnTo>
                    <a:lnTo>
                      <a:pt x="504" y="528"/>
                    </a:lnTo>
                    <a:lnTo>
                      <a:pt x="504" y="510"/>
                    </a:lnTo>
                    <a:lnTo>
                      <a:pt x="510" y="504"/>
                    </a:lnTo>
                    <a:lnTo>
                      <a:pt x="528" y="504"/>
                    </a:lnTo>
                    <a:lnTo>
                      <a:pt x="534" y="498"/>
                    </a:lnTo>
                    <a:lnTo>
                      <a:pt x="534" y="486"/>
                    </a:lnTo>
                    <a:lnTo>
                      <a:pt x="540" y="474"/>
                    </a:lnTo>
                    <a:lnTo>
                      <a:pt x="540" y="468"/>
                    </a:lnTo>
                    <a:lnTo>
                      <a:pt x="528" y="468"/>
                    </a:lnTo>
                    <a:lnTo>
                      <a:pt x="528" y="456"/>
                    </a:lnTo>
                    <a:lnTo>
                      <a:pt x="492" y="456"/>
                    </a:lnTo>
                    <a:lnTo>
                      <a:pt x="486" y="450"/>
                    </a:lnTo>
                    <a:lnTo>
                      <a:pt x="480" y="450"/>
                    </a:lnTo>
                    <a:lnTo>
                      <a:pt x="462" y="444"/>
                    </a:lnTo>
                    <a:lnTo>
                      <a:pt x="456" y="444"/>
                    </a:lnTo>
                    <a:lnTo>
                      <a:pt x="450" y="438"/>
                    </a:lnTo>
                    <a:lnTo>
                      <a:pt x="432" y="438"/>
                    </a:lnTo>
                    <a:lnTo>
                      <a:pt x="426" y="426"/>
                    </a:lnTo>
                    <a:lnTo>
                      <a:pt x="420" y="426"/>
                    </a:lnTo>
                    <a:lnTo>
                      <a:pt x="414" y="414"/>
                    </a:lnTo>
                    <a:lnTo>
                      <a:pt x="402" y="414"/>
                    </a:lnTo>
                    <a:lnTo>
                      <a:pt x="390" y="420"/>
                    </a:lnTo>
                    <a:lnTo>
                      <a:pt x="378" y="408"/>
                    </a:lnTo>
                    <a:lnTo>
                      <a:pt x="378" y="396"/>
                    </a:lnTo>
                    <a:lnTo>
                      <a:pt x="372" y="396"/>
                    </a:lnTo>
                    <a:lnTo>
                      <a:pt x="372" y="408"/>
                    </a:lnTo>
                    <a:lnTo>
                      <a:pt x="366" y="414"/>
                    </a:lnTo>
                    <a:lnTo>
                      <a:pt x="354" y="414"/>
                    </a:lnTo>
                    <a:lnTo>
                      <a:pt x="342" y="426"/>
                    </a:lnTo>
                    <a:lnTo>
                      <a:pt x="336" y="420"/>
                    </a:lnTo>
                    <a:lnTo>
                      <a:pt x="330" y="420"/>
                    </a:lnTo>
                    <a:lnTo>
                      <a:pt x="330" y="408"/>
                    </a:lnTo>
                    <a:lnTo>
                      <a:pt x="318" y="396"/>
                    </a:lnTo>
                    <a:lnTo>
                      <a:pt x="318" y="390"/>
                    </a:lnTo>
                    <a:lnTo>
                      <a:pt x="312" y="396"/>
                    </a:lnTo>
                    <a:lnTo>
                      <a:pt x="312" y="408"/>
                    </a:lnTo>
                    <a:lnTo>
                      <a:pt x="306" y="414"/>
                    </a:lnTo>
                    <a:lnTo>
                      <a:pt x="300" y="420"/>
                    </a:lnTo>
                    <a:lnTo>
                      <a:pt x="288" y="420"/>
                    </a:lnTo>
                    <a:lnTo>
                      <a:pt x="276" y="426"/>
                    </a:lnTo>
                    <a:lnTo>
                      <a:pt x="270" y="426"/>
                    </a:lnTo>
                    <a:lnTo>
                      <a:pt x="264" y="438"/>
                    </a:lnTo>
                    <a:lnTo>
                      <a:pt x="258" y="438"/>
                    </a:lnTo>
                    <a:lnTo>
                      <a:pt x="258" y="426"/>
                    </a:lnTo>
                    <a:lnTo>
                      <a:pt x="240" y="438"/>
                    </a:lnTo>
                    <a:lnTo>
                      <a:pt x="228" y="438"/>
                    </a:lnTo>
                    <a:lnTo>
                      <a:pt x="222" y="426"/>
                    </a:lnTo>
                    <a:lnTo>
                      <a:pt x="222" y="414"/>
                    </a:lnTo>
                    <a:lnTo>
                      <a:pt x="216" y="408"/>
                    </a:lnTo>
                    <a:lnTo>
                      <a:pt x="210" y="408"/>
                    </a:lnTo>
                    <a:lnTo>
                      <a:pt x="198" y="414"/>
                    </a:lnTo>
                    <a:lnTo>
                      <a:pt x="192" y="408"/>
                    </a:lnTo>
                    <a:lnTo>
                      <a:pt x="186" y="408"/>
                    </a:lnTo>
                    <a:lnTo>
                      <a:pt x="180" y="414"/>
                    </a:lnTo>
                    <a:lnTo>
                      <a:pt x="180" y="426"/>
                    </a:lnTo>
                    <a:lnTo>
                      <a:pt x="174" y="438"/>
                    </a:lnTo>
                    <a:lnTo>
                      <a:pt x="162" y="438"/>
                    </a:lnTo>
                    <a:lnTo>
                      <a:pt x="150" y="450"/>
                    </a:lnTo>
                    <a:lnTo>
                      <a:pt x="150" y="468"/>
                    </a:lnTo>
                    <a:lnTo>
                      <a:pt x="144" y="468"/>
                    </a:lnTo>
                    <a:lnTo>
                      <a:pt x="138" y="474"/>
                    </a:lnTo>
                    <a:lnTo>
                      <a:pt x="120" y="474"/>
                    </a:lnTo>
                    <a:lnTo>
                      <a:pt x="120" y="468"/>
                    </a:lnTo>
                    <a:lnTo>
                      <a:pt x="132" y="456"/>
                    </a:lnTo>
                    <a:lnTo>
                      <a:pt x="120" y="450"/>
                    </a:lnTo>
                    <a:lnTo>
                      <a:pt x="114" y="450"/>
                    </a:lnTo>
                    <a:lnTo>
                      <a:pt x="108" y="456"/>
                    </a:lnTo>
                    <a:lnTo>
                      <a:pt x="102" y="456"/>
                    </a:lnTo>
                    <a:lnTo>
                      <a:pt x="84" y="474"/>
                    </a:lnTo>
                    <a:lnTo>
                      <a:pt x="60" y="474"/>
                    </a:lnTo>
                    <a:lnTo>
                      <a:pt x="30" y="468"/>
                    </a:lnTo>
                    <a:lnTo>
                      <a:pt x="18" y="480"/>
                    </a:lnTo>
                    <a:lnTo>
                      <a:pt x="18" y="534"/>
                    </a:lnTo>
                    <a:lnTo>
                      <a:pt x="0" y="546"/>
                    </a:lnTo>
                    <a:lnTo>
                      <a:pt x="6" y="558"/>
                    </a:lnTo>
                    <a:lnTo>
                      <a:pt x="30" y="558"/>
                    </a:lnTo>
                    <a:lnTo>
                      <a:pt x="36" y="564"/>
                    </a:lnTo>
                    <a:lnTo>
                      <a:pt x="36" y="570"/>
                    </a:lnTo>
                    <a:lnTo>
                      <a:pt x="30" y="576"/>
                    </a:lnTo>
                    <a:lnTo>
                      <a:pt x="30" y="594"/>
                    </a:lnTo>
                    <a:lnTo>
                      <a:pt x="36" y="600"/>
                    </a:lnTo>
                    <a:lnTo>
                      <a:pt x="42" y="600"/>
                    </a:lnTo>
                    <a:lnTo>
                      <a:pt x="72" y="588"/>
                    </a:lnTo>
                    <a:lnTo>
                      <a:pt x="78" y="600"/>
                    </a:lnTo>
                    <a:lnTo>
                      <a:pt x="78" y="618"/>
                    </a:lnTo>
                    <a:lnTo>
                      <a:pt x="84" y="624"/>
                    </a:lnTo>
                    <a:lnTo>
                      <a:pt x="78" y="642"/>
                    </a:lnTo>
                    <a:lnTo>
                      <a:pt x="78" y="654"/>
                    </a:lnTo>
                    <a:lnTo>
                      <a:pt x="66" y="672"/>
                    </a:lnTo>
                    <a:lnTo>
                      <a:pt x="108" y="714"/>
                    </a:lnTo>
                    <a:lnTo>
                      <a:pt x="114" y="714"/>
                    </a:lnTo>
                    <a:lnTo>
                      <a:pt x="144" y="738"/>
                    </a:lnTo>
                    <a:lnTo>
                      <a:pt x="144" y="750"/>
                    </a:lnTo>
                    <a:lnTo>
                      <a:pt x="150" y="744"/>
                    </a:lnTo>
                    <a:lnTo>
                      <a:pt x="156" y="750"/>
                    </a:lnTo>
                    <a:lnTo>
                      <a:pt x="174" y="750"/>
                    </a:lnTo>
                    <a:lnTo>
                      <a:pt x="186" y="744"/>
                    </a:lnTo>
                    <a:lnTo>
                      <a:pt x="192" y="738"/>
                    </a:lnTo>
                    <a:lnTo>
                      <a:pt x="210" y="738"/>
                    </a:lnTo>
                    <a:lnTo>
                      <a:pt x="210" y="732"/>
                    </a:lnTo>
                    <a:lnTo>
                      <a:pt x="222" y="720"/>
                    </a:lnTo>
                    <a:lnTo>
                      <a:pt x="228" y="732"/>
                    </a:lnTo>
                    <a:close/>
                  </a:path>
                </a:pathLst>
              </a:custGeom>
              <a:solidFill>
                <a:srgbClr val="FF1D1D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09" name="La Rioja"/>
              <xdr:cNvSpPr>
                <a:spLocks/>
              </xdr:cNvSpPr>
            </xdr:nvSpPr>
            <xdr:spPr bwMode="auto">
              <a:xfrm>
                <a:off x="2823993" y="1337434"/>
                <a:ext cx="442767" cy="280627"/>
              </a:xfrm>
              <a:custGeom>
                <a:avLst/>
                <a:gdLst/>
                <a:ahLst/>
                <a:cxnLst>
                  <a:cxn ang="0">
                    <a:pos x="360" y="222"/>
                  </a:cxn>
                  <a:cxn ang="0">
                    <a:pos x="366" y="204"/>
                  </a:cxn>
                  <a:cxn ang="0">
                    <a:pos x="408" y="186"/>
                  </a:cxn>
                  <a:cxn ang="0">
                    <a:pos x="420" y="162"/>
                  </a:cxn>
                  <a:cxn ang="0">
                    <a:pos x="402" y="156"/>
                  </a:cxn>
                  <a:cxn ang="0">
                    <a:pos x="384" y="144"/>
                  </a:cxn>
                  <a:cxn ang="0">
                    <a:pos x="360" y="126"/>
                  </a:cxn>
                  <a:cxn ang="0">
                    <a:pos x="348" y="108"/>
                  </a:cxn>
                  <a:cxn ang="0">
                    <a:pos x="330" y="96"/>
                  </a:cxn>
                  <a:cxn ang="0">
                    <a:pos x="306" y="78"/>
                  </a:cxn>
                  <a:cxn ang="0">
                    <a:pos x="276" y="78"/>
                  </a:cxn>
                  <a:cxn ang="0">
                    <a:pos x="252" y="72"/>
                  </a:cxn>
                  <a:cxn ang="0">
                    <a:pos x="240" y="60"/>
                  </a:cxn>
                  <a:cxn ang="0">
                    <a:pos x="216" y="66"/>
                  </a:cxn>
                  <a:cxn ang="0">
                    <a:pos x="192" y="48"/>
                  </a:cxn>
                  <a:cxn ang="0">
                    <a:pos x="168" y="42"/>
                  </a:cxn>
                  <a:cxn ang="0">
                    <a:pos x="162" y="48"/>
                  </a:cxn>
                  <a:cxn ang="0">
                    <a:pos x="150" y="60"/>
                  </a:cxn>
                  <a:cxn ang="0">
                    <a:pos x="138" y="30"/>
                  </a:cxn>
                  <a:cxn ang="0">
                    <a:pos x="120" y="12"/>
                  </a:cxn>
                  <a:cxn ang="0">
                    <a:pos x="96" y="12"/>
                  </a:cxn>
                  <a:cxn ang="0">
                    <a:pos x="102" y="36"/>
                  </a:cxn>
                  <a:cxn ang="0">
                    <a:pos x="90" y="30"/>
                  </a:cxn>
                  <a:cxn ang="0">
                    <a:pos x="78" y="0"/>
                  </a:cxn>
                  <a:cxn ang="0">
                    <a:pos x="12" y="6"/>
                  </a:cxn>
                  <a:cxn ang="0">
                    <a:pos x="12" y="30"/>
                  </a:cxn>
                  <a:cxn ang="0">
                    <a:pos x="12" y="42"/>
                  </a:cxn>
                  <a:cxn ang="0">
                    <a:pos x="18" y="66"/>
                  </a:cxn>
                  <a:cxn ang="0">
                    <a:pos x="6" y="78"/>
                  </a:cxn>
                  <a:cxn ang="0">
                    <a:pos x="12" y="108"/>
                  </a:cxn>
                  <a:cxn ang="0">
                    <a:pos x="0" y="180"/>
                  </a:cxn>
                  <a:cxn ang="0">
                    <a:pos x="24" y="210"/>
                  </a:cxn>
                  <a:cxn ang="0">
                    <a:pos x="60" y="234"/>
                  </a:cxn>
                  <a:cxn ang="0">
                    <a:pos x="90" y="234"/>
                  </a:cxn>
                  <a:cxn ang="0">
                    <a:pos x="96" y="192"/>
                  </a:cxn>
                  <a:cxn ang="0">
                    <a:pos x="114" y="192"/>
                  </a:cxn>
                  <a:cxn ang="0">
                    <a:pos x="114" y="222"/>
                  </a:cxn>
                  <a:cxn ang="0">
                    <a:pos x="114" y="240"/>
                  </a:cxn>
                  <a:cxn ang="0">
                    <a:pos x="132" y="246"/>
                  </a:cxn>
                  <a:cxn ang="0">
                    <a:pos x="156" y="246"/>
                  </a:cxn>
                  <a:cxn ang="0">
                    <a:pos x="174" y="216"/>
                  </a:cxn>
                  <a:cxn ang="0">
                    <a:pos x="192" y="192"/>
                  </a:cxn>
                  <a:cxn ang="0">
                    <a:pos x="240" y="186"/>
                  </a:cxn>
                  <a:cxn ang="0">
                    <a:pos x="252" y="210"/>
                  </a:cxn>
                  <a:cxn ang="0">
                    <a:pos x="288" y="210"/>
                  </a:cxn>
                  <a:cxn ang="0">
                    <a:pos x="288" y="222"/>
                  </a:cxn>
                  <a:cxn ang="0">
                    <a:pos x="294" y="240"/>
                  </a:cxn>
                  <a:cxn ang="0">
                    <a:pos x="294" y="252"/>
                  </a:cxn>
                  <a:cxn ang="0">
                    <a:pos x="324" y="264"/>
                  </a:cxn>
                  <a:cxn ang="0">
                    <a:pos x="366" y="246"/>
                  </a:cxn>
                </a:cxnLst>
                <a:rect l="0" t="0" r="r" b="b"/>
                <a:pathLst>
                  <a:path w="426" h="270">
                    <a:moveTo>
                      <a:pt x="366" y="240"/>
                    </a:moveTo>
                    <a:lnTo>
                      <a:pt x="360" y="234"/>
                    </a:lnTo>
                    <a:lnTo>
                      <a:pt x="360" y="222"/>
                    </a:lnTo>
                    <a:lnTo>
                      <a:pt x="354" y="216"/>
                    </a:lnTo>
                    <a:lnTo>
                      <a:pt x="360" y="204"/>
                    </a:lnTo>
                    <a:lnTo>
                      <a:pt x="366" y="204"/>
                    </a:lnTo>
                    <a:lnTo>
                      <a:pt x="366" y="192"/>
                    </a:lnTo>
                    <a:lnTo>
                      <a:pt x="372" y="186"/>
                    </a:lnTo>
                    <a:lnTo>
                      <a:pt x="408" y="186"/>
                    </a:lnTo>
                    <a:lnTo>
                      <a:pt x="420" y="180"/>
                    </a:lnTo>
                    <a:lnTo>
                      <a:pt x="426" y="174"/>
                    </a:lnTo>
                    <a:lnTo>
                      <a:pt x="420" y="162"/>
                    </a:lnTo>
                    <a:lnTo>
                      <a:pt x="408" y="162"/>
                    </a:lnTo>
                    <a:lnTo>
                      <a:pt x="408" y="156"/>
                    </a:lnTo>
                    <a:lnTo>
                      <a:pt x="402" y="156"/>
                    </a:lnTo>
                    <a:lnTo>
                      <a:pt x="396" y="150"/>
                    </a:lnTo>
                    <a:lnTo>
                      <a:pt x="384" y="150"/>
                    </a:lnTo>
                    <a:lnTo>
                      <a:pt x="384" y="144"/>
                    </a:lnTo>
                    <a:lnTo>
                      <a:pt x="366" y="144"/>
                    </a:lnTo>
                    <a:lnTo>
                      <a:pt x="366" y="132"/>
                    </a:lnTo>
                    <a:lnTo>
                      <a:pt x="360" y="126"/>
                    </a:lnTo>
                    <a:lnTo>
                      <a:pt x="354" y="126"/>
                    </a:lnTo>
                    <a:lnTo>
                      <a:pt x="354" y="120"/>
                    </a:lnTo>
                    <a:lnTo>
                      <a:pt x="348" y="108"/>
                    </a:lnTo>
                    <a:lnTo>
                      <a:pt x="342" y="102"/>
                    </a:lnTo>
                    <a:lnTo>
                      <a:pt x="330" y="102"/>
                    </a:lnTo>
                    <a:lnTo>
                      <a:pt x="330" y="96"/>
                    </a:lnTo>
                    <a:lnTo>
                      <a:pt x="318" y="96"/>
                    </a:lnTo>
                    <a:lnTo>
                      <a:pt x="306" y="96"/>
                    </a:lnTo>
                    <a:lnTo>
                      <a:pt x="306" y="78"/>
                    </a:lnTo>
                    <a:lnTo>
                      <a:pt x="294" y="72"/>
                    </a:lnTo>
                    <a:lnTo>
                      <a:pt x="282" y="72"/>
                    </a:lnTo>
                    <a:lnTo>
                      <a:pt x="276" y="78"/>
                    </a:lnTo>
                    <a:lnTo>
                      <a:pt x="270" y="78"/>
                    </a:lnTo>
                    <a:lnTo>
                      <a:pt x="270" y="72"/>
                    </a:lnTo>
                    <a:lnTo>
                      <a:pt x="252" y="72"/>
                    </a:lnTo>
                    <a:lnTo>
                      <a:pt x="252" y="66"/>
                    </a:lnTo>
                    <a:lnTo>
                      <a:pt x="240" y="66"/>
                    </a:lnTo>
                    <a:lnTo>
                      <a:pt x="240" y="60"/>
                    </a:lnTo>
                    <a:lnTo>
                      <a:pt x="228" y="60"/>
                    </a:lnTo>
                    <a:lnTo>
                      <a:pt x="228" y="66"/>
                    </a:lnTo>
                    <a:lnTo>
                      <a:pt x="216" y="66"/>
                    </a:lnTo>
                    <a:lnTo>
                      <a:pt x="210" y="60"/>
                    </a:lnTo>
                    <a:lnTo>
                      <a:pt x="198" y="60"/>
                    </a:lnTo>
                    <a:lnTo>
                      <a:pt x="192" y="48"/>
                    </a:lnTo>
                    <a:lnTo>
                      <a:pt x="174" y="48"/>
                    </a:lnTo>
                    <a:lnTo>
                      <a:pt x="174" y="42"/>
                    </a:lnTo>
                    <a:lnTo>
                      <a:pt x="168" y="42"/>
                    </a:lnTo>
                    <a:lnTo>
                      <a:pt x="168" y="48"/>
                    </a:lnTo>
                    <a:lnTo>
                      <a:pt x="162" y="60"/>
                    </a:lnTo>
                    <a:lnTo>
                      <a:pt x="162" y="48"/>
                    </a:lnTo>
                    <a:lnTo>
                      <a:pt x="156" y="48"/>
                    </a:lnTo>
                    <a:lnTo>
                      <a:pt x="156" y="60"/>
                    </a:lnTo>
                    <a:lnTo>
                      <a:pt x="150" y="60"/>
                    </a:lnTo>
                    <a:lnTo>
                      <a:pt x="150" y="42"/>
                    </a:lnTo>
                    <a:lnTo>
                      <a:pt x="138" y="42"/>
                    </a:lnTo>
                    <a:lnTo>
                      <a:pt x="138" y="30"/>
                    </a:lnTo>
                    <a:lnTo>
                      <a:pt x="132" y="18"/>
                    </a:lnTo>
                    <a:lnTo>
                      <a:pt x="126" y="12"/>
                    </a:lnTo>
                    <a:lnTo>
                      <a:pt x="120" y="12"/>
                    </a:lnTo>
                    <a:lnTo>
                      <a:pt x="114" y="6"/>
                    </a:lnTo>
                    <a:lnTo>
                      <a:pt x="102" y="6"/>
                    </a:lnTo>
                    <a:lnTo>
                      <a:pt x="96" y="12"/>
                    </a:lnTo>
                    <a:lnTo>
                      <a:pt x="102" y="12"/>
                    </a:lnTo>
                    <a:lnTo>
                      <a:pt x="102" y="18"/>
                    </a:lnTo>
                    <a:lnTo>
                      <a:pt x="102" y="36"/>
                    </a:lnTo>
                    <a:lnTo>
                      <a:pt x="96" y="30"/>
                    </a:lnTo>
                    <a:lnTo>
                      <a:pt x="90" y="18"/>
                    </a:lnTo>
                    <a:lnTo>
                      <a:pt x="90" y="30"/>
                    </a:lnTo>
                    <a:lnTo>
                      <a:pt x="84" y="30"/>
                    </a:lnTo>
                    <a:lnTo>
                      <a:pt x="78" y="18"/>
                    </a:lnTo>
                    <a:lnTo>
                      <a:pt x="78" y="0"/>
                    </a:lnTo>
                    <a:lnTo>
                      <a:pt x="72" y="0"/>
                    </a:lnTo>
                    <a:lnTo>
                      <a:pt x="18" y="0"/>
                    </a:lnTo>
                    <a:lnTo>
                      <a:pt x="12" y="6"/>
                    </a:lnTo>
                    <a:lnTo>
                      <a:pt x="6" y="6"/>
                    </a:lnTo>
                    <a:lnTo>
                      <a:pt x="6" y="18"/>
                    </a:lnTo>
                    <a:lnTo>
                      <a:pt x="12" y="30"/>
                    </a:lnTo>
                    <a:lnTo>
                      <a:pt x="0" y="30"/>
                    </a:lnTo>
                    <a:lnTo>
                      <a:pt x="0" y="42"/>
                    </a:lnTo>
                    <a:lnTo>
                      <a:pt x="12" y="42"/>
                    </a:lnTo>
                    <a:lnTo>
                      <a:pt x="6" y="60"/>
                    </a:lnTo>
                    <a:lnTo>
                      <a:pt x="12" y="60"/>
                    </a:lnTo>
                    <a:lnTo>
                      <a:pt x="18" y="66"/>
                    </a:lnTo>
                    <a:lnTo>
                      <a:pt x="18" y="102"/>
                    </a:lnTo>
                    <a:lnTo>
                      <a:pt x="12" y="78"/>
                    </a:lnTo>
                    <a:lnTo>
                      <a:pt x="6" y="78"/>
                    </a:lnTo>
                    <a:lnTo>
                      <a:pt x="6" y="96"/>
                    </a:lnTo>
                    <a:lnTo>
                      <a:pt x="12" y="102"/>
                    </a:lnTo>
                    <a:lnTo>
                      <a:pt x="12" y="108"/>
                    </a:lnTo>
                    <a:lnTo>
                      <a:pt x="6" y="108"/>
                    </a:lnTo>
                    <a:lnTo>
                      <a:pt x="6" y="174"/>
                    </a:lnTo>
                    <a:lnTo>
                      <a:pt x="0" y="180"/>
                    </a:lnTo>
                    <a:lnTo>
                      <a:pt x="6" y="180"/>
                    </a:lnTo>
                    <a:lnTo>
                      <a:pt x="24" y="204"/>
                    </a:lnTo>
                    <a:lnTo>
                      <a:pt x="24" y="210"/>
                    </a:lnTo>
                    <a:lnTo>
                      <a:pt x="48" y="210"/>
                    </a:lnTo>
                    <a:lnTo>
                      <a:pt x="60" y="222"/>
                    </a:lnTo>
                    <a:lnTo>
                      <a:pt x="60" y="234"/>
                    </a:lnTo>
                    <a:lnTo>
                      <a:pt x="60" y="240"/>
                    </a:lnTo>
                    <a:lnTo>
                      <a:pt x="78" y="240"/>
                    </a:lnTo>
                    <a:lnTo>
                      <a:pt x="90" y="234"/>
                    </a:lnTo>
                    <a:lnTo>
                      <a:pt x="96" y="222"/>
                    </a:lnTo>
                    <a:lnTo>
                      <a:pt x="96" y="204"/>
                    </a:lnTo>
                    <a:lnTo>
                      <a:pt x="96" y="192"/>
                    </a:lnTo>
                    <a:lnTo>
                      <a:pt x="102" y="204"/>
                    </a:lnTo>
                    <a:lnTo>
                      <a:pt x="114" y="204"/>
                    </a:lnTo>
                    <a:lnTo>
                      <a:pt x="114" y="192"/>
                    </a:lnTo>
                    <a:lnTo>
                      <a:pt x="120" y="204"/>
                    </a:lnTo>
                    <a:lnTo>
                      <a:pt x="120" y="216"/>
                    </a:lnTo>
                    <a:lnTo>
                      <a:pt x="114" y="222"/>
                    </a:lnTo>
                    <a:lnTo>
                      <a:pt x="114" y="234"/>
                    </a:lnTo>
                    <a:lnTo>
                      <a:pt x="102" y="234"/>
                    </a:lnTo>
                    <a:lnTo>
                      <a:pt x="114" y="240"/>
                    </a:lnTo>
                    <a:lnTo>
                      <a:pt x="126" y="240"/>
                    </a:lnTo>
                    <a:lnTo>
                      <a:pt x="126" y="246"/>
                    </a:lnTo>
                    <a:lnTo>
                      <a:pt x="132" y="246"/>
                    </a:lnTo>
                    <a:lnTo>
                      <a:pt x="138" y="240"/>
                    </a:lnTo>
                    <a:lnTo>
                      <a:pt x="150" y="246"/>
                    </a:lnTo>
                    <a:lnTo>
                      <a:pt x="156" y="246"/>
                    </a:lnTo>
                    <a:lnTo>
                      <a:pt x="162" y="240"/>
                    </a:lnTo>
                    <a:lnTo>
                      <a:pt x="162" y="234"/>
                    </a:lnTo>
                    <a:lnTo>
                      <a:pt x="174" y="216"/>
                    </a:lnTo>
                    <a:lnTo>
                      <a:pt x="174" y="204"/>
                    </a:lnTo>
                    <a:lnTo>
                      <a:pt x="180" y="204"/>
                    </a:lnTo>
                    <a:lnTo>
                      <a:pt x="192" y="192"/>
                    </a:lnTo>
                    <a:lnTo>
                      <a:pt x="204" y="192"/>
                    </a:lnTo>
                    <a:lnTo>
                      <a:pt x="204" y="186"/>
                    </a:lnTo>
                    <a:lnTo>
                      <a:pt x="240" y="186"/>
                    </a:lnTo>
                    <a:lnTo>
                      <a:pt x="246" y="192"/>
                    </a:lnTo>
                    <a:lnTo>
                      <a:pt x="246" y="210"/>
                    </a:lnTo>
                    <a:lnTo>
                      <a:pt x="252" y="210"/>
                    </a:lnTo>
                    <a:lnTo>
                      <a:pt x="270" y="204"/>
                    </a:lnTo>
                    <a:lnTo>
                      <a:pt x="288" y="204"/>
                    </a:lnTo>
                    <a:lnTo>
                      <a:pt x="288" y="210"/>
                    </a:lnTo>
                    <a:lnTo>
                      <a:pt x="282" y="216"/>
                    </a:lnTo>
                    <a:lnTo>
                      <a:pt x="276" y="216"/>
                    </a:lnTo>
                    <a:lnTo>
                      <a:pt x="288" y="222"/>
                    </a:lnTo>
                    <a:lnTo>
                      <a:pt x="288" y="234"/>
                    </a:lnTo>
                    <a:lnTo>
                      <a:pt x="294" y="234"/>
                    </a:lnTo>
                    <a:lnTo>
                      <a:pt x="294" y="240"/>
                    </a:lnTo>
                    <a:lnTo>
                      <a:pt x="288" y="240"/>
                    </a:lnTo>
                    <a:lnTo>
                      <a:pt x="288" y="246"/>
                    </a:lnTo>
                    <a:lnTo>
                      <a:pt x="294" y="252"/>
                    </a:lnTo>
                    <a:lnTo>
                      <a:pt x="306" y="252"/>
                    </a:lnTo>
                    <a:lnTo>
                      <a:pt x="312" y="264"/>
                    </a:lnTo>
                    <a:lnTo>
                      <a:pt x="324" y="264"/>
                    </a:lnTo>
                    <a:lnTo>
                      <a:pt x="330" y="270"/>
                    </a:lnTo>
                    <a:lnTo>
                      <a:pt x="348" y="270"/>
                    </a:lnTo>
                    <a:lnTo>
                      <a:pt x="366" y="246"/>
                    </a:lnTo>
                    <a:lnTo>
                      <a:pt x="366" y="240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0" name="Galicia"/>
              <xdr:cNvSpPr>
                <a:spLocks/>
              </xdr:cNvSpPr>
            </xdr:nvSpPr>
            <xdr:spPr bwMode="auto">
              <a:xfrm>
                <a:off x="988343" y="843465"/>
                <a:ext cx="729630" cy="804464"/>
              </a:xfrm>
              <a:custGeom>
                <a:avLst/>
                <a:gdLst/>
                <a:ahLst/>
                <a:cxnLst>
                  <a:cxn ang="0">
                    <a:pos x="300" y="702"/>
                  </a:cxn>
                  <a:cxn ang="0">
                    <a:pos x="390" y="762"/>
                  </a:cxn>
                  <a:cxn ang="0">
                    <a:pos x="546" y="756"/>
                  </a:cxn>
                  <a:cxn ang="0">
                    <a:pos x="636" y="672"/>
                  </a:cxn>
                  <a:cxn ang="0">
                    <a:pos x="702" y="594"/>
                  </a:cxn>
                  <a:cxn ang="0">
                    <a:pos x="690" y="534"/>
                  </a:cxn>
                  <a:cxn ang="0">
                    <a:pos x="624" y="492"/>
                  </a:cxn>
                  <a:cxn ang="0">
                    <a:pos x="642" y="414"/>
                  </a:cxn>
                  <a:cxn ang="0">
                    <a:pos x="684" y="354"/>
                  </a:cxn>
                  <a:cxn ang="0">
                    <a:pos x="654" y="312"/>
                  </a:cxn>
                  <a:cxn ang="0">
                    <a:pos x="648" y="252"/>
                  </a:cxn>
                  <a:cxn ang="0">
                    <a:pos x="612" y="180"/>
                  </a:cxn>
                  <a:cxn ang="0">
                    <a:pos x="654" y="108"/>
                  </a:cxn>
                  <a:cxn ang="0">
                    <a:pos x="588" y="102"/>
                  </a:cxn>
                  <a:cxn ang="0">
                    <a:pos x="564" y="60"/>
                  </a:cxn>
                  <a:cxn ang="0">
                    <a:pos x="498" y="36"/>
                  </a:cxn>
                  <a:cxn ang="0">
                    <a:pos x="462" y="42"/>
                  </a:cxn>
                  <a:cxn ang="0">
                    <a:pos x="438" y="24"/>
                  </a:cxn>
                  <a:cxn ang="0">
                    <a:pos x="414" y="48"/>
                  </a:cxn>
                  <a:cxn ang="0">
                    <a:pos x="426" y="12"/>
                  </a:cxn>
                  <a:cxn ang="0">
                    <a:pos x="366" y="36"/>
                  </a:cxn>
                  <a:cxn ang="0">
                    <a:pos x="330" y="60"/>
                  </a:cxn>
                  <a:cxn ang="0">
                    <a:pos x="300" y="96"/>
                  </a:cxn>
                  <a:cxn ang="0">
                    <a:pos x="300" y="120"/>
                  </a:cxn>
                  <a:cxn ang="0">
                    <a:pos x="342" y="102"/>
                  </a:cxn>
                  <a:cxn ang="0">
                    <a:pos x="300" y="132"/>
                  </a:cxn>
                  <a:cxn ang="0">
                    <a:pos x="306" y="156"/>
                  </a:cxn>
                  <a:cxn ang="0">
                    <a:pos x="270" y="150"/>
                  </a:cxn>
                  <a:cxn ang="0">
                    <a:pos x="204" y="174"/>
                  </a:cxn>
                  <a:cxn ang="0">
                    <a:pos x="120" y="174"/>
                  </a:cxn>
                  <a:cxn ang="0">
                    <a:pos x="114" y="204"/>
                  </a:cxn>
                  <a:cxn ang="0">
                    <a:pos x="54" y="210"/>
                  </a:cxn>
                  <a:cxn ang="0">
                    <a:pos x="48" y="234"/>
                  </a:cxn>
                  <a:cxn ang="0">
                    <a:pos x="18" y="252"/>
                  </a:cxn>
                  <a:cxn ang="0">
                    <a:pos x="12" y="288"/>
                  </a:cxn>
                  <a:cxn ang="0">
                    <a:pos x="6" y="324"/>
                  </a:cxn>
                  <a:cxn ang="0">
                    <a:pos x="36" y="312"/>
                  </a:cxn>
                  <a:cxn ang="0">
                    <a:pos x="42" y="348"/>
                  </a:cxn>
                  <a:cxn ang="0">
                    <a:pos x="66" y="378"/>
                  </a:cxn>
                  <a:cxn ang="0">
                    <a:pos x="102" y="372"/>
                  </a:cxn>
                  <a:cxn ang="0">
                    <a:pos x="96" y="378"/>
                  </a:cxn>
                  <a:cxn ang="0">
                    <a:pos x="66" y="414"/>
                  </a:cxn>
                  <a:cxn ang="0">
                    <a:pos x="66" y="474"/>
                  </a:cxn>
                  <a:cxn ang="0">
                    <a:pos x="102" y="444"/>
                  </a:cxn>
                  <a:cxn ang="0">
                    <a:pos x="120" y="438"/>
                  </a:cxn>
                  <a:cxn ang="0">
                    <a:pos x="150" y="420"/>
                  </a:cxn>
                  <a:cxn ang="0">
                    <a:pos x="144" y="450"/>
                  </a:cxn>
                  <a:cxn ang="0">
                    <a:pos x="138" y="480"/>
                  </a:cxn>
                  <a:cxn ang="0">
                    <a:pos x="120" y="498"/>
                  </a:cxn>
                  <a:cxn ang="0">
                    <a:pos x="90" y="492"/>
                  </a:cxn>
                  <a:cxn ang="0">
                    <a:pos x="126" y="522"/>
                  </a:cxn>
                  <a:cxn ang="0">
                    <a:pos x="168" y="522"/>
                  </a:cxn>
                  <a:cxn ang="0">
                    <a:pos x="120" y="570"/>
                  </a:cxn>
                  <a:cxn ang="0">
                    <a:pos x="150" y="570"/>
                  </a:cxn>
                  <a:cxn ang="0">
                    <a:pos x="180" y="558"/>
                  </a:cxn>
                  <a:cxn ang="0">
                    <a:pos x="138" y="594"/>
                  </a:cxn>
                  <a:cxn ang="0">
                    <a:pos x="114" y="636"/>
                  </a:cxn>
                  <a:cxn ang="0">
                    <a:pos x="120" y="708"/>
                  </a:cxn>
                </a:cxnLst>
                <a:rect l="0" t="0" r="r" b="b"/>
                <a:pathLst>
                  <a:path w="702" h="774">
                    <a:moveTo>
                      <a:pt x="156" y="684"/>
                    </a:moveTo>
                    <a:lnTo>
                      <a:pt x="216" y="654"/>
                    </a:lnTo>
                    <a:lnTo>
                      <a:pt x="276" y="642"/>
                    </a:lnTo>
                    <a:lnTo>
                      <a:pt x="300" y="648"/>
                    </a:lnTo>
                    <a:lnTo>
                      <a:pt x="288" y="672"/>
                    </a:lnTo>
                    <a:lnTo>
                      <a:pt x="312" y="654"/>
                    </a:lnTo>
                    <a:lnTo>
                      <a:pt x="336" y="684"/>
                    </a:lnTo>
                    <a:lnTo>
                      <a:pt x="300" y="702"/>
                    </a:lnTo>
                    <a:lnTo>
                      <a:pt x="294" y="726"/>
                    </a:lnTo>
                    <a:lnTo>
                      <a:pt x="306" y="762"/>
                    </a:lnTo>
                    <a:lnTo>
                      <a:pt x="342" y="762"/>
                    </a:lnTo>
                    <a:lnTo>
                      <a:pt x="354" y="756"/>
                    </a:lnTo>
                    <a:lnTo>
                      <a:pt x="372" y="744"/>
                    </a:lnTo>
                    <a:lnTo>
                      <a:pt x="378" y="726"/>
                    </a:lnTo>
                    <a:lnTo>
                      <a:pt x="390" y="714"/>
                    </a:lnTo>
                    <a:lnTo>
                      <a:pt x="390" y="762"/>
                    </a:lnTo>
                    <a:lnTo>
                      <a:pt x="432" y="732"/>
                    </a:lnTo>
                    <a:lnTo>
                      <a:pt x="480" y="744"/>
                    </a:lnTo>
                    <a:lnTo>
                      <a:pt x="480" y="768"/>
                    </a:lnTo>
                    <a:lnTo>
                      <a:pt x="498" y="768"/>
                    </a:lnTo>
                    <a:lnTo>
                      <a:pt x="504" y="744"/>
                    </a:lnTo>
                    <a:lnTo>
                      <a:pt x="510" y="744"/>
                    </a:lnTo>
                    <a:lnTo>
                      <a:pt x="528" y="774"/>
                    </a:lnTo>
                    <a:lnTo>
                      <a:pt x="546" y="756"/>
                    </a:lnTo>
                    <a:lnTo>
                      <a:pt x="558" y="762"/>
                    </a:lnTo>
                    <a:lnTo>
                      <a:pt x="600" y="738"/>
                    </a:lnTo>
                    <a:lnTo>
                      <a:pt x="600" y="708"/>
                    </a:lnTo>
                    <a:lnTo>
                      <a:pt x="618" y="708"/>
                    </a:lnTo>
                    <a:lnTo>
                      <a:pt x="636" y="726"/>
                    </a:lnTo>
                    <a:lnTo>
                      <a:pt x="636" y="696"/>
                    </a:lnTo>
                    <a:lnTo>
                      <a:pt x="618" y="684"/>
                    </a:lnTo>
                    <a:lnTo>
                      <a:pt x="636" y="672"/>
                    </a:lnTo>
                    <a:lnTo>
                      <a:pt x="642" y="666"/>
                    </a:lnTo>
                    <a:lnTo>
                      <a:pt x="642" y="648"/>
                    </a:lnTo>
                    <a:lnTo>
                      <a:pt x="654" y="642"/>
                    </a:lnTo>
                    <a:lnTo>
                      <a:pt x="660" y="624"/>
                    </a:lnTo>
                    <a:lnTo>
                      <a:pt x="678" y="624"/>
                    </a:lnTo>
                    <a:lnTo>
                      <a:pt x="690" y="636"/>
                    </a:lnTo>
                    <a:lnTo>
                      <a:pt x="696" y="612"/>
                    </a:lnTo>
                    <a:lnTo>
                      <a:pt x="702" y="594"/>
                    </a:lnTo>
                    <a:lnTo>
                      <a:pt x="702" y="576"/>
                    </a:lnTo>
                    <a:lnTo>
                      <a:pt x="684" y="558"/>
                    </a:lnTo>
                    <a:lnTo>
                      <a:pt x="678" y="558"/>
                    </a:lnTo>
                    <a:lnTo>
                      <a:pt x="654" y="552"/>
                    </a:lnTo>
                    <a:lnTo>
                      <a:pt x="654" y="546"/>
                    </a:lnTo>
                    <a:lnTo>
                      <a:pt x="666" y="552"/>
                    </a:lnTo>
                    <a:lnTo>
                      <a:pt x="684" y="552"/>
                    </a:lnTo>
                    <a:lnTo>
                      <a:pt x="690" y="534"/>
                    </a:lnTo>
                    <a:lnTo>
                      <a:pt x="684" y="522"/>
                    </a:lnTo>
                    <a:lnTo>
                      <a:pt x="666" y="522"/>
                    </a:lnTo>
                    <a:lnTo>
                      <a:pt x="660" y="516"/>
                    </a:lnTo>
                    <a:lnTo>
                      <a:pt x="648" y="504"/>
                    </a:lnTo>
                    <a:lnTo>
                      <a:pt x="642" y="522"/>
                    </a:lnTo>
                    <a:lnTo>
                      <a:pt x="624" y="522"/>
                    </a:lnTo>
                    <a:lnTo>
                      <a:pt x="612" y="504"/>
                    </a:lnTo>
                    <a:lnTo>
                      <a:pt x="624" y="492"/>
                    </a:lnTo>
                    <a:lnTo>
                      <a:pt x="624" y="486"/>
                    </a:lnTo>
                    <a:lnTo>
                      <a:pt x="618" y="468"/>
                    </a:lnTo>
                    <a:lnTo>
                      <a:pt x="636" y="462"/>
                    </a:lnTo>
                    <a:lnTo>
                      <a:pt x="636" y="456"/>
                    </a:lnTo>
                    <a:lnTo>
                      <a:pt x="624" y="444"/>
                    </a:lnTo>
                    <a:lnTo>
                      <a:pt x="636" y="432"/>
                    </a:lnTo>
                    <a:lnTo>
                      <a:pt x="642" y="432"/>
                    </a:lnTo>
                    <a:lnTo>
                      <a:pt x="642" y="414"/>
                    </a:lnTo>
                    <a:lnTo>
                      <a:pt x="648" y="426"/>
                    </a:lnTo>
                    <a:lnTo>
                      <a:pt x="660" y="426"/>
                    </a:lnTo>
                    <a:lnTo>
                      <a:pt x="660" y="414"/>
                    </a:lnTo>
                    <a:lnTo>
                      <a:pt x="678" y="402"/>
                    </a:lnTo>
                    <a:lnTo>
                      <a:pt x="684" y="396"/>
                    </a:lnTo>
                    <a:lnTo>
                      <a:pt x="678" y="378"/>
                    </a:lnTo>
                    <a:lnTo>
                      <a:pt x="684" y="372"/>
                    </a:lnTo>
                    <a:lnTo>
                      <a:pt x="684" y="354"/>
                    </a:lnTo>
                    <a:lnTo>
                      <a:pt x="690" y="342"/>
                    </a:lnTo>
                    <a:lnTo>
                      <a:pt x="678" y="336"/>
                    </a:lnTo>
                    <a:lnTo>
                      <a:pt x="660" y="318"/>
                    </a:lnTo>
                    <a:lnTo>
                      <a:pt x="654" y="318"/>
                    </a:lnTo>
                    <a:lnTo>
                      <a:pt x="654" y="324"/>
                    </a:lnTo>
                    <a:lnTo>
                      <a:pt x="648" y="324"/>
                    </a:lnTo>
                    <a:lnTo>
                      <a:pt x="642" y="318"/>
                    </a:lnTo>
                    <a:lnTo>
                      <a:pt x="654" y="312"/>
                    </a:lnTo>
                    <a:lnTo>
                      <a:pt x="654" y="294"/>
                    </a:lnTo>
                    <a:lnTo>
                      <a:pt x="666" y="288"/>
                    </a:lnTo>
                    <a:lnTo>
                      <a:pt x="684" y="282"/>
                    </a:lnTo>
                    <a:lnTo>
                      <a:pt x="690" y="264"/>
                    </a:lnTo>
                    <a:lnTo>
                      <a:pt x="684" y="252"/>
                    </a:lnTo>
                    <a:lnTo>
                      <a:pt x="666" y="264"/>
                    </a:lnTo>
                    <a:lnTo>
                      <a:pt x="660" y="270"/>
                    </a:lnTo>
                    <a:lnTo>
                      <a:pt x="648" y="252"/>
                    </a:lnTo>
                    <a:lnTo>
                      <a:pt x="648" y="240"/>
                    </a:lnTo>
                    <a:lnTo>
                      <a:pt x="636" y="234"/>
                    </a:lnTo>
                    <a:lnTo>
                      <a:pt x="636" y="204"/>
                    </a:lnTo>
                    <a:lnTo>
                      <a:pt x="624" y="204"/>
                    </a:lnTo>
                    <a:lnTo>
                      <a:pt x="618" y="192"/>
                    </a:lnTo>
                    <a:lnTo>
                      <a:pt x="624" y="180"/>
                    </a:lnTo>
                    <a:lnTo>
                      <a:pt x="618" y="174"/>
                    </a:lnTo>
                    <a:lnTo>
                      <a:pt x="612" y="180"/>
                    </a:lnTo>
                    <a:lnTo>
                      <a:pt x="606" y="174"/>
                    </a:lnTo>
                    <a:lnTo>
                      <a:pt x="606" y="162"/>
                    </a:lnTo>
                    <a:lnTo>
                      <a:pt x="618" y="162"/>
                    </a:lnTo>
                    <a:lnTo>
                      <a:pt x="636" y="144"/>
                    </a:lnTo>
                    <a:lnTo>
                      <a:pt x="642" y="144"/>
                    </a:lnTo>
                    <a:lnTo>
                      <a:pt x="648" y="132"/>
                    </a:lnTo>
                    <a:lnTo>
                      <a:pt x="648" y="120"/>
                    </a:lnTo>
                    <a:lnTo>
                      <a:pt x="654" y="108"/>
                    </a:lnTo>
                    <a:lnTo>
                      <a:pt x="660" y="102"/>
                    </a:lnTo>
                    <a:lnTo>
                      <a:pt x="654" y="96"/>
                    </a:lnTo>
                    <a:lnTo>
                      <a:pt x="648" y="96"/>
                    </a:lnTo>
                    <a:lnTo>
                      <a:pt x="624" y="96"/>
                    </a:lnTo>
                    <a:lnTo>
                      <a:pt x="612" y="96"/>
                    </a:lnTo>
                    <a:lnTo>
                      <a:pt x="600" y="90"/>
                    </a:lnTo>
                    <a:lnTo>
                      <a:pt x="594" y="96"/>
                    </a:lnTo>
                    <a:lnTo>
                      <a:pt x="588" y="102"/>
                    </a:lnTo>
                    <a:lnTo>
                      <a:pt x="588" y="96"/>
                    </a:lnTo>
                    <a:lnTo>
                      <a:pt x="588" y="90"/>
                    </a:lnTo>
                    <a:lnTo>
                      <a:pt x="594" y="90"/>
                    </a:lnTo>
                    <a:lnTo>
                      <a:pt x="588" y="84"/>
                    </a:lnTo>
                    <a:lnTo>
                      <a:pt x="582" y="78"/>
                    </a:lnTo>
                    <a:lnTo>
                      <a:pt x="576" y="72"/>
                    </a:lnTo>
                    <a:lnTo>
                      <a:pt x="570" y="66"/>
                    </a:lnTo>
                    <a:lnTo>
                      <a:pt x="564" y="60"/>
                    </a:lnTo>
                    <a:lnTo>
                      <a:pt x="564" y="54"/>
                    </a:lnTo>
                    <a:lnTo>
                      <a:pt x="552" y="42"/>
                    </a:lnTo>
                    <a:lnTo>
                      <a:pt x="534" y="36"/>
                    </a:lnTo>
                    <a:lnTo>
                      <a:pt x="522" y="30"/>
                    </a:lnTo>
                    <a:lnTo>
                      <a:pt x="516" y="24"/>
                    </a:lnTo>
                    <a:lnTo>
                      <a:pt x="510" y="24"/>
                    </a:lnTo>
                    <a:lnTo>
                      <a:pt x="504" y="30"/>
                    </a:lnTo>
                    <a:lnTo>
                      <a:pt x="498" y="36"/>
                    </a:lnTo>
                    <a:lnTo>
                      <a:pt x="498" y="48"/>
                    </a:lnTo>
                    <a:lnTo>
                      <a:pt x="492" y="42"/>
                    </a:lnTo>
                    <a:lnTo>
                      <a:pt x="492" y="36"/>
                    </a:lnTo>
                    <a:lnTo>
                      <a:pt x="486" y="12"/>
                    </a:lnTo>
                    <a:lnTo>
                      <a:pt x="474" y="18"/>
                    </a:lnTo>
                    <a:lnTo>
                      <a:pt x="474" y="24"/>
                    </a:lnTo>
                    <a:lnTo>
                      <a:pt x="468" y="48"/>
                    </a:lnTo>
                    <a:lnTo>
                      <a:pt x="462" y="42"/>
                    </a:lnTo>
                    <a:lnTo>
                      <a:pt x="468" y="18"/>
                    </a:lnTo>
                    <a:lnTo>
                      <a:pt x="474" y="12"/>
                    </a:lnTo>
                    <a:lnTo>
                      <a:pt x="480" y="6"/>
                    </a:lnTo>
                    <a:lnTo>
                      <a:pt x="480" y="0"/>
                    </a:lnTo>
                    <a:lnTo>
                      <a:pt x="474" y="0"/>
                    </a:lnTo>
                    <a:lnTo>
                      <a:pt x="462" y="12"/>
                    </a:lnTo>
                    <a:lnTo>
                      <a:pt x="450" y="24"/>
                    </a:lnTo>
                    <a:lnTo>
                      <a:pt x="438" y="24"/>
                    </a:lnTo>
                    <a:lnTo>
                      <a:pt x="432" y="30"/>
                    </a:lnTo>
                    <a:lnTo>
                      <a:pt x="438" y="42"/>
                    </a:lnTo>
                    <a:lnTo>
                      <a:pt x="426" y="36"/>
                    </a:lnTo>
                    <a:lnTo>
                      <a:pt x="420" y="36"/>
                    </a:lnTo>
                    <a:lnTo>
                      <a:pt x="420" y="42"/>
                    </a:lnTo>
                    <a:lnTo>
                      <a:pt x="426" y="42"/>
                    </a:lnTo>
                    <a:lnTo>
                      <a:pt x="420" y="48"/>
                    </a:lnTo>
                    <a:lnTo>
                      <a:pt x="414" y="48"/>
                    </a:lnTo>
                    <a:lnTo>
                      <a:pt x="414" y="42"/>
                    </a:lnTo>
                    <a:lnTo>
                      <a:pt x="420" y="42"/>
                    </a:lnTo>
                    <a:lnTo>
                      <a:pt x="414" y="36"/>
                    </a:lnTo>
                    <a:lnTo>
                      <a:pt x="420" y="30"/>
                    </a:lnTo>
                    <a:lnTo>
                      <a:pt x="420" y="24"/>
                    </a:lnTo>
                    <a:lnTo>
                      <a:pt x="426" y="30"/>
                    </a:lnTo>
                    <a:lnTo>
                      <a:pt x="420" y="18"/>
                    </a:lnTo>
                    <a:lnTo>
                      <a:pt x="426" y="12"/>
                    </a:lnTo>
                    <a:lnTo>
                      <a:pt x="420" y="12"/>
                    </a:lnTo>
                    <a:lnTo>
                      <a:pt x="408" y="12"/>
                    </a:lnTo>
                    <a:lnTo>
                      <a:pt x="396" y="18"/>
                    </a:lnTo>
                    <a:lnTo>
                      <a:pt x="390" y="24"/>
                    </a:lnTo>
                    <a:lnTo>
                      <a:pt x="378" y="24"/>
                    </a:lnTo>
                    <a:lnTo>
                      <a:pt x="372" y="24"/>
                    </a:lnTo>
                    <a:lnTo>
                      <a:pt x="366" y="30"/>
                    </a:lnTo>
                    <a:lnTo>
                      <a:pt x="366" y="36"/>
                    </a:lnTo>
                    <a:lnTo>
                      <a:pt x="360" y="42"/>
                    </a:lnTo>
                    <a:lnTo>
                      <a:pt x="366" y="48"/>
                    </a:lnTo>
                    <a:lnTo>
                      <a:pt x="366" y="54"/>
                    </a:lnTo>
                    <a:lnTo>
                      <a:pt x="372" y="54"/>
                    </a:lnTo>
                    <a:lnTo>
                      <a:pt x="366" y="60"/>
                    </a:lnTo>
                    <a:lnTo>
                      <a:pt x="360" y="54"/>
                    </a:lnTo>
                    <a:lnTo>
                      <a:pt x="336" y="60"/>
                    </a:lnTo>
                    <a:lnTo>
                      <a:pt x="330" y="60"/>
                    </a:lnTo>
                    <a:lnTo>
                      <a:pt x="324" y="72"/>
                    </a:lnTo>
                    <a:lnTo>
                      <a:pt x="318" y="78"/>
                    </a:lnTo>
                    <a:lnTo>
                      <a:pt x="306" y="84"/>
                    </a:lnTo>
                    <a:lnTo>
                      <a:pt x="300" y="84"/>
                    </a:lnTo>
                    <a:lnTo>
                      <a:pt x="294" y="78"/>
                    </a:lnTo>
                    <a:lnTo>
                      <a:pt x="294" y="84"/>
                    </a:lnTo>
                    <a:lnTo>
                      <a:pt x="294" y="90"/>
                    </a:lnTo>
                    <a:lnTo>
                      <a:pt x="300" y="96"/>
                    </a:lnTo>
                    <a:lnTo>
                      <a:pt x="294" y="102"/>
                    </a:lnTo>
                    <a:lnTo>
                      <a:pt x="288" y="96"/>
                    </a:lnTo>
                    <a:lnTo>
                      <a:pt x="288" y="102"/>
                    </a:lnTo>
                    <a:lnTo>
                      <a:pt x="288" y="108"/>
                    </a:lnTo>
                    <a:lnTo>
                      <a:pt x="288" y="114"/>
                    </a:lnTo>
                    <a:lnTo>
                      <a:pt x="282" y="120"/>
                    </a:lnTo>
                    <a:lnTo>
                      <a:pt x="288" y="120"/>
                    </a:lnTo>
                    <a:lnTo>
                      <a:pt x="300" y="120"/>
                    </a:lnTo>
                    <a:lnTo>
                      <a:pt x="306" y="114"/>
                    </a:lnTo>
                    <a:lnTo>
                      <a:pt x="306" y="108"/>
                    </a:lnTo>
                    <a:lnTo>
                      <a:pt x="312" y="108"/>
                    </a:lnTo>
                    <a:lnTo>
                      <a:pt x="312" y="114"/>
                    </a:lnTo>
                    <a:lnTo>
                      <a:pt x="318" y="114"/>
                    </a:lnTo>
                    <a:lnTo>
                      <a:pt x="324" y="114"/>
                    </a:lnTo>
                    <a:lnTo>
                      <a:pt x="330" y="102"/>
                    </a:lnTo>
                    <a:lnTo>
                      <a:pt x="342" y="102"/>
                    </a:lnTo>
                    <a:lnTo>
                      <a:pt x="330" y="114"/>
                    </a:lnTo>
                    <a:lnTo>
                      <a:pt x="324" y="120"/>
                    </a:lnTo>
                    <a:lnTo>
                      <a:pt x="324" y="126"/>
                    </a:lnTo>
                    <a:lnTo>
                      <a:pt x="312" y="120"/>
                    </a:lnTo>
                    <a:lnTo>
                      <a:pt x="300" y="126"/>
                    </a:lnTo>
                    <a:lnTo>
                      <a:pt x="288" y="126"/>
                    </a:lnTo>
                    <a:lnTo>
                      <a:pt x="294" y="132"/>
                    </a:lnTo>
                    <a:lnTo>
                      <a:pt x="300" y="132"/>
                    </a:lnTo>
                    <a:lnTo>
                      <a:pt x="306" y="132"/>
                    </a:lnTo>
                    <a:lnTo>
                      <a:pt x="318" y="138"/>
                    </a:lnTo>
                    <a:lnTo>
                      <a:pt x="324" y="138"/>
                    </a:lnTo>
                    <a:lnTo>
                      <a:pt x="330" y="138"/>
                    </a:lnTo>
                    <a:lnTo>
                      <a:pt x="318" y="144"/>
                    </a:lnTo>
                    <a:lnTo>
                      <a:pt x="318" y="168"/>
                    </a:lnTo>
                    <a:lnTo>
                      <a:pt x="312" y="162"/>
                    </a:lnTo>
                    <a:lnTo>
                      <a:pt x="306" y="156"/>
                    </a:lnTo>
                    <a:lnTo>
                      <a:pt x="306" y="150"/>
                    </a:lnTo>
                    <a:lnTo>
                      <a:pt x="300" y="150"/>
                    </a:lnTo>
                    <a:lnTo>
                      <a:pt x="288" y="150"/>
                    </a:lnTo>
                    <a:lnTo>
                      <a:pt x="282" y="156"/>
                    </a:lnTo>
                    <a:lnTo>
                      <a:pt x="282" y="162"/>
                    </a:lnTo>
                    <a:lnTo>
                      <a:pt x="276" y="162"/>
                    </a:lnTo>
                    <a:lnTo>
                      <a:pt x="270" y="162"/>
                    </a:lnTo>
                    <a:lnTo>
                      <a:pt x="270" y="150"/>
                    </a:lnTo>
                    <a:lnTo>
                      <a:pt x="264" y="150"/>
                    </a:lnTo>
                    <a:lnTo>
                      <a:pt x="258" y="150"/>
                    </a:lnTo>
                    <a:lnTo>
                      <a:pt x="252" y="156"/>
                    </a:lnTo>
                    <a:lnTo>
                      <a:pt x="246" y="156"/>
                    </a:lnTo>
                    <a:lnTo>
                      <a:pt x="240" y="156"/>
                    </a:lnTo>
                    <a:lnTo>
                      <a:pt x="234" y="168"/>
                    </a:lnTo>
                    <a:lnTo>
                      <a:pt x="228" y="168"/>
                    </a:lnTo>
                    <a:lnTo>
                      <a:pt x="204" y="174"/>
                    </a:lnTo>
                    <a:lnTo>
                      <a:pt x="174" y="180"/>
                    </a:lnTo>
                    <a:lnTo>
                      <a:pt x="162" y="180"/>
                    </a:lnTo>
                    <a:lnTo>
                      <a:pt x="156" y="174"/>
                    </a:lnTo>
                    <a:lnTo>
                      <a:pt x="138" y="162"/>
                    </a:lnTo>
                    <a:lnTo>
                      <a:pt x="138" y="168"/>
                    </a:lnTo>
                    <a:lnTo>
                      <a:pt x="126" y="168"/>
                    </a:lnTo>
                    <a:lnTo>
                      <a:pt x="120" y="168"/>
                    </a:lnTo>
                    <a:lnTo>
                      <a:pt x="120" y="174"/>
                    </a:lnTo>
                    <a:lnTo>
                      <a:pt x="108" y="180"/>
                    </a:lnTo>
                    <a:lnTo>
                      <a:pt x="102" y="180"/>
                    </a:lnTo>
                    <a:lnTo>
                      <a:pt x="96" y="186"/>
                    </a:lnTo>
                    <a:lnTo>
                      <a:pt x="108" y="186"/>
                    </a:lnTo>
                    <a:lnTo>
                      <a:pt x="108" y="198"/>
                    </a:lnTo>
                    <a:lnTo>
                      <a:pt x="114" y="198"/>
                    </a:lnTo>
                    <a:lnTo>
                      <a:pt x="120" y="198"/>
                    </a:lnTo>
                    <a:lnTo>
                      <a:pt x="114" y="204"/>
                    </a:lnTo>
                    <a:lnTo>
                      <a:pt x="108" y="204"/>
                    </a:lnTo>
                    <a:lnTo>
                      <a:pt x="102" y="204"/>
                    </a:lnTo>
                    <a:lnTo>
                      <a:pt x="84" y="204"/>
                    </a:lnTo>
                    <a:lnTo>
                      <a:pt x="78" y="210"/>
                    </a:lnTo>
                    <a:lnTo>
                      <a:pt x="78" y="216"/>
                    </a:lnTo>
                    <a:lnTo>
                      <a:pt x="66" y="216"/>
                    </a:lnTo>
                    <a:lnTo>
                      <a:pt x="60" y="216"/>
                    </a:lnTo>
                    <a:lnTo>
                      <a:pt x="54" y="210"/>
                    </a:lnTo>
                    <a:lnTo>
                      <a:pt x="42" y="216"/>
                    </a:lnTo>
                    <a:lnTo>
                      <a:pt x="36" y="216"/>
                    </a:lnTo>
                    <a:lnTo>
                      <a:pt x="36" y="222"/>
                    </a:lnTo>
                    <a:lnTo>
                      <a:pt x="30" y="222"/>
                    </a:lnTo>
                    <a:lnTo>
                      <a:pt x="30" y="228"/>
                    </a:lnTo>
                    <a:lnTo>
                      <a:pt x="36" y="240"/>
                    </a:lnTo>
                    <a:lnTo>
                      <a:pt x="42" y="234"/>
                    </a:lnTo>
                    <a:lnTo>
                      <a:pt x="48" y="234"/>
                    </a:lnTo>
                    <a:lnTo>
                      <a:pt x="54" y="234"/>
                    </a:lnTo>
                    <a:lnTo>
                      <a:pt x="60" y="234"/>
                    </a:lnTo>
                    <a:lnTo>
                      <a:pt x="42" y="240"/>
                    </a:lnTo>
                    <a:lnTo>
                      <a:pt x="42" y="246"/>
                    </a:lnTo>
                    <a:lnTo>
                      <a:pt x="36" y="252"/>
                    </a:lnTo>
                    <a:lnTo>
                      <a:pt x="30" y="246"/>
                    </a:lnTo>
                    <a:lnTo>
                      <a:pt x="24" y="252"/>
                    </a:lnTo>
                    <a:lnTo>
                      <a:pt x="18" y="252"/>
                    </a:lnTo>
                    <a:lnTo>
                      <a:pt x="18" y="258"/>
                    </a:lnTo>
                    <a:lnTo>
                      <a:pt x="18" y="264"/>
                    </a:lnTo>
                    <a:lnTo>
                      <a:pt x="12" y="264"/>
                    </a:lnTo>
                    <a:lnTo>
                      <a:pt x="6" y="264"/>
                    </a:lnTo>
                    <a:lnTo>
                      <a:pt x="6" y="270"/>
                    </a:lnTo>
                    <a:lnTo>
                      <a:pt x="6" y="276"/>
                    </a:lnTo>
                    <a:lnTo>
                      <a:pt x="12" y="282"/>
                    </a:lnTo>
                    <a:lnTo>
                      <a:pt x="12" y="288"/>
                    </a:lnTo>
                    <a:lnTo>
                      <a:pt x="12" y="294"/>
                    </a:lnTo>
                    <a:lnTo>
                      <a:pt x="6" y="294"/>
                    </a:lnTo>
                    <a:lnTo>
                      <a:pt x="0" y="300"/>
                    </a:lnTo>
                    <a:lnTo>
                      <a:pt x="0" y="306"/>
                    </a:lnTo>
                    <a:lnTo>
                      <a:pt x="0" y="324"/>
                    </a:lnTo>
                    <a:lnTo>
                      <a:pt x="0" y="330"/>
                    </a:lnTo>
                    <a:lnTo>
                      <a:pt x="6" y="330"/>
                    </a:lnTo>
                    <a:lnTo>
                      <a:pt x="6" y="324"/>
                    </a:lnTo>
                    <a:lnTo>
                      <a:pt x="12" y="318"/>
                    </a:lnTo>
                    <a:lnTo>
                      <a:pt x="18" y="312"/>
                    </a:lnTo>
                    <a:lnTo>
                      <a:pt x="24" y="318"/>
                    </a:lnTo>
                    <a:lnTo>
                      <a:pt x="30" y="324"/>
                    </a:lnTo>
                    <a:lnTo>
                      <a:pt x="30" y="318"/>
                    </a:lnTo>
                    <a:lnTo>
                      <a:pt x="30" y="312"/>
                    </a:lnTo>
                    <a:lnTo>
                      <a:pt x="30" y="306"/>
                    </a:lnTo>
                    <a:lnTo>
                      <a:pt x="36" y="312"/>
                    </a:lnTo>
                    <a:lnTo>
                      <a:pt x="36" y="318"/>
                    </a:lnTo>
                    <a:lnTo>
                      <a:pt x="36" y="324"/>
                    </a:lnTo>
                    <a:lnTo>
                      <a:pt x="42" y="324"/>
                    </a:lnTo>
                    <a:lnTo>
                      <a:pt x="48" y="324"/>
                    </a:lnTo>
                    <a:lnTo>
                      <a:pt x="42" y="330"/>
                    </a:lnTo>
                    <a:lnTo>
                      <a:pt x="36" y="336"/>
                    </a:lnTo>
                    <a:lnTo>
                      <a:pt x="42" y="342"/>
                    </a:lnTo>
                    <a:lnTo>
                      <a:pt x="42" y="348"/>
                    </a:lnTo>
                    <a:lnTo>
                      <a:pt x="54" y="348"/>
                    </a:lnTo>
                    <a:lnTo>
                      <a:pt x="48" y="360"/>
                    </a:lnTo>
                    <a:lnTo>
                      <a:pt x="42" y="360"/>
                    </a:lnTo>
                    <a:lnTo>
                      <a:pt x="48" y="378"/>
                    </a:lnTo>
                    <a:lnTo>
                      <a:pt x="48" y="384"/>
                    </a:lnTo>
                    <a:lnTo>
                      <a:pt x="54" y="390"/>
                    </a:lnTo>
                    <a:lnTo>
                      <a:pt x="54" y="384"/>
                    </a:lnTo>
                    <a:lnTo>
                      <a:pt x="66" y="378"/>
                    </a:lnTo>
                    <a:lnTo>
                      <a:pt x="66" y="372"/>
                    </a:lnTo>
                    <a:lnTo>
                      <a:pt x="78" y="372"/>
                    </a:lnTo>
                    <a:lnTo>
                      <a:pt x="84" y="378"/>
                    </a:lnTo>
                    <a:lnTo>
                      <a:pt x="84" y="372"/>
                    </a:lnTo>
                    <a:lnTo>
                      <a:pt x="90" y="372"/>
                    </a:lnTo>
                    <a:lnTo>
                      <a:pt x="96" y="372"/>
                    </a:lnTo>
                    <a:lnTo>
                      <a:pt x="96" y="366"/>
                    </a:lnTo>
                    <a:lnTo>
                      <a:pt x="102" y="372"/>
                    </a:lnTo>
                    <a:lnTo>
                      <a:pt x="108" y="366"/>
                    </a:lnTo>
                    <a:lnTo>
                      <a:pt x="108" y="360"/>
                    </a:lnTo>
                    <a:lnTo>
                      <a:pt x="120" y="354"/>
                    </a:lnTo>
                    <a:lnTo>
                      <a:pt x="126" y="360"/>
                    </a:lnTo>
                    <a:lnTo>
                      <a:pt x="114" y="366"/>
                    </a:lnTo>
                    <a:lnTo>
                      <a:pt x="108" y="372"/>
                    </a:lnTo>
                    <a:lnTo>
                      <a:pt x="96" y="372"/>
                    </a:lnTo>
                    <a:lnTo>
                      <a:pt x="96" y="378"/>
                    </a:lnTo>
                    <a:lnTo>
                      <a:pt x="96" y="384"/>
                    </a:lnTo>
                    <a:lnTo>
                      <a:pt x="90" y="390"/>
                    </a:lnTo>
                    <a:lnTo>
                      <a:pt x="84" y="390"/>
                    </a:lnTo>
                    <a:lnTo>
                      <a:pt x="84" y="396"/>
                    </a:lnTo>
                    <a:lnTo>
                      <a:pt x="78" y="402"/>
                    </a:lnTo>
                    <a:lnTo>
                      <a:pt x="72" y="408"/>
                    </a:lnTo>
                    <a:lnTo>
                      <a:pt x="66" y="408"/>
                    </a:lnTo>
                    <a:lnTo>
                      <a:pt x="66" y="414"/>
                    </a:lnTo>
                    <a:lnTo>
                      <a:pt x="66" y="426"/>
                    </a:lnTo>
                    <a:lnTo>
                      <a:pt x="60" y="438"/>
                    </a:lnTo>
                    <a:lnTo>
                      <a:pt x="54" y="444"/>
                    </a:lnTo>
                    <a:lnTo>
                      <a:pt x="54" y="450"/>
                    </a:lnTo>
                    <a:lnTo>
                      <a:pt x="66" y="456"/>
                    </a:lnTo>
                    <a:lnTo>
                      <a:pt x="66" y="462"/>
                    </a:lnTo>
                    <a:lnTo>
                      <a:pt x="60" y="468"/>
                    </a:lnTo>
                    <a:lnTo>
                      <a:pt x="66" y="474"/>
                    </a:lnTo>
                    <a:lnTo>
                      <a:pt x="72" y="474"/>
                    </a:lnTo>
                    <a:lnTo>
                      <a:pt x="78" y="468"/>
                    </a:lnTo>
                    <a:lnTo>
                      <a:pt x="78" y="462"/>
                    </a:lnTo>
                    <a:lnTo>
                      <a:pt x="78" y="456"/>
                    </a:lnTo>
                    <a:lnTo>
                      <a:pt x="90" y="456"/>
                    </a:lnTo>
                    <a:lnTo>
                      <a:pt x="90" y="450"/>
                    </a:lnTo>
                    <a:lnTo>
                      <a:pt x="102" y="456"/>
                    </a:lnTo>
                    <a:lnTo>
                      <a:pt x="102" y="444"/>
                    </a:lnTo>
                    <a:lnTo>
                      <a:pt x="96" y="444"/>
                    </a:lnTo>
                    <a:lnTo>
                      <a:pt x="96" y="438"/>
                    </a:lnTo>
                    <a:lnTo>
                      <a:pt x="102" y="438"/>
                    </a:lnTo>
                    <a:lnTo>
                      <a:pt x="108" y="432"/>
                    </a:lnTo>
                    <a:lnTo>
                      <a:pt x="114" y="432"/>
                    </a:lnTo>
                    <a:lnTo>
                      <a:pt x="108" y="438"/>
                    </a:lnTo>
                    <a:lnTo>
                      <a:pt x="114" y="444"/>
                    </a:lnTo>
                    <a:lnTo>
                      <a:pt x="120" y="438"/>
                    </a:lnTo>
                    <a:lnTo>
                      <a:pt x="114" y="426"/>
                    </a:lnTo>
                    <a:lnTo>
                      <a:pt x="120" y="420"/>
                    </a:lnTo>
                    <a:lnTo>
                      <a:pt x="126" y="414"/>
                    </a:lnTo>
                    <a:lnTo>
                      <a:pt x="126" y="420"/>
                    </a:lnTo>
                    <a:lnTo>
                      <a:pt x="132" y="426"/>
                    </a:lnTo>
                    <a:lnTo>
                      <a:pt x="132" y="432"/>
                    </a:lnTo>
                    <a:lnTo>
                      <a:pt x="144" y="432"/>
                    </a:lnTo>
                    <a:lnTo>
                      <a:pt x="150" y="420"/>
                    </a:lnTo>
                    <a:lnTo>
                      <a:pt x="156" y="414"/>
                    </a:lnTo>
                    <a:lnTo>
                      <a:pt x="162" y="408"/>
                    </a:lnTo>
                    <a:lnTo>
                      <a:pt x="162" y="414"/>
                    </a:lnTo>
                    <a:lnTo>
                      <a:pt x="156" y="426"/>
                    </a:lnTo>
                    <a:lnTo>
                      <a:pt x="150" y="432"/>
                    </a:lnTo>
                    <a:lnTo>
                      <a:pt x="144" y="438"/>
                    </a:lnTo>
                    <a:lnTo>
                      <a:pt x="138" y="444"/>
                    </a:lnTo>
                    <a:lnTo>
                      <a:pt x="144" y="450"/>
                    </a:lnTo>
                    <a:lnTo>
                      <a:pt x="132" y="456"/>
                    </a:lnTo>
                    <a:lnTo>
                      <a:pt x="126" y="462"/>
                    </a:lnTo>
                    <a:lnTo>
                      <a:pt x="126" y="468"/>
                    </a:lnTo>
                    <a:lnTo>
                      <a:pt x="126" y="474"/>
                    </a:lnTo>
                    <a:lnTo>
                      <a:pt x="132" y="474"/>
                    </a:lnTo>
                    <a:lnTo>
                      <a:pt x="126" y="480"/>
                    </a:lnTo>
                    <a:lnTo>
                      <a:pt x="132" y="480"/>
                    </a:lnTo>
                    <a:lnTo>
                      <a:pt x="138" y="480"/>
                    </a:lnTo>
                    <a:lnTo>
                      <a:pt x="138" y="486"/>
                    </a:lnTo>
                    <a:lnTo>
                      <a:pt x="132" y="486"/>
                    </a:lnTo>
                    <a:lnTo>
                      <a:pt x="126" y="486"/>
                    </a:lnTo>
                    <a:lnTo>
                      <a:pt x="120" y="492"/>
                    </a:lnTo>
                    <a:lnTo>
                      <a:pt x="120" y="498"/>
                    </a:lnTo>
                    <a:lnTo>
                      <a:pt x="126" y="498"/>
                    </a:lnTo>
                    <a:lnTo>
                      <a:pt x="126" y="504"/>
                    </a:lnTo>
                    <a:lnTo>
                      <a:pt x="120" y="498"/>
                    </a:lnTo>
                    <a:lnTo>
                      <a:pt x="114" y="504"/>
                    </a:lnTo>
                    <a:lnTo>
                      <a:pt x="114" y="498"/>
                    </a:lnTo>
                    <a:lnTo>
                      <a:pt x="114" y="492"/>
                    </a:lnTo>
                    <a:lnTo>
                      <a:pt x="114" y="486"/>
                    </a:lnTo>
                    <a:lnTo>
                      <a:pt x="108" y="486"/>
                    </a:lnTo>
                    <a:lnTo>
                      <a:pt x="102" y="492"/>
                    </a:lnTo>
                    <a:lnTo>
                      <a:pt x="96" y="492"/>
                    </a:lnTo>
                    <a:lnTo>
                      <a:pt x="90" y="492"/>
                    </a:lnTo>
                    <a:lnTo>
                      <a:pt x="90" y="498"/>
                    </a:lnTo>
                    <a:lnTo>
                      <a:pt x="96" y="504"/>
                    </a:lnTo>
                    <a:lnTo>
                      <a:pt x="102" y="498"/>
                    </a:lnTo>
                    <a:lnTo>
                      <a:pt x="108" y="504"/>
                    </a:lnTo>
                    <a:lnTo>
                      <a:pt x="108" y="510"/>
                    </a:lnTo>
                    <a:lnTo>
                      <a:pt x="114" y="516"/>
                    </a:lnTo>
                    <a:lnTo>
                      <a:pt x="120" y="528"/>
                    </a:lnTo>
                    <a:lnTo>
                      <a:pt x="126" y="522"/>
                    </a:lnTo>
                    <a:lnTo>
                      <a:pt x="132" y="522"/>
                    </a:lnTo>
                    <a:lnTo>
                      <a:pt x="138" y="528"/>
                    </a:lnTo>
                    <a:lnTo>
                      <a:pt x="150" y="522"/>
                    </a:lnTo>
                    <a:lnTo>
                      <a:pt x="162" y="510"/>
                    </a:lnTo>
                    <a:lnTo>
                      <a:pt x="168" y="516"/>
                    </a:lnTo>
                    <a:lnTo>
                      <a:pt x="174" y="510"/>
                    </a:lnTo>
                    <a:lnTo>
                      <a:pt x="174" y="516"/>
                    </a:lnTo>
                    <a:lnTo>
                      <a:pt x="168" y="522"/>
                    </a:lnTo>
                    <a:lnTo>
                      <a:pt x="156" y="528"/>
                    </a:lnTo>
                    <a:lnTo>
                      <a:pt x="150" y="540"/>
                    </a:lnTo>
                    <a:lnTo>
                      <a:pt x="144" y="546"/>
                    </a:lnTo>
                    <a:lnTo>
                      <a:pt x="132" y="552"/>
                    </a:lnTo>
                    <a:lnTo>
                      <a:pt x="132" y="546"/>
                    </a:lnTo>
                    <a:lnTo>
                      <a:pt x="126" y="546"/>
                    </a:lnTo>
                    <a:lnTo>
                      <a:pt x="120" y="552"/>
                    </a:lnTo>
                    <a:lnTo>
                      <a:pt x="120" y="570"/>
                    </a:lnTo>
                    <a:lnTo>
                      <a:pt x="114" y="564"/>
                    </a:lnTo>
                    <a:lnTo>
                      <a:pt x="114" y="558"/>
                    </a:lnTo>
                    <a:lnTo>
                      <a:pt x="108" y="570"/>
                    </a:lnTo>
                    <a:lnTo>
                      <a:pt x="108" y="582"/>
                    </a:lnTo>
                    <a:lnTo>
                      <a:pt x="120" y="582"/>
                    </a:lnTo>
                    <a:lnTo>
                      <a:pt x="126" y="582"/>
                    </a:lnTo>
                    <a:lnTo>
                      <a:pt x="132" y="582"/>
                    </a:lnTo>
                    <a:lnTo>
                      <a:pt x="150" y="570"/>
                    </a:lnTo>
                    <a:lnTo>
                      <a:pt x="150" y="576"/>
                    </a:lnTo>
                    <a:lnTo>
                      <a:pt x="156" y="576"/>
                    </a:lnTo>
                    <a:lnTo>
                      <a:pt x="162" y="576"/>
                    </a:lnTo>
                    <a:lnTo>
                      <a:pt x="162" y="570"/>
                    </a:lnTo>
                    <a:lnTo>
                      <a:pt x="168" y="564"/>
                    </a:lnTo>
                    <a:lnTo>
                      <a:pt x="174" y="552"/>
                    </a:lnTo>
                    <a:lnTo>
                      <a:pt x="180" y="552"/>
                    </a:lnTo>
                    <a:lnTo>
                      <a:pt x="180" y="558"/>
                    </a:lnTo>
                    <a:lnTo>
                      <a:pt x="180" y="564"/>
                    </a:lnTo>
                    <a:lnTo>
                      <a:pt x="186" y="570"/>
                    </a:lnTo>
                    <a:lnTo>
                      <a:pt x="180" y="576"/>
                    </a:lnTo>
                    <a:lnTo>
                      <a:pt x="174" y="570"/>
                    </a:lnTo>
                    <a:lnTo>
                      <a:pt x="162" y="576"/>
                    </a:lnTo>
                    <a:lnTo>
                      <a:pt x="150" y="588"/>
                    </a:lnTo>
                    <a:lnTo>
                      <a:pt x="144" y="588"/>
                    </a:lnTo>
                    <a:lnTo>
                      <a:pt x="138" y="594"/>
                    </a:lnTo>
                    <a:lnTo>
                      <a:pt x="126" y="600"/>
                    </a:lnTo>
                    <a:lnTo>
                      <a:pt x="120" y="612"/>
                    </a:lnTo>
                    <a:lnTo>
                      <a:pt x="120" y="618"/>
                    </a:lnTo>
                    <a:lnTo>
                      <a:pt x="108" y="618"/>
                    </a:lnTo>
                    <a:lnTo>
                      <a:pt x="108" y="624"/>
                    </a:lnTo>
                    <a:lnTo>
                      <a:pt x="114" y="624"/>
                    </a:lnTo>
                    <a:lnTo>
                      <a:pt x="120" y="630"/>
                    </a:lnTo>
                    <a:lnTo>
                      <a:pt x="114" y="636"/>
                    </a:lnTo>
                    <a:lnTo>
                      <a:pt x="108" y="630"/>
                    </a:lnTo>
                    <a:lnTo>
                      <a:pt x="96" y="642"/>
                    </a:lnTo>
                    <a:lnTo>
                      <a:pt x="96" y="648"/>
                    </a:lnTo>
                    <a:lnTo>
                      <a:pt x="96" y="654"/>
                    </a:lnTo>
                    <a:lnTo>
                      <a:pt x="96" y="702"/>
                    </a:lnTo>
                    <a:lnTo>
                      <a:pt x="102" y="708"/>
                    </a:lnTo>
                    <a:lnTo>
                      <a:pt x="108" y="708"/>
                    </a:lnTo>
                    <a:lnTo>
                      <a:pt x="120" y="708"/>
                    </a:lnTo>
                    <a:lnTo>
                      <a:pt x="132" y="696"/>
                    </a:lnTo>
                    <a:lnTo>
                      <a:pt x="144" y="690"/>
                    </a:lnTo>
                    <a:lnTo>
                      <a:pt x="156" y="684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1" name="Asturias"/>
              <xdr:cNvSpPr>
                <a:spLocks/>
              </xdr:cNvSpPr>
            </xdr:nvSpPr>
            <xdr:spPr bwMode="auto">
              <a:xfrm>
                <a:off x="1620414" y="925848"/>
                <a:ext cx="798228" cy="324280"/>
              </a:xfrm>
              <a:custGeom>
                <a:avLst/>
                <a:gdLst/>
                <a:ahLst/>
                <a:cxnLst>
                  <a:cxn ang="0">
                    <a:pos x="48" y="48"/>
                  </a:cxn>
                  <a:cxn ang="0">
                    <a:pos x="60" y="30"/>
                  </a:cxn>
                  <a:cxn ang="0">
                    <a:pos x="78" y="24"/>
                  </a:cxn>
                  <a:cxn ang="0">
                    <a:pos x="102" y="30"/>
                  </a:cxn>
                  <a:cxn ang="0">
                    <a:pos x="156" y="30"/>
                  </a:cxn>
                  <a:cxn ang="0">
                    <a:pos x="186" y="36"/>
                  </a:cxn>
                  <a:cxn ang="0">
                    <a:pos x="210" y="36"/>
                  </a:cxn>
                  <a:cxn ang="0">
                    <a:pos x="222" y="36"/>
                  </a:cxn>
                  <a:cxn ang="0">
                    <a:pos x="258" y="30"/>
                  </a:cxn>
                  <a:cxn ang="0">
                    <a:pos x="288" y="24"/>
                  </a:cxn>
                  <a:cxn ang="0">
                    <a:pos x="318" y="36"/>
                  </a:cxn>
                  <a:cxn ang="0">
                    <a:pos x="324" y="36"/>
                  </a:cxn>
                  <a:cxn ang="0">
                    <a:pos x="342" y="30"/>
                  </a:cxn>
                  <a:cxn ang="0">
                    <a:pos x="372" y="12"/>
                  </a:cxn>
                  <a:cxn ang="0">
                    <a:pos x="390" y="0"/>
                  </a:cxn>
                  <a:cxn ang="0">
                    <a:pos x="408" y="18"/>
                  </a:cxn>
                  <a:cxn ang="0">
                    <a:pos x="438" y="48"/>
                  </a:cxn>
                  <a:cxn ang="0">
                    <a:pos x="462" y="42"/>
                  </a:cxn>
                  <a:cxn ang="0">
                    <a:pos x="522" y="48"/>
                  </a:cxn>
                  <a:cxn ang="0">
                    <a:pos x="504" y="72"/>
                  </a:cxn>
                  <a:cxn ang="0">
                    <a:pos x="516" y="60"/>
                  </a:cxn>
                  <a:cxn ang="0">
                    <a:pos x="546" y="54"/>
                  </a:cxn>
                  <a:cxn ang="0">
                    <a:pos x="570" y="78"/>
                  </a:cxn>
                  <a:cxn ang="0">
                    <a:pos x="606" y="78"/>
                  </a:cxn>
                  <a:cxn ang="0">
                    <a:pos x="666" y="84"/>
                  </a:cxn>
                  <a:cxn ang="0">
                    <a:pos x="720" y="108"/>
                  </a:cxn>
                  <a:cxn ang="0">
                    <a:pos x="768" y="126"/>
                  </a:cxn>
                  <a:cxn ang="0">
                    <a:pos x="744" y="156"/>
                  </a:cxn>
                  <a:cxn ang="0">
                    <a:pos x="690" y="162"/>
                  </a:cxn>
                  <a:cxn ang="0">
                    <a:pos x="672" y="186"/>
                  </a:cxn>
                  <a:cxn ang="0">
                    <a:pos x="636" y="168"/>
                  </a:cxn>
                  <a:cxn ang="0">
                    <a:pos x="594" y="192"/>
                  </a:cxn>
                  <a:cxn ang="0">
                    <a:pos x="558" y="222"/>
                  </a:cxn>
                  <a:cxn ang="0">
                    <a:pos x="516" y="234"/>
                  </a:cxn>
                  <a:cxn ang="0">
                    <a:pos x="498" y="228"/>
                  </a:cxn>
                  <a:cxn ang="0">
                    <a:pos x="462" y="252"/>
                  </a:cxn>
                  <a:cxn ang="0">
                    <a:pos x="432" y="252"/>
                  </a:cxn>
                  <a:cxn ang="0">
                    <a:pos x="390" y="252"/>
                  </a:cxn>
                  <a:cxn ang="0">
                    <a:pos x="354" y="276"/>
                  </a:cxn>
                  <a:cxn ang="0">
                    <a:pos x="312" y="234"/>
                  </a:cxn>
                  <a:cxn ang="0">
                    <a:pos x="282" y="258"/>
                  </a:cxn>
                  <a:cxn ang="0">
                    <a:pos x="252" y="252"/>
                  </a:cxn>
                  <a:cxn ang="0">
                    <a:pos x="234" y="252"/>
                  </a:cxn>
                  <a:cxn ang="0">
                    <a:pos x="204" y="258"/>
                  </a:cxn>
                  <a:cxn ang="0">
                    <a:pos x="174" y="288"/>
                  </a:cxn>
                  <a:cxn ang="0">
                    <a:pos x="96" y="312"/>
                  </a:cxn>
                  <a:cxn ang="0">
                    <a:pos x="78" y="288"/>
                  </a:cxn>
                  <a:cxn ang="0">
                    <a:pos x="54" y="252"/>
                  </a:cxn>
                  <a:cxn ang="0">
                    <a:pos x="42" y="258"/>
                  </a:cxn>
                  <a:cxn ang="0">
                    <a:pos x="48" y="228"/>
                  </a:cxn>
                  <a:cxn ang="0">
                    <a:pos x="84" y="198"/>
                  </a:cxn>
                  <a:cxn ang="0">
                    <a:pos x="54" y="204"/>
                  </a:cxn>
                  <a:cxn ang="0">
                    <a:pos x="30" y="168"/>
                  </a:cxn>
                  <a:cxn ang="0">
                    <a:pos x="12" y="126"/>
                  </a:cxn>
                  <a:cxn ang="0">
                    <a:pos x="6" y="114"/>
                  </a:cxn>
                  <a:cxn ang="0">
                    <a:pos x="12" y="96"/>
                  </a:cxn>
                  <a:cxn ang="0">
                    <a:pos x="42" y="66"/>
                  </a:cxn>
                </a:cxnLst>
                <a:rect l="0" t="0" r="r" b="b"/>
                <a:pathLst>
                  <a:path w="768" h="312">
                    <a:moveTo>
                      <a:pt x="42" y="66"/>
                    </a:moveTo>
                    <a:lnTo>
                      <a:pt x="48" y="60"/>
                    </a:lnTo>
                    <a:lnTo>
                      <a:pt x="48" y="48"/>
                    </a:lnTo>
                    <a:lnTo>
                      <a:pt x="54" y="42"/>
                    </a:lnTo>
                    <a:lnTo>
                      <a:pt x="54" y="36"/>
                    </a:lnTo>
                    <a:lnTo>
                      <a:pt x="60" y="30"/>
                    </a:lnTo>
                    <a:lnTo>
                      <a:pt x="66" y="30"/>
                    </a:lnTo>
                    <a:lnTo>
                      <a:pt x="72" y="24"/>
                    </a:lnTo>
                    <a:lnTo>
                      <a:pt x="78" y="24"/>
                    </a:lnTo>
                    <a:lnTo>
                      <a:pt x="90" y="30"/>
                    </a:lnTo>
                    <a:lnTo>
                      <a:pt x="96" y="30"/>
                    </a:lnTo>
                    <a:lnTo>
                      <a:pt x="102" y="30"/>
                    </a:lnTo>
                    <a:lnTo>
                      <a:pt x="120" y="36"/>
                    </a:lnTo>
                    <a:lnTo>
                      <a:pt x="132" y="30"/>
                    </a:lnTo>
                    <a:lnTo>
                      <a:pt x="156" y="30"/>
                    </a:lnTo>
                    <a:lnTo>
                      <a:pt x="168" y="30"/>
                    </a:lnTo>
                    <a:lnTo>
                      <a:pt x="174" y="30"/>
                    </a:lnTo>
                    <a:lnTo>
                      <a:pt x="186" y="36"/>
                    </a:lnTo>
                    <a:lnTo>
                      <a:pt x="192" y="36"/>
                    </a:lnTo>
                    <a:lnTo>
                      <a:pt x="204" y="36"/>
                    </a:lnTo>
                    <a:lnTo>
                      <a:pt x="210" y="36"/>
                    </a:lnTo>
                    <a:lnTo>
                      <a:pt x="210" y="30"/>
                    </a:lnTo>
                    <a:lnTo>
                      <a:pt x="216" y="36"/>
                    </a:lnTo>
                    <a:lnTo>
                      <a:pt x="222" y="36"/>
                    </a:lnTo>
                    <a:lnTo>
                      <a:pt x="240" y="36"/>
                    </a:lnTo>
                    <a:lnTo>
                      <a:pt x="252" y="36"/>
                    </a:lnTo>
                    <a:lnTo>
                      <a:pt x="258" y="30"/>
                    </a:lnTo>
                    <a:lnTo>
                      <a:pt x="270" y="24"/>
                    </a:lnTo>
                    <a:lnTo>
                      <a:pt x="282" y="24"/>
                    </a:lnTo>
                    <a:lnTo>
                      <a:pt x="288" y="24"/>
                    </a:lnTo>
                    <a:lnTo>
                      <a:pt x="300" y="30"/>
                    </a:lnTo>
                    <a:lnTo>
                      <a:pt x="306" y="36"/>
                    </a:lnTo>
                    <a:lnTo>
                      <a:pt x="318" y="36"/>
                    </a:lnTo>
                    <a:lnTo>
                      <a:pt x="318" y="42"/>
                    </a:lnTo>
                    <a:lnTo>
                      <a:pt x="318" y="54"/>
                    </a:lnTo>
                    <a:lnTo>
                      <a:pt x="324" y="36"/>
                    </a:lnTo>
                    <a:lnTo>
                      <a:pt x="330" y="30"/>
                    </a:lnTo>
                    <a:lnTo>
                      <a:pt x="336" y="30"/>
                    </a:lnTo>
                    <a:lnTo>
                      <a:pt x="342" y="30"/>
                    </a:lnTo>
                    <a:lnTo>
                      <a:pt x="360" y="24"/>
                    </a:lnTo>
                    <a:lnTo>
                      <a:pt x="372" y="18"/>
                    </a:lnTo>
                    <a:lnTo>
                      <a:pt x="372" y="12"/>
                    </a:lnTo>
                    <a:lnTo>
                      <a:pt x="384" y="12"/>
                    </a:lnTo>
                    <a:lnTo>
                      <a:pt x="384" y="6"/>
                    </a:lnTo>
                    <a:lnTo>
                      <a:pt x="390" y="0"/>
                    </a:lnTo>
                    <a:lnTo>
                      <a:pt x="396" y="6"/>
                    </a:lnTo>
                    <a:lnTo>
                      <a:pt x="402" y="6"/>
                    </a:lnTo>
                    <a:lnTo>
                      <a:pt x="408" y="18"/>
                    </a:lnTo>
                    <a:lnTo>
                      <a:pt x="420" y="36"/>
                    </a:lnTo>
                    <a:lnTo>
                      <a:pt x="432" y="48"/>
                    </a:lnTo>
                    <a:lnTo>
                      <a:pt x="438" y="48"/>
                    </a:lnTo>
                    <a:lnTo>
                      <a:pt x="444" y="48"/>
                    </a:lnTo>
                    <a:lnTo>
                      <a:pt x="450" y="48"/>
                    </a:lnTo>
                    <a:lnTo>
                      <a:pt x="462" y="42"/>
                    </a:lnTo>
                    <a:lnTo>
                      <a:pt x="492" y="48"/>
                    </a:lnTo>
                    <a:lnTo>
                      <a:pt x="510" y="42"/>
                    </a:lnTo>
                    <a:lnTo>
                      <a:pt x="522" y="48"/>
                    </a:lnTo>
                    <a:lnTo>
                      <a:pt x="510" y="60"/>
                    </a:lnTo>
                    <a:lnTo>
                      <a:pt x="504" y="66"/>
                    </a:lnTo>
                    <a:lnTo>
                      <a:pt x="504" y="72"/>
                    </a:lnTo>
                    <a:lnTo>
                      <a:pt x="504" y="66"/>
                    </a:lnTo>
                    <a:lnTo>
                      <a:pt x="510" y="60"/>
                    </a:lnTo>
                    <a:lnTo>
                      <a:pt x="516" y="60"/>
                    </a:lnTo>
                    <a:lnTo>
                      <a:pt x="528" y="48"/>
                    </a:lnTo>
                    <a:lnTo>
                      <a:pt x="540" y="54"/>
                    </a:lnTo>
                    <a:lnTo>
                      <a:pt x="546" y="54"/>
                    </a:lnTo>
                    <a:lnTo>
                      <a:pt x="558" y="66"/>
                    </a:lnTo>
                    <a:lnTo>
                      <a:pt x="564" y="72"/>
                    </a:lnTo>
                    <a:lnTo>
                      <a:pt x="570" y="78"/>
                    </a:lnTo>
                    <a:lnTo>
                      <a:pt x="582" y="72"/>
                    </a:lnTo>
                    <a:lnTo>
                      <a:pt x="588" y="72"/>
                    </a:lnTo>
                    <a:lnTo>
                      <a:pt x="606" y="78"/>
                    </a:lnTo>
                    <a:lnTo>
                      <a:pt x="618" y="78"/>
                    </a:lnTo>
                    <a:lnTo>
                      <a:pt x="642" y="78"/>
                    </a:lnTo>
                    <a:lnTo>
                      <a:pt x="666" y="84"/>
                    </a:lnTo>
                    <a:lnTo>
                      <a:pt x="696" y="96"/>
                    </a:lnTo>
                    <a:lnTo>
                      <a:pt x="714" y="102"/>
                    </a:lnTo>
                    <a:lnTo>
                      <a:pt x="720" y="108"/>
                    </a:lnTo>
                    <a:lnTo>
                      <a:pt x="732" y="108"/>
                    </a:lnTo>
                    <a:lnTo>
                      <a:pt x="768" y="108"/>
                    </a:lnTo>
                    <a:lnTo>
                      <a:pt x="768" y="126"/>
                    </a:lnTo>
                    <a:lnTo>
                      <a:pt x="768" y="138"/>
                    </a:lnTo>
                    <a:lnTo>
                      <a:pt x="762" y="156"/>
                    </a:lnTo>
                    <a:lnTo>
                      <a:pt x="744" y="156"/>
                    </a:lnTo>
                    <a:lnTo>
                      <a:pt x="732" y="144"/>
                    </a:lnTo>
                    <a:lnTo>
                      <a:pt x="726" y="162"/>
                    </a:lnTo>
                    <a:lnTo>
                      <a:pt x="690" y="162"/>
                    </a:lnTo>
                    <a:lnTo>
                      <a:pt x="690" y="168"/>
                    </a:lnTo>
                    <a:lnTo>
                      <a:pt x="678" y="192"/>
                    </a:lnTo>
                    <a:lnTo>
                      <a:pt x="672" y="186"/>
                    </a:lnTo>
                    <a:lnTo>
                      <a:pt x="660" y="192"/>
                    </a:lnTo>
                    <a:lnTo>
                      <a:pt x="654" y="174"/>
                    </a:lnTo>
                    <a:lnTo>
                      <a:pt x="636" y="168"/>
                    </a:lnTo>
                    <a:lnTo>
                      <a:pt x="624" y="174"/>
                    </a:lnTo>
                    <a:lnTo>
                      <a:pt x="612" y="192"/>
                    </a:lnTo>
                    <a:lnTo>
                      <a:pt x="594" y="192"/>
                    </a:lnTo>
                    <a:lnTo>
                      <a:pt x="582" y="204"/>
                    </a:lnTo>
                    <a:lnTo>
                      <a:pt x="582" y="222"/>
                    </a:lnTo>
                    <a:lnTo>
                      <a:pt x="558" y="222"/>
                    </a:lnTo>
                    <a:lnTo>
                      <a:pt x="546" y="228"/>
                    </a:lnTo>
                    <a:lnTo>
                      <a:pt x="522" y="228"/>
                    </a:lnTo>
                    <a:lnTo>
                      <a:pt x="516" y="234"/>
                    </a:lnTo>
                    <a:lnTo>
                      <a:pt x="510" y="222"/>
                    </a:lnTo>
                    <a:lnTo>
                      <a:pt x="498" y="222"/>
                    </a:lnTo>
                    <a:lnTo>
                      <a:pt x="498" y="228"/>
                    </a:lnTo>
                    <a:lnTo>
                      <a:pt x="492" y="252"/>
                    </a:lnTo>
                    <a:lnTo>
                      <a:pt x="468" y="234"/>
                    </a:lnTo>
                    <a:lnTo>
                      <a:pt x="462" y="252"/>
                    </a:lnTo>
                    <a:lnTo>
                      <a:pt x="456" y="252"/>
                    </a:lnTo>
                    <a:lnTo>
                      <a:pt x="438" y="246"/>
                    </a:lnTo>
                    <a:lnTo>
                      <a:pt x="432" y="252"/>
                    </a:lnTo>
                    <a:lnTo>
                      <a:pt x="408" y="234"/>
                    </a:lnTo>
                    <a:lnTo>
                      <a:pt x="396" y="246"/>
                    </a:lnTo>
                    <a:lnTo>
                      <a:pt x="390" y="252"/>
                    </a:lnTo>
                    <a:lnTo>
                      <a:pt x="396" y="270"/>
                    </a:lnTo>
                    <a:lnTo>
                      <a:pt x="402" y="276"/>
                    </a:lnTo>
                    <a:lnTo>
                      <a:pt x="354" y="276"/>
                    </a:lnTo>
                    <a:lnTo>
                      <a:pt x="330" y="252"/>
                    </a:lnTo>
                    <a:lnTo>
                      <a:pt x="324" y="234"/>
                    </a:lnTo>
                    <a:lnTo>
                      <a:pt x="312" y="234"/>
                    </a:lnTo>
                    <a:lnTo>
                      <a:pt x="300" y="228"/>
                    </a:lnTo>
                    <a:lnTo>
                      <a:pt x="288" y="246"/>
                    </a:lnTo>
                    <a:lnTo>
                      <a:pt x="282" y="258"/>
                    </a:lnTo>
                    <a:lnTo>
                      <a:pt x="276" y="252"/>
                    </a:lnTo>
                    <a:lnTo>
                      <a:pt x="264" y="246"/>
                    </a:lnTo>
                    <a:lnTo>
                      <a:pt x="252" y="252"/>
                    </a:lnTo>
                    <a:lnTo>
                      <a:pt x="252" y="258"/>
                    </a:lnTo>
                    <a:lnTo>
                      <a:pt x="240" y="252"/>
                    </a:lnTo>
                    <a:lnTo>
                      <a:pt x="234" y="252"/>
                    </a:lnTo>
                    <a:lnTo>
                      <a:pt x="222" y="246"/>
                    </a:lnTo>
                    <a:lnTo>
                      <a:pt x="204" y="246"/>
                    </a:lnTo>
                    <a:lnTo>
                      <a:pt x="204" y="258"/>
                    </a:lnTo>
                    <a:lnTo>
                      <a:pt x="198" y="270"/>
                    </a:lnTo>
                    <a:lnTo>
                      <a:pt x="198" y="282"/>
                    </a:lnTo>
                    <a:lnTo>
                      <a:pt x="174" y="288"/>
                    </a:lnTo>
                    <a:lnTo>
                      <a:pt x="120" y="288"/>
                    </a:lnTo>
                    <a:lnTo>
                      <a:pt x="96" y="306"/>
                    </a:lnTo>
                    <a:lnTo>
                      <a:pt x="96" y="312"/>
                    </a:lnTo>
                    <a:lnTo>
                      <a:pt x="90" y="306"/>
                    </a:lnTo>
                    <a:lnTo>
                      <a:pt x="90" y="288"/>
                    </a:lnTo>
                    <a:lnTo>
                      <a:pt x="78" y="288"/>
                    </a:lnTo>
                    <a:lnTo>
                      <a:pt x="84" y="276"/>
                    </a:lnTo>
                    <a:lnTo>
                      <a:pt x="72" y="270"/>
                    </a:lnTo>
                    <a:lnTo>
                      <a:pt x="54" y="252"/>
                    </a:lnTo>
                    <a:lnTo>
                      <a:pt x="48" y="252"/>
                    </a:lnTo>
                    <a:lnTo>
                      <a:pt x="48" y="258"/>
                    </a:lnTo>
                    <a:lnTo>
                      <a:pt x="42" y="258"/>
                    </a:lnTo>
                    <a:lnTo>
                      <a:pt x="36" y="252"/>
                    </a:lnTo>
                    <a:lnTo>
                      <a:pt x="48" y="246"/>
                    </a:lnTo>
                    <a:lnTo>
                      <a:pt x="48" y="228"/>
                    </a:lnTo>
                    <a:lnTo>
                      <a:pt x="60" y="222"/>
                    </a:lnTo>
                    <a:lnTo>
                      <a:pt x="78" y="216"/>
                    </a:lnTo>
                    <a:lnTo>
                      <a:pt x="84" y="198"/>
                    </a:lnTo>
                    <a:lnTo>
                      <a:pt x="78" y="186"/>
                    </a:lnTo>
                    <a:lnTo>
                      <a:pt x="60" y="198"/>
                    </a:lnTo>
                    <a:lnTo>
                      <a:pt x="54" y="204"/>
                    </a:lnTo>
                    <a:lnTo>
                      <a:pt x="42" y="186"/>
                    </a:lnTo>
                    <a:lnTo>
                      <a:pt x="42" y="174"/>
                    </a:lnTo>
                    <a:lnTo>
                      <a:pt x="30" y="168"/>
                    </a:lnTo>
                    <a:lnTo>
                      <a:pt x="30" y="138"/>
                    </a:lnTo>
                    <a:lnTo>
                      <a:pt x="18" y="138"/>
                    </a:lnTo>
                    <a:lnTo>
                      <a:pt x="12" y="126"/>
                    </a:lnTo>
                    <a:lnTo>
                      <a:pt x="18" y="114"/>
                    </a:lnTo>
                    <a:lnTo>
                      <a:pt x="12" y="108"/>
                    </a:lnTo>
                    <a:lnTo>
                      <a:pt x="6" y="114"/>
                    </a:lnTo>
                    <a:lnTo>
                      <a:pt x="0" y="108"/>
                    </a:lnTo>
                    <a:lnTo>
                      <a:pt x="0" y="96"/>
                    </a:lnTo>
                    <a:lnTo>
                      <a:pt x="12" y="96"/>
                    </a:lnTo>
                    <a:lnTo>
                      <a:pt x="30" y="78"/>
                    </a:lnTo>
                    <a:lnTo>
                      <a:pt x="36" y="78"/>
                    </a:lnTo>
                    <a:lnTo>
                      <a:pt x="42" y="66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2" name="Cantabria"/>
              <xdr:cNvSpPr>
                <a:spLocks/>
              </xdr:cNvSpPr>
            </xdr:nvSpPr>
            <xdr:spPr bwMode="auto">
              <a:xfrm>
                <a:off x="2300155" y="988209"/>
                <a:ext cx="517601" cy="311808"/>
              </a:xfrm>
              <a:custGeom>
                <a:avLst/>
                <a:gdLst/>
                <a:ahLst/>
                <a:cxnLst>
                  <a:cxn ang="0">
                    <a:pos x="486" y="84"/>
                  </a:cxn>
                  <a:cxn ang="0">
                    <a:pos x="408" y="102"/>
                  </a:cxn>
                  <a:cxn ang="0">
                    <a:pos x="408" y="144"/>
                  </a:cxn>
                  <a:cxn ang="0">
                    <a:pos x="360" y="138"/>
                  </a:cxn>
                  <a:cxn ang="0">
                    <a:pos x="342" y="138"/>
                  </a:cxn>
                  <a:cxn ang="0">
                    <a:pos x="312" y="168"/>
                  </a:cxn>
                  <a:cxn ang="0">
                    <a:pos x="264" y="198"/>
                  </a:cxn>
                  <a:cxn ang="0">
                    <a:pos x="264" y="228"/>
                  </a:cxn>
                  <a:cxn ang="0">
                    <a:pos x="282" y="240"/>
                  </a:cxn>
                  <a:cxn ang="0">
                    <a:pos x="282" y="258"/>
                  </a:cxn>
                  <a:cxn ang="0">
                    <a:pos x="288" y="258"/>
                  </a:cxn>
                  <a:cxn ang="0">
                    <a:pos x="288" y="276"/>
                  </a:cxn>
                  <a:cxn ang="0">
                    <a:pos x="264" y="300"/>
                  </a:cxn>
                  <a:cxn ang="0">
                    <a:pos x="228" y="288"/>
                  </a:cxn>
                  <a:cxn ang="0">
                    <a:pos x="210" y="270"/>
                  </a:cxn>
                  <a:cxn ang="0">
                    <a:pos x="186" y="222"/>
                  </a:cxn>
                  <a:cxn ang="0">
                    <a:pos x="138" y="198"/>
                  </a:cxn>
                  <a:cxn ang="0">
                    <a:pos x="90" y="192"/>
                  </a:cxn>
                  <a:cxn ang="0">
                    <a:pos x="6" y="162"/>
                  </a:cxn>
                  <a:cxn ang="0">
                    <a:pos x="18" y="126"/>
                  </a:cxn>
                  <a:cxn ang="0">
                    <a:pos x="36" y="102"/>
                  </a:cxn>
                  <a:cxn ang="0">
                    <a:pos x="90" y="96"/>
                  </a:cxn>
                  <a:cxn ang="0">
                    <a:pos x="114" y="66"/>
                  </a:cxn>
                  <a:cxn ang="0">
                    <a:pos x="126" y="54"/>
                  </a:cxn>
                  <a:cxn ang="0">
                    <a:pos x="126" y="54"/>
                  </a:cxn>
                  <a:cxn ang="0">
                    <a:pos x="150" y="48"/>
                  </a:cxn>
                  <a:cxn ang="0">
                    <a:pos x="156" y="48"/>
                  </a:cxn>
                  <a:cxn ang="0">
                    <a:pos x="174" y="60"/>
                  </a:cxn>
                  <a:cxn ang="0">
                    <a:pos x="204" y="48"/>
                  </a:cxn>
                  <a:cxn ang="0">
                    <a:pos x="252" y="30"/>
                  </a:cxn>
                  <a:cxn ang="0">
                    <a:pos x="252" y="48"/>
                  </a:cxn>
                  <a:cxn ang="0">
                    <a:pos x="258" y="30"/>
                  </a:cxn>
                  <a:cxn ang="0">
                    <a:pos x="270" y="24"/>
                  </a:cxn>
                  <a:cxn ang="0">
                    <a:pos x="306" y="12"/>
                  </a:cxn>
                  <a:cxn ang="0">
                    <a:pos x="306" y="36"/>
                  </a:cxn>
                  <a:cxn ang="0">
                    <a:pos x="318" y="42"/>
                  </a:cxn>
                  <a:cxn ang="0">
                    <a:pos x="324" y="30"/>
                  </a:cxn>
                  <a:cxn ang="0">
                    <a:pos x="330" y="24"/>
                  </a:cxn>
                  <a:cxn ang="0">
                    <a:pos x="348" y="12"/>
                  </a:cxn>
                  <a:cxn ang="0">
                    <a:pos x="366" y="6"/>
                  </a:cxn>
                  <a:cxn ang="0">
                    <a:pos x="378" y="6"/>
                  </a:cxn>
                  <a:cxn ang="0">
                    <a:pos x="390" y="12"/>
                  </a:cxn>
                  <a:cxn ang="0">
                    <a:pos x="414" y="18"/>
                  </a:cxn>
                  <a:cxn ang="0">
                    <a:pos x="420" y="30"/>
                  </a:cxn>
                  <a:cxn ang="0">
                    <a:pos x="402" y="36"/>
                  </a:cxn>
                  <a:cxn ang="0">
                    <a:pos x="414" y="36"/>
                  </a:cxn>
                  <a:cxn ang="0">
                    <a:pos x="450" y="42"/>
                  </a:cxn>
                  <a:cxn ang="0">
                    <a:pos x="480" y="54"/>
                  </a:cxn>
                </a:cxnLst>
                <a:rect l="0" t="0" r="r" b="b"/>
                <a:pathLst>
                  <a:path w="498" h="300">
                    <a:moveTo>
                      <a:pt x="498" y="66"/>
                    </a:moveTo>
                    <a:lnTo>
                      <a:pt x="498" y="78"/>
                    </a:lnTo>
                    <a:lnTo>
                      <a:pt x="486" y="84"/>
                    </a:lnTo>
                    <a:lnTo>
                      <a:pt x="432" y="84"/>
                    </a:lnTo>
                    <a:lnTo>
                      <a:pt x="426" y="102"/>
                    </a:lnTo>
                    <a:lnTo>
                      <a:pt x="408" y="102"/>
                    </a:lnTo>
                    <a:lnTo>
                      <a:pt x="402" y="108"/>
                    </a:lnTo>
                    <a:lnTo>
                      <a:pt x="408" y="114"/>
                    </a:lnTo>
                    <a:lnTo>
                      <a:pt x="408" y="144"/>
                    </a:lnTo>
                    <a:lnTo>
                      <a:pt x="384" y="144"/>
                    </a:lnTo>
                    <a:lnTo>
                      <a:pt x="378" y="138"/>
                    </a:lnTo>
                    <a:lnTo>
                      <a:pt x="360" y="138"/>
                    </a:lnTo>
                    <a:lnTo>
                      <a:pt x="354" y="132"/>
                    </a:lnTo>
                    <a:lnTo>
                      <a:pt x="348" y="132"/>
                    </a:lnTo>
                    <a:lnTo>
                      <a:pt x="342" y="138"/>
                    </a:lnTo>
                    <a:lnTo>
                      <a:pt x="330" y="156"/>
                    </a:lnTo>
                    <a:lnTo>
                      <a:pt x="324" y="162"/>
                    </a:lnTo>
                    <a:lnTo>
                      <a:pt x="312" y="168"/>
                    </a:lnTo>
                    <a:lnTo>
                      <a:pt x="282" y="168"/>
                    </a:lnTo>
                    <a:lnTo>
                      <a:pt x="282" y="186"/>
                    </a:lnTo>
                    <a:lnTo>
                      <a:pt x="264" y="198"/>
                    </a:lnTo>
                    <a:lnTo>
                      <a:pt x="252" y="216"/>
                    </a:lnTo>
                    <a:lnTo>
                      <a:pt x="252" y="228"/>
                    </a:lnTo>
                    <a:lnTo>
                      <a:pt x="264" y="228"/>
                    </a:lnTo>
                    <a:lnTo>
                      <a:pt x="282" y="222"/>
                    </a:lnTo>
                    <a:lnTo>
                      <a:pt x="288" y="222"/>
                    </a:lnTo>
                    <a:lnTo>
                      <a:pt x="282" y="240"/>
                    </a:lnTo>
                    <a:lnTo>
                      <a:pt x="270" y="240"/>
                    </a:lnTo>
                    <a:lnTo>
                      <a:pt x="270" y="258"/>
                    </a:lnTo>
                    <a:lnTo>
                      <a:pt x="282" y="258"/>
                    </a:lnTo>
                    <a:lnTo>
                      <a:pt x="282" y="246"/>
                    </a:lnTo>
                    <a:lnTo>
                      <a:pt x="288" y="246"/>
                    </a:lnTo>
                    <a:lnTo>
                      <a:pt x="288" y="258"/>
                    </a:lnTo>
                    <a:lnTo>
                      <a:pt x="294" y="258"/>
                    </a:lnTo>
                    <a:lnTo>
                      <a:pt x="294" y="276"/>
                    </a:lnTo>
                    <a:lnTo>
                      <a:pt x="288" y="276"/>
                    </a:lnTo>
                    <a:lnTo>
                      <a:pt x="270" y="288"/>
                    </a:lnTo>
                    <a:lnTo>
                      <a:pt x="264" y="288"/>
                    </a:lnTo>
                    <a:lnTo>
                      <a:pt x="264" y="300"/>
                    </a:lnTo>
                    <a:lnTo>
                      <a:pt x="252" y="300"/>
                    </a:lnTo>
                    <a:lnTo>
                      <a:pt x="252" y="288"/>
                    </a:lnTo>
                    <a:lnTo>
                      <a:pt x="228" y="288"/>
                    </a:lnTo>
                    <a:lnTo>
                      <a:pt x="216" y="300"/>
                    </a:lnTo>
                    <a:lnTo>
                      <a:pt x="210" y="300"/>
                    </a:lnTo>
                    <a:lnTo>
                      <a:pt x="210" y="270"/>
                    </a:lnTo>
                    <a:lnTo>
                      <a:pt x="192" y="258"/>
                    </a:lnTo>
                    <a:lnTo>
                      <a:pt x="186" y="252"/>
                    </a:lnTo>
                    <a:lnTo>
                      <a:pt x="186" y="222"/>
                    </a:lnTo>
                    <a:lnTo>
                      <a:pt x="168" y="222"/>
                    </a:lnTo>
                    <a:lnTo>
                      <a:pt x="150" y="216"/>
                    </a:lnTo>
                    <a:lnTo>
                      <a:pt x="138" y="198"/>
                    </a:lnTo>
                    <a:lnTo>
                      <a:pt x="138" y="186"/>
                    </a:lnTo>
                    <a:lnTo>
                      <a:pt x="96" y="186"/>
                    </a:lnTo>
                    <a:lnTo>
                      <a:pt x="90" y="192"/>
                    </a:lnTo>
                    <a:lnTo>
                      <a:pt x="36" y="192"/>
                    </a:lnTo>
                    <a:lnTo>
                      <a:pt x="24" y="174"/>
                    </a:lnTo>
                    <a:lnTo>
                      <a:pt x="6" y="162"/>
                    </a:lnTo>
                    <a:lnTo>
                      <a:pt x="0" y="144"/>
                    </a:lnTo>
                    <a:lnTo>
                      <a:pt x="6" y="132"/>
                    </a:lnTo>
                    <a:lnTo>
                      <a:pt x="18" y="126"/>
                    </a:lnTo>
                    <a:lnTo>
                      <a:pt x="24" y="132"/>
                    </a:lnTo>
                    <a:lnTo>
                      <a:pt x="36" y="108"/>
                    </a:lnTo>
                    <a:lnTo>
                      <a:pt x="36" y="102"/>
                    </a:lnTo>
                    <a:lnTo>
                      <a:pt x="72" y="102"/>
                    </a:lnTo>
                    <a:lnTo>
                      <a:pt x="78" y="84"/>
                    </a:lnTo>
                    <a:lnTo>
                      <a:pt x="90" y="96"/>
                    </a:lnTo>
                    <a:lnTo>
                      <a:pt x="108" y="96"/>
                    </a:lnTo>
                    <a:lnTo>
                      <a:pt x="114" y="78"/>
                    </a:lnTo>
                    <a:lnTo>
                      <a:pt x="114" y="66"/>
                    </a:lnTo>
                    <a:lnTo>
                      <a:pt x="114" y="48"/>
                    </a:lnTo>
                    <a:lnTo>
                      <a:pt x="126" y="48"/>
                    </a:lnTo>
                    <a:lnTo>
                      <a:pt x="126" y="54"/>
                    </a:lnTo>
                    <a:lnTo>
                      <a:pt x="120" y="60"/>
                    </a:lnTo>
                    <a:lnTo>
                      <a:pt x="120" y="66"/>
                    </a:lnTo>
                    <a:lnTo>
                      <a:pt x="126" y="54"/>
                    </a:lnTo>
                    <a:lnTo>
                      <a:pt x="132" y="48"/>
                    </a:lnTo>
                    <a:lnTo>
                      <a:pt x="138" y="42"/>
                    </a:lnTo>
                    <a:lnTo>
                      <a:pt x="150" y="48"/>
                    </a:lnTo>
                    <a:lnTo>
                      <a:pt x="150" y="54"/>
                    </a:lnTo>
                    <a:lnTo>
                      <a:pt x="156" y="60"/>
                    </a:lnTo>
                    <a:lnTo>
                      <a:pt x="156" y="48"/>
                    </a:lnTo>
                    <a:lnTo>
                      <a:pt x="162" y="48"/>
                    </a:lnTo>
                    <a:lnTo>
                      <a:pt x="168" y="48"/>
                    </a:lnTo>
                    <a:lnTo>
                      <a:pt x="174" y="60"/>
                    </a:lnTo>
                    <a:lnTo>
                      <a:pt x="174" y="54"/>
                    </a:lnTo>
                    <a:lnTo>
                      <a:pt x="180" y="48"/>
                    </a:lnTo>
                    <a:lnTo>
                      <a:pt x="204" y="48"/>
                    </a:lnTo>
                    <a:lnTo>
                      <a:pt x="222" y="36"/>
                    </a:lnTo>
                    <a:lnTo>
                      <a:pt x="240" y="30"/>
                    </a:lnTo>
                    <a:lnTo>
                      <a:pt x="252" y="30"/>
                    </a:lnTo>
                    <a:lnTo>
                      <a:pt x="252" y="36"/>
                    </a:lnTo>
                    <a:lnTo>
                      <a:pt x="246" y="54"/>
                    </a:lnTo>
                    <a:lnTo>
                      <a:pt x="252" y="48"/>
                    </a:lnTo>
                    <a:lnTo>
                      <a:pt x="252" y="42"/>
                    </a:lnTo>
                    <a:lnTo>
                      <a:pt x="252" y="30"/>
                    </a:lnTo>
                    <a:lnTo>
                      <a:pt x="258" y="30"/>
                    </a:lnTo>
                    <a:lnTo>
                      <a:pt x="264" y="30"/>
                    </a:lnTo>
                    <a:lnTo>
                      <a:pt x="264" y="36"/>
                    </a:lnTo>
                    <a:lnTo>
                      <a:pt x="270" y="24"/>
                    </a:lnTo>
                    <a:lnTo>
                      <a:pt x="282" y="18"/>
                    </a:lnTo>
                    <a:lnTo>
                      <a:pt x="294" y="12"/>
                    </a:lnTo>
                    <a:lnTo>
                      <a:pt x="306" y="12"/>
                    </a:lnTo>
                    <a:lnTo>
                      <a:pt x="318" y="12"/>
                    </a:lnTo>
                    <a:lnTo>
                      <a:pt x="324" y="18"/>
                    </a:lnTo>
                    <a:lnTo>
                      <a:pt x="306" y="36"/>
                    </a:lnTo>
                    <a:lnTo>
                      <a:pt x="312" y="42"/>
                    </a:lnTo>
                    <a:lnTo>
                      <a:pt x="318" y="36"/>
                    </a:lnTo>
                    <a:lnTo>
                      <a:pt x="318" y="42"/>
                    </a:lnTo>
                    <a:lnTo>
                      <a:pt x="324" y="42"/>
                    </a:lnTo>
                    <a:lnTo>
                      <a:pt x="324" y="36"/>
                    </a:lnTo>
                    <a:lnTo>
                      <a:pt x="324" y="30"/>
                    </a:lnTo>
                    <a:lnTo>
                      <a:pt x="336" y="36"/>
                    </a:lnTo>
                    <a:lnTo>
                      <a:pt x="330" y="30"/>
                    </a:lnTo>
                    <a:lnTo>
                      <a:pt x="330" y="24"/>
                    </a:lnTo>
                    <a:lnTo>
                      <a:pt x="336" y="24"/>
                    </a:lnTo>
                    <a:lnTo>
                      <a:pt x="342" y="18"/>
                    </a:lnTo>
                    <a:lnTo>
                      <a:pt x="348" y="12"/>
                    </a:lnTo>
                    <a:lnTo>
                      <a:pt x="354" y="18"/>
                    </a:lnTo>
                    <a:lnTo>
                      <a:pt x="360" y="12"/>
                    </a:lnTo>
                    <a:lnTo>
                      <a:pt x="366" y="6"/>
                    </a:lnTo>
                    <a:lnTo>
                      <a:pt x="378" y="0"/>
                    </a:lnTo>
                    <a:lnTo>
                      <a:pt x="378" y="12"/>
                    </a:lnTo>
                    <a:lnTo>
                      <a:pt x="378" y="6"/>
                    </a:lnTo>
                    <a:lnTo>
                      <a:pt x="384" y="0"/>
                    </a:lnTo>
                    <a:lnTo>
                      <a:pt x="390" y="0"/>
                    </a:lnTo>
                    <a:lnTo>
                      <a:pt x="390" y="12"/>
                    </a:lnTo>
                    <a:lnTo>
                      <a:pt x="390" y="6"/>
                    </a:lnTo>
                    <a:lnTo>
                      <a:pt x="396" y="12"/>
                    </a:lnTo>
                    <a:lnTo>
                      <a:pt x="414" y="18"/>
                    </a:lnTo>
                    <a:lnTo>
                      <a:pt x="420" y="24"/>
                    </a:lnTo>
                    <a:lnTo>
                      <a:pt x="426" y="24"/>
                    </a:lnTo>
                    <a:lnTo>
                      <a:pt x="420" y="30"/>
                    </a:lnTo>
                    <a:lnTo>
                      <a:pt x="414" y="30"/>
                    </a:lnTo>
                    <a:lnTo>
                      <a:pt x="408" y="30"/>
                    </a:lnTo>
                    <a:lnTo>
                      <a:pt x="402" y="36"/>
                    </a:lnTo>
                    <a:lnTo>
                      <a:pt x="408" y="36"/>
                    </a:lnTo>
                    <a:lnTo>
                      <a:pt x="408" y="48"/>
                    </a:lnTo>
                    <a:lnTo>
                      <a:pt x="414" y="36"/>
                    </a:lnTo>
                    <a:lnTo>
                      <a:pt x="420" y="36"/>
                    </a:lnTo>
                    <a:lnTo>
                      <a:pt x="420" y="42"/>
                    </a:lnTo>
                    <a:lnTo>
                      <a:pt x="450" y="42"/>
                    </a:lnTo>
                    <a:lnTo>
                      <a:pt x="456" y="42"/>
                    </a:lnTo>
                    <a:lnTo>
                      <a:pt x="468" y="48"/>
                    </a:lnTo>
                    <a:lnTo>
                      <a:pt x="480" y="54"/>
                    </a:lnTo>
                    <a:lnTo>
                      <a:pt x="498" y="66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3" name="Andalucía"/>
              <xdr:cNvSpPr>
                <a:spLocks/>
              </xdr:cNvSpPr>
            </xdr:nvSpPr>
            <xdr:spPr bwMode="auto">
              <a:xfrm>
                <a:off x="1452038" y="2880371"/>
                <a:ext cx="1889556" cy="1116272"/>
              </a:xfrm>
              <a:custGeom>
                <a:avLst/>
                <a:gdLst/>
                <a:ahLst/>
                <a:cxnLst>
                  <a:cxn ang="0">
                    <a:pos x="18" y="366"/>
                  </a:cxn>
                  <a:cxn ang="0">
                    <a:pos x="204" y="216"/>
                  </a:cxn>
                  <a:cxn ang="0">
                    <a:pos x="252" y="246"/>
                  </a:cxn>
                  <a:cxn ang="0">
                    <a:pos x="348" y="264"/>
                  </a:cxn>
                  <a:cxn ang="0">
                    <a:pos x="444" y="294"/>
                  </a:cxn>
                  <a:cxn ang="0">
                    <a:pos x="522" y="216"/>
                  </a:cxn>
                  <a:cxn ang="0">
                    <a:pos x="540" y="252"/>
                  </a:cxn>
                  <a:cxn ang="0">
                    <a:pos x="606" y="204"/>
                  </a:cxn>
                  <a:cxn ang="0">
                    <a:pos x="606" y="102"/>
                  </a:cxn>
                  <a:cxn ang="0">
                    <a:pos x="702" y="36"/>
                  </a:cxn>
                  <a:cxn ang="0">
                    <a:pos x="786" y="24"/>
                  </a:cxn>
                  <a:cxn ang="0">
                    <a:pos x="864" y="72"/>
                  </a:cxn>
                  <a:cxn ang="0">
                    <a:pos x="936" y="120"/>
                  </a:cxn>
                  <a:cxn ang="0">
                    <a:pos x="1014" y="132"/>
                  </a:cxn>
                  <a:cxn ang="0">
                    <a:pos x="1092" y="144"/>
                  </a:cxn>
                  <a:cxn ang="0">
                    <a:pos x="1170" y="126"/>
                  </a:cxn>
                  <a:cxn ang="0">
                    <a:pos x="1218" y="126"/>
                  </a:cxn>
                  <a:cxn ang="0">
                    <a:pos x="1278" y="96"/>
                  </a:cxn>
                  <a:cxn ang="0">
                    <a:pos x="1350" y="102"/>
                  </a:cxn>
                  <a:cxn ang="0">
                    <a:pos x="1404" y="96"/>
                  </a:cxn>
                  <a:cxn ang="0">
                    <a:pos x="1476" y="84"/>
                  </a:cxn>
                  <a:cxn ang="0">
                    <a:pos x="1524" y="120"/>
                  </a:cxn>
                  <a:cxn ang="0">
                    <a:pos x="1554" y="204"/>
                  </a:cxn>
                  <a:cxn ang="0">
                    <a:pos x="1530" y="246"/>
                  </a:cxn>
                  <a:cxn ang="0">
                    <a:pos x="1596" y="276"/>
                  </a:cxn>
                  <a:cxn ang="0">
                    <a:pos x="1668" y="324"/>
                  </a:cxn>
                  <a:cxn ang="0">
                    <a:pos x="1728" y="456"/>
                  </a:cxn>
                  <a:cxn ang="0">
                    <a:pos x="1788" y="570"/>
                  </a:cxn>
                  <a:cxn ang="0">
                    <a:pos x="1746" y="660"/>
                  </a:cxn>
                  <a:cxn ang="0">
                    <a:pos x="1716" y="720"/>
                  </a:cxn>
                  <a:cxn ang="0">
                    <a:pos x="1680" y="768"/>
                  </a:cxn>
                  <a:cxn ang="0">
                    <a:pos x="1608" y="756"/>
                  </a:cxn>
                  <a:cxn ang="0">
                    <a:pos x="1554" y="750"/>
                  </a:cxn>
                  <a:cxn ang="0">
                    <a:pos x="1452" y="804"/>
                  </a:cxn>
                  <a:cxn ang="0">
                    <a:pos x="1344" y="792"/>
                  </a:cxn>
                  <a:cxn ang="0">
                    <a:pos x="1260" y="810"/>
                  </a:cxn>
                  <a:cxn ang="0">
                    <a:pos x="1194" y="792"/>
                  </a:cxn>
                  <a:cxn ang="0">
                    <a:pos x="1098" y="798"/>
                  </a:cxn>
                  <a:cxn ang="0">
                    <a:pos x="966" y="804"/>
                  </a:cxn>
                  <a:cxn ang="0">
                    <a:pos x="882" y="870"/>
                  </a:cxn>
                  <a:cxn ang="0">
                    <a:pos x="780" y="888"/>
                  </a:cxn>
                  <a:cxn ang="0">
                    <a:pos x="666" y="972"/>
                  </a:cxn>
                  <a:cxn ang="0">
                    <a:pos x="642" y="1032"/>
                  </a:cxn>
                  <a:cxn ang="0">
                    <a:pos x="618" y="1050"/>
                  </a:cxn>
                  <a:cxn ang="0">
                    <a:pos x="510" y="1044"/>
                  </a:cxn>
                  <a:cxn ang="0">
                    <a:pos x="444" y="1008"/>
                  </a:cxn>
                  <a:cxn ang="0">
                    <a:pos x="390" y="930"/>
                  </a:cxn>
                  <a:cxn ang="0">
                    <a:pos x="360" y="864"/>
                  </a:cxn>
                  <a:cxn ang="0">
                    <a:pos x="366" y="870"/>
                  </a:cxn>
                  <a:cxn ang="0">
                    <a:pos x="342" y="828"/>
                  </a:cxn>
                  <a:cxn ang="0">
                    <a:pos x="318" y="774"/>
                  </a:cxn>
                  <a:cxn ang="0">
                    <a:pos x="336" y="726"/>
                  </a:cxn>
                  <a:cxn ang="0">
                    <a:pos x="336" y="756"/>
                  </a:cxn>
                  <a:cxn ang="0">
                    <a:pos x="264" y="672"/>
                  </a:cxn>
                  <a:cxn ang="0">
                    <a:pos x="174" y="582"/>
                  </a:cxn>
                  <a:cxn ang="0">
                    <a:pos x="150" y="564"/>
                  </a:cxn>
                  <a:cxn ang="0">
                    <a:pos x="54" y="588"/>
                  </a:cxn>
                </a:cxnLst>
                <a:rect l="0" t="0" r="r" b="b"/>
                <a:pathLst>
                  <a:path w="1818" h="1074">
                    <a:moveTo>
                      <a:pt x="24" y="600"/>
                    </a:moveTo>
                    <a:lnTo>
                      <a:pt x="18" y="576"/>
                    </a:lnTo>
                    <a:lnTo>
                      <a:pt x="12" y="546"/>
                    </a:lnTo>
                    <a:lnTo>
                      <a:pt x="12" y="534"/>
                    </a:lnTo>
                    <a:lnTo>
                      <a:pt x="12" y="510"/>
                    </a:lnTo>
                    <a:lnTo>
                      <a:pt x="12" y="486"/>
                    </a:lnTo>
                    <a:lnTo>
                      <a:pt x="0" y="456"/>
                    </a:lnTo>
                    <a:lnTo>
                      <a:pt x="0" y="420"/>
                    </a:lnTo>
                    <a:lnTo>
                      <a:pt x="18" y="366"/>
                    </a:lnTo>
                    <a:lnTo>
                      <a:pt x="42" y="354"/>
                    </a:lnTo>
                    <a:lnTo>
                      <a:pt x="60" y="324"/>
                    </a:lnTo>
                    <a:lnTo>
                      <a:pt x="78" y="294"/>
                    </a:lnTo>
                    <a:lnTo>
                      <a:pt x="120" y="276"/>
                    </a:lnTo>
                    <a:lnTo>
                      <a:pt x="138" y="282"/>
                    </a:lnTo>
                    <a:lnTo>
                      <a:pt x="162" y="270"/>
                    </a:lnTo>
                    <a:lnTo>
                      <a:pt x="174" y="240"/>
                    </a:lnTo>
                    <a:lnTo>
                      <a:pt x="192" y="204"/>
                    </a:lnTo>
                    <a:lnTo>
                      <a:pt x="204" y="216"/>
                    </a:lnTo>
                    <a:lnTo>
                      <a:pt x="210" y="216"/>
                    </a:lnTo>
                    <a:lnTo>
                      <a:pt x="216" y="216"/>
                    </a:lnTo>
                    <a:lnTo>
                      <a:pt x="216" y="222"/>
                    </a:lnTo>
                    <a:lnTo>
                      <a:pt x="216" y="234"/>
                    </a:lnTo>
                    <a:lnTo>
                      <a:pt x="216" y="240"/>
                    </a:lnTo>
                    <a:lnTo>
                      <a:pt x="222" y="240"/>
                    </a:lnTo>
                    <a:lnTo>
                      <a:pt x="234" y="246"/>
                    </a:lnTo>
                    <a:lnTo>
                      <a:pt x="240" y="246"/>
                    </a:lnTo>
                    <a:lnTo>
                      <a:pt x="252" y="246"/>
                    </a:lnTo>
                    <a:lnTo>
                      <a:pt x="258" y="252"/>
                    </a:lnTo>
                    <a:lnTo>
                      <a:pt x="270" y="252"/>
                    </a:lnTo>
                    <a:lnTo>
                      <a:pt x="282" y="252"/>
                    </a:lnTo>
                    <a:lnTo>
                      <a:pt x="282" y="264"/>
                    </a:lnTo>
                    <a:lnTo>
                      <a:pt x="288" y="270"/>
                    </a:lnTo>
                    <a:lnTo>
                      <a:pt x="312" y="276"/>
                    </a:lnTo>
                    <a:lnTo>
                      <a:pt x="312" y="282"/>
                    </a:lnTo>
                    <a:lnTo>
                      <a:pt x="324" y="270"/>
                    </a:lnTo>
                    <a:lnTo>
                      <a:pt x="348" y="264"/>
                    </a:lnTo>
                    <a:lnTo>
                      <a:pt x="360" y="276"/>
                    </a:lnTo>
                    <a:lnTo>
                      <a:pt x="360" y="282"/>
                    </a:lnTo>
                    <a:lnTo>
                      <a:pt x="372" y="294"/>
                    </a:lnTo>
                    <a:lnTo>
                      <a:pt x="390" y="300"/>
                    </a:lnTo>
                    <a:lnTo>
                      <a:pt x="402" y="300"/>
                    </a:lnTo>
                    <a:lnTo>
                      <a:pt x="408" y="306"/>
                    </a:lnTo>
                    <a:lnTo>
                      <a:pt x="426" y="300"/>
                    </a:lnTo>
                    <a:lnTo>
                      <a:pt x="432" y="294"/>
                    </a:lnTo>
                    <a:lnTo>
                      <a:pt x="444" y="294"/>
                    </a:lnTo>
                    <a:lnTo>
                      <a:pt x="462" y="282"/>
                    </a:lnTo>
                    <a:lnTo>
                      <a:pt x="468" y="276"/>
                    </a:lnTo>
                    <a:lnTo>
                      <a:pt x="480" y="270"/>
                    </a:lnTo>
                    <a:lnTo>
                      <a:pt x="486" y="264"/>
                    </a:lnTo>
                    <a:lnTo>
                      <a:pt x="486" y="246"/>
                    </a:lnTo>
                    <a:lnTo>
                      <a:pt x="504" y="240"/>
                    </a:lnTo>
                    <a:lnTo>
                      <a:pt x="504" y="222"/>
                    </a:lnTo>
                    <a:lnTo>
                      <a:pt x="516" y="216"/>
                    </a:lnTo>
                    <a:lnTo>
                      <a:pt x="522" y="216"/>
                    </a:lnTo>
                    <a:lnTo>
                      <a:pt x="528" y="216"/>
                    </a:lnTo>
                    <a:lnTo>
                      <a:pt x="540" y="216"/>
                    </a:lnTo>
                    <a:lnTo>
                      <a:pt x="540" y="210"/>
                    </a:lnTo>
                    <a:lnTo>
                      <a:pt x="546" y="210"/>
                    </a:lnTo>
                    <a:lnTo>
                      <a:pt x="558" y="216"/>
                    </a:lnTo>
                    <a:lnTo>
                      <a:pt x="552" y="222"/>
                    </a:lnTo>
                    <a:lnTo>
                      <a:pt x="546" y="234"/>
                    </a:lnTo>
                    <a:lnTo>
                      <a:pt x="540" y="246"/>
                    </a:lnTo>
                    <a:lnTo>
                      <a:pt x="540" y="252"/>
                    </a:lnTo>
                    <a:lnTo>
                      <a:pt x="546" y="252"/>
                    </a:lnTo>
                    <a:lnTo>
                      <a:pt x="558" y="252"/>
                    </a:lnTo>
                    <a:lnTo>
                      <a:pt x="564" y="240"/>
                    </a:lnTo>
                    <a:lnTo>
                      <a:pt x="582" y="234"/>
                    </a:lnTo>
                    <a:lnTo>
                      <a:pt x="588" y="234"/>
                    </a:lnTo>
                    <a:lnTo>
                      <a:pt x="594" y="222"/>
                    </a:lnTo>
                    <a:lnTo>
                      <a:pt x="600" y="216"/>
                    </a:lnTo>
                    <a:lnTo>
                      <a:pt x="600" y="210"/>
                    </a:lnTo>
                    <a:lnTo>
                      <a:pt x="606" y="204"/>
                    </a:lnTo>
                    <a:lnTo>
                      <a:pt x="606" y="186"/>
                    </a:lnTo>
                    <a:lnTo>
                      <a:pt x="600" y="180"/>
                    </a:lnTo>
                    <a:lnTo>
                      <a:pt x="594" y="162"/>
                    </a:lnTo>
                    <a:lnTo>
                      <a:pt x="588" y="156"/>
                    </a:lnTo>
                    <a:lnTo>
                      <a:pt x="594" y="144"/>
                    </a:lnTo>
                    <a:lnTo>
                      <a:pt x="594" y="132"/>
                    </a:lnTo>
                    <a:lnTo>
                      <a:pt x="588" y="120"/>
                    </a:lnTo>
                    <a:lnTo>
                      <a:pt x="600" y="114"/>
                    </a:lnTo>
                    <a:lnTo>
                      <a:pt x="606" y="102"/>
                    </a:lnTo>
                    <a:lnTo>
                      <a:pt x="624" y="96"/>
                    </a:lnTo>
                    <a:lnTo>
                      <a:pt x="630" y="90"/>
                    </a:lnTo>
                    <a:lnTo>
                      <a:pt x="642" y="84"/>
                    </a:lnTo>
                    <a:lnTo>
                      <a:pt x="654" y="66"/>
                    </a:lnTo>
                    <a:lnTo>
                      <a:pt x="666" y="60"/>
                    </a:lnTo>
                    <a:lnTo>
                      <a:pt x="672" y="60"/>
                    </a:lnTo>
                    <a:lnTo>
                      <a:pt x="684" y="42"/>
                    </a:lnTo>
                    <a:lnTo>
                      <a:pt x="696" y="36"/>
                    </a:lnTo>
                    <a:lnTo>
                      <a:pt x="702" y="36"/>
                    </a:lnTo>
                    <a:lnTo>
                      <a:pt x="708" y="30"/>
                    </a:lnTo>
                    <a:lnTo>
                      <a:pt x="714" y="24"/>
                    </a:lnTo>
                    <a:lnTo>
                      <a:pt x="714" y="12"/>
                    </a:lnTo>
                    <a:lnTo>
                      <a:pt x="720" y="6"/>
                    </a:lnTo>
                    <a:lnTo>
                      <a:pt x="744" y="6"/>
                    </a:lnTo>
                    <a:lnTo>
                      <a:pt x="762" y="0"/>
                    </a:lnTo>
                    <a:lnTo>
                      <a:pt x="762" y="6"/>
                    </a:lnTo>
                    <a:lnTo>
                      <a:pt x="780" y="24"/>
                    </a:lnTo>
                    <a:lnTo>
                      <a:pt x="786" y="24"/>
                    </a:lnTo>
                    <a:lnTo>
                      <a:pt x="798" y="24"/>
                    </a:lnTo>
                    <a:lnTo>
                      <a:pt x="810" y="24"/>
                    </a:lnTo>
                    <a:lnTo>
                      <a:pt x="810" y="36"/>
                    </a:lnTo>
                    <a:lnTo>
                      <a:pt x="822" y="54"/>
                    </a:lnTo>
                    <a:lnTo>
                      <a:pt x="828" y="54"/>
                    </a:lnTo>
                    <a:lnTo>
                      <a:pt x="840" y="60"/>
                    </a:lnTo>
                    <a:lnTo>
                      <a:pt x="852" y="66"/>
                    </a:lnTo>
                    <a:lnTo>
                      <a:pt x="858" y="66"/>
                    </a:lnTo>
                    <a:lnTo>
                      <a:pt x="864" y="72"/>
                    </a:lnTo>
                    <a:lnTo>
                      <a:pt x="870" y="72"/>
                    </a:lnTo>
                    <a:lnTo>
                      <a:pt x="876" y="84"/>
                    </a:lnTo>
                    <a:lnTo>
                      <a:pt x="888" y="90"/>
                    </a:lnTo>
                    <a:lnTo>
                      <a:pt x="894" y="96"/>
                    </a:lnTo>
                    <a:lnTo>
                      <a:pt x="900" y="96"/>
                    </a:lnTo>
                    <a:lnTo>
                      <a:pt x="906" y="102"/>
                    </a:lnTo>
                    <a:lnTo>
                      <a:pt x="912" y="102"/>
                    </a:lnTo>
                    <a:lnTo>
                      <a:pt x="924" y="114"/>
                    </a:lnTo>
                    <a:lnTo>
                      <a:pt x="936" y="120"/>
                    </a:lnTo>
                    <a:lnTo>
                      <a:pt x="936" y="126"/>
                    </a:lnTo>
                    <a:lnTo>
                      <a:pt x="942" y="132"/>
                    </a:lnTo>
                    <a:lnTo>
                      <a:pt x="954" y="144"/>
                    </a:lnTo>
                    <a:lnTo>
                      <a:pt x="966" y="144"/>
                    </a:lnTo>
                    <a:lnTo>
                      <a:pt x="978" y="150"/>
                    </a:lnTo>
                    <a:lnTo>
                      <a:pt x="990" y="150"/>
                    </a:lnTo>
                    <a:lnTo>
                      <a:pt x="990" y="132"/>
                    </a:lnTo>
                    <a:lnTo>
                      <a:pt x="1002" y="132"/>
                    </a:lnTo>
                    <a:lnTo>
                      <a:pt x="1014" y="132"/>
                    </a:lnTo>
                    <a:lnTo>
                      <a:pt x="1020" y="132"/>
                    </a:lnTo>
                    <a:lnTo>
                      <a:pt x="1026" y="132"/>
                    </a:lnTo>
                    <a:lnTo>
                      <a:pt x="1032" y="132"/>
                    </a:lnTo>
                    <a:lnTo>
                      <a:pt x="1044" y="132"/>
                    </a:lnTo>
                    <a:lnTo>
                      <a:pt x="1050" y="132"/>
                    </a:lnTo>
                    <a:lnTo>
                      <a:pt x="1062" y="144"/>
                    </a:lnTo>
                    <a:lnTo>
                      <a:pt x="1068" y="144"/>
                    </a:lnTo>
                    <a:lnTo>
                      <a:pt x="1086" y="144"/>
                    </a:lnTo>
                    <a:lnTo>
                      <a:pt x="1092" y="144"/>
                    </a:lnTo>
                    <a:lnTo>
                      <a:pt x="1104" y="144"/>
                    </a:lnTo>
                    <a:lnTo>
                      <a:pt x="1110" y="132"/>
                    </a:lnTo>
                    <a:lnTo>
                      <a:pt x="1128" y="132"/>
                    </a:lnTo>
                    <a:lnTo>
                      <a:pt x="1128" y="120"/>
                    </a:lnTo>
                    <a:lnTo>
                      <a:pt x="1134" y="120"/>
                    </a:lnTo>
                    <a:lnTo>
                      <a:pt x="1146" y="120"/>
                    </a:lnTo>
                    <a:lnTo>
                      <a:pt x="1158" y="120"/>
                    </a:lnTo>
                    <a:lnTo>
                      <a:pt x="1164" y="120"/>
                    </a:lnTo>
                    <a:lnTo>
                      <a:pt x="1170" y="126"/>
                    </a:lnTo>
                    <a:lnTo>
                      <a:pt x="1176" y="126"/>
                    </a:lnTo>
                    <a:lnTo>
                      <a:pt x="1194" y="132"/>
                    </a:lnTo>
                    <a:lnTo>
                      <a:pt x="1200" y="132"/>
                    </a:lnTo>
                    <a:lnTo>
                      <a:pt x="1200" y="126"/>
                    </a:lnTo>
                    <a:lnTo>
                      <a:pt x="1206" y="114"/>
                    </a:lnTo>
                    <a:lnTo>
                      <a:pt x="1206" y="102"/>
                    </a:lnTo>
                    <a:lnTo>
                      <a:pt x="1212" y="114"/>
                    </a:lnTo>
                    <a:lnTo>
                      <a:pt x="1218" y="120"/>
                    </a:lnTo>
                    <a:lnTo>
                      <a:pt x="1218" y="126"/>
                    </a:lnTo>
                    <a:lnTo>
                      <a:pt x="1224" y="132"/>
                    </a:lnTo>
                    <a:lnTo>
                      <a:pt x="1236" y="126"/>
                    </a:lnTo>
                    <a:lnTo>
                      <a:pt x="1248" y="126"/>
                    </a:lnTo>
                    <a:lnTo>
                      <a:pt x="1254" y="120"/>
                    </a:lnTo>
                    <a:lnTo>
                      <a:pt x="1260" y="120"/>
                    </a:lnTo>
                    <a:lnTo>
                      <a:pt x="1260" y="114"/>
                    </a:lnTo>
                    <a:lnTo>
                      <a:pt x="1260" y="96"/>
                    </a:lnTo>
                    <a:lnTo>
                      <a:pt x="1272" y="96"/>
                    </a:lnTo>
                    <a:lnTo>
                      <a:pt x="1278" y="96"/>
                    </a:lnTo>
                    <a:lnTo>
                      <a:pt x="1284" y="96"/>
                    </a:lnTo>
                    <a:lnTo>
                      <a:pt x="1290" y="102"/>
                    </a:lnTo>
                    <a:lnTo>
                      <a:pt x="1296" y="102"/>
                    </a:lnTo>
                    <a:lnTo>
                      <a:pt x="1302" y="102"/>
                    </a:lnTo>
                    <a:lnTo>
                      <a:pt x="1320" y="102"/>
                    </a:lnTo>
                    <a:lnTo>
                      <a:pt x="1326" y="102"/>
                    </a:lnTo>
                    <a:lnTo>
                      <a:pt x="1332" y="102"/>
                    </a:lnTo>
                    <a:lnTo>
                      <a:pt x="1338" y="114"/>
                    </a:lnTo>
                    <a:lnTo>
                      <a:pt x="1350" y="102"/>
                    </a:lnTo>
                    <a:lnTo>
                      <a:pt x="1356" y="96"/>
                    </a:lnTo>
                    <a:lnTo>
                      <a:pt x="1362" y="96"/>
                    </a:lnTo>
                    <a:lnTo>
                      <a:pt x="1362" y="102"/>
                    </a:lnTo>
                    <a:lnTo>
                      <a:pt x="1374" y="114"/>
                    </a:lnTo>
                    <a:lnTo>
                      <a:pt x="1374" y="120"/>
                    </a:lnTo>
                    <a:lnTo>
                      <a:pt x="1380" y="120"/>
                    </a:lnTo>
                    <a:lnTo>
                      <a:pt x="1392" y="96"/>
                    </a:lnTo>
                    <a:lnTo>
                      <a:pt x="1398" y="96"/>
                    </a:lnTo>
                    <a:lnTo>
                      <a:pt x="1404" y="96"/>
                    </a:lnTo>
                    <a:lnTo>
                      <a:pt x="1410" y="102"/>
                    </a:lnTo>
                    <a:lnTo>
                      <a:pt x="1416" y="102"/>
                    </a:lnTo>
                    <a:lnTo>
                      <a:pt x="1428" y="96"/>
                    </a:lnTo>
                    <a:lnTo>
                      <a:pt x="1434" y="90"/>
                    </a:lnTo>
                    <a:lnTo>
                      <a:pt x="1446" y="84"/>
                    </a:lnTo>
                    <a:lnTo>
                      <a:pt x="1452" y="72"/>
                    </a:lnTo>
                    <a:lnTo>
                      <a:pt x="1458" y="72"/>
                    </a:lnTo>
                    <a:lnTo>
                      <a:pt x="1470" y="84"/>
                    </a:lnTo>
                    <a:lnTo>
                      <a:pt x="1476" y="84"/>
                    </a:lnTo>
                    <a:lnTo>
                      <a:pt x="1482" y="84"/>
                    </a:lnTo>
                    <a:lnTo>
                      <a:pt x="1494" y="84"/>
                    </a:lnTo>
                    <a:lnTo>
                      <a:pt x="1506" y="84"/>
                    </a:lnTo>
                    <a:lnTo>
                      <a:pt x="1512" y="90"/>
                    </a:lnTo>
                    <a:lnTo>
                      <a:pt x="1518" y="96"/>
                    </a:lnTo>
                    <a:lnTo>
                      <a:pt x="1518" y="102"/>
                    </a:lnTo>
                    <a:lnTo>
                      <a:pt x="1512" y="114"/>
                    </a:lnTo>
                    <a:lnTo>
                      <a:pt x="1518" y="120"/>
                    </a:lnTo>
                    <a:lnTo>
                      <a:pt x="1524" y="120"/>
                    </a:lnTo>
                    <a:lnTo>
                      <a:pt x="1530" y="120"/>
                    </a:lnTo>
                    <a:lnTo>
                      <a:pt x="1542" y="126"/>
                    </a:lnTo>
                    <a:lnTo>
                      <a:pt x="1542" y="132"/>
                    </a:lnTo>
                    <a:lnTo>
                      <a:pt x="1548" y="156"/>
                    </a:lnTo>
                    <a:lnTo>
                      <a:pt x="1548" y="162"/>
                    </a:lnTo>
                    <a:lnTo>
                      <a:pt x="1554" y="174"/>
                    </a:lnTo>
                    <a:lnTo>
                      <a:pt x="1554" y="186"/>
                    </a:lnTo>
                    <a:lnTo>
                      <a:pt x="1554" y="192"/>
                    </a:lnTo>
                    <a:lnTo>
                      <a:pt x="1554" y="204"/>
                    </a:lnTo>
                    <a:lnTo>
                      <a:pt x="1548" y="216"/>
                    </a:lnTo>
                    <a:lnTo>
                      <a:pt x="1542" y="216"/>
                    </a:lnTo>
                    <a:lnTo>
                      <a:pt x="1530" y="222"/>
                    </a:lnTo>
                    <a:lnTo>
                      <a:pt x="1524" y="234"/>
                    </a:lnTo>
                    <a:lnTo>
                      <a:pt x="1524" y="240"/>
                    </a:lnTo>
                    <a:lnTo>
                      <a:pt x="1524" y="234"/>
                    </a:lnTo>
                    <a:lnTo>
                      <a:pt x="1524" y="240"/>
                    </a:lnTo>
                    <a:lnTo>
                      <a:pt x="1524" y="246"/>
                    </a:lnTo>
                    <a:lnTo>
                      <a:pt x="1530" y="246"/>
                    </a:lnTo>
                    <a:lnTo>
                      <a:pt x="1542" y="246"/>
                    </a:lnTo>
                    <a:lnTo>
                      <a:pt x="1548" y="246"/>
                    </a:lnTo>
                    <a:lnTo>
                      <a:pt x="1554" y="264"/>
                    </a:lnTo>
                    <a:lnTo>
                      <a:pt x="1560" y="264"/>
                    </a:lnTo>
                    <a:lnTo>
                      <a:pt x="1572" y="264"/>
                    </a:lnTo>
                    <a:lnTo>
                      <a:pt x="1584" y="270"/>
                    </a:lnTo>
                    <a:lnTo>
                      <a:pt x="1590" y="270"/>
                    </a:lnTo>
                    <a:lnTo>
                      <a:pt x="1596" y="270"/>
                    </a:lnTo>
                    <a:lnTo>
                      <a:pt x="1596" y="276"/>
                    </a:lnTo>
                    <a:lnTo>
                      <a:pt x="1602" y="282"/>
                    </a:lnTo>
                    <a:lnTo>
                      <a:pt x="1608" y="294"/>
                    </a:lnTo>
                    <a:lnTo>
                      <a:pt x="1620" y="300"/>
                    </a:lnTo>
                    <a:lnTo>
                      <a:pt x="1626" y="306"/>
                    </a:lnTo>
                    <a:lnTo>
                      <a:pt x="1632" y="306"/>
                    </a:lnTo>
                    <a:lnTo>
                      <a:pt x="1638" y="312"/>
                    </a:lnTo>
                    <a:lnTo>
                      <a:pt x="1644" y="312"/>
                    </a:lnTo>
                    <a:lnTo>
                      <a:pt x="1662" y="312"/>
                    </a:lnTo>
                    <a:lnTo>
                      <a:pt x="1668" y="324"/>
                    </a:lnTo>
                    <a:lnTo>
                      <a:pt x="1704" y="324"/>
                    </a:lnTo>
                    <a:lnTo>
                      <a:pt x="1704" y="366"/>
                    </a:lnTo>
                    <a:lnTo>
                      <a:pt x="1698" y="384"/>
                    </a:lnTo>
                    <a:lnTo>
                      <a:pt x="1698" y="396"/>
                    </a:lnTo>
                    <a:lnTo>
                      <a:pt x="1704" y="414"/>
                    </a:lnTo>
                    <a:lnTo>
                      <a:pt x="1704" y="420"/>
                    </a:lnTo>
                    <a:lnTo>
                      <a:pt x="1716" y="426"/>
                    </a:lnTo>
                    <a:lnTo>
                      <a:pt x="1722" y="444"/>
                    </a:lnTo>
                    <a:lnTo>
                      <a:pt x="1728" y="456"/>
                    </a:lnTo>
                    <a:lnTo>
                      <a:pt x="1740" y="468"/>
                    </a:lnTo>
                    <a:lnTo>
                      <a:pt x="1746" y="480"/>
                    </a:lnTo>
                    <a:lnTo>
                      <a:pt x="1752" y="486"/>
                    </a:lnTo>
                    <a:lnTo>
                      <a:pt x="1776" y="486"/>
                    </a:lnTo>
                    <a:lnTo>
                      <a:pt x="1818" y="522"/>
                    </a:lnTo>
                    <a:lnTo>
                      <a:pt x="1806" y="534"/>
                    </a:lnTo>
                    <a:lnTo>
                      <a:pt x="1794" y="546"/>
                    </a:lnTo>
                    <a:lnTo>
                      <a:pt x="1788" y="564"/>
                    </a:lnTo>
                    <a:lnTo>
                      <a:pt x="1788" y="570"/>
                    </a:lnTo>
                    <a:lnTo>
                      <a:pt x="1788" y="576"/>
                    </a:lnTo>
                    <a:lnTo>
                      <a:pt x="1776" y="582"/>
                    </a:lnTo>
                    <a:lnTo>
                      <a:pt x="1770" y="588"/>
                    </a:lnTo>
                    <a:lnTo>
                      <a:pt x="1764" y="594"/>
                    </a:lnTo>
                    <a:lnTo>
                      <a:pt x="1764" y="600"/>
                    </a:lnTo>
                    <a:lnTo>
                      <a:pt x="1758" y="612"/>
                    </a:lnTo>
                    <a:lnTo>
                      <a:pt x="1752" y="636"/>
                    </a:lnTo>
                    <a:lnTo>
                      <a:pt x="1752" y="648"/>
                    </a:lnTo>
                    <a:lnTo>
                      <a:pt x="1746" y="660"/>
                    </a:lnTo>
                    <a:lnTo>
                      <a:pt x="1746" y="666"/>
                    </a:lnTo>
                    <a:lnTo>
                      <a:pt x="1740" y="678"/>
                    </a:lnTo>
                    <a:lnTo>
                      <a:pt x="1734" y="684"/>
                    </a:lnTo>
                    <a:lnTo>
                      <a:pt x="1734" y="702"/>
                    </a:lnTo>
                    <a:lnTo>
                      <a:pt x="1734" y="708"/>
                    </a:lnTo>
                    <a:lnTo>
                      <a:pt x="1728" y="708"/>
                    </a:lnTo>
                    <a:lnTo>
                      <a:pt x="1722" y="708"/>
                    </a:lnTo>
                    <a:lnTo>
                      <a:pt x="1716" y="714"/>
                    </a:lnTo>
                    <a:lnTo>
                      <a:pt x="1716" y="720"/>
                    </a:lnTo>
                    <a:lnTo>
                      <a:pt x="1710" y="726"/>
                    </a:lnTo>
                    <a:lnTo>
                      <a:pt x="1704" y="726"/>
                    </a:lnTo>
                    <a:lnTo>
                      <a:pt x="1698" y="726"/>
                    </a:lnTo>
                    <a:lnTo>
                      <a:pt x="1698" y="732"/>
                    </a:lnTo>
                    <a:lnTo>
                      <a:pt x="1698" y="750"/>
                    </a:lnTo>
                    <a:lnTo>
                      <a:pt x="1692" y="750"/>
                    </a:lnTo>
                    <a:lnTo>
                      <a:pt x="1686" y="756"/>
                    </a:lnTo>
                    <a:lnTo>
                      <a:pt x="1680" y="762"/>
                    </a:lnTo>
                    <a:lnTo>
                      <a:pt x="1680" y="768"/>
                    </a:lnTo>
                    <a:lnTo>
                      <a:pt x="1680" y="774"/>
                    </a:lnTo>
                    <a:lnTo>
                      <a:pt x="1674" y="780"/>
                    </a:lnTo>
                    <a:lnTo>
                      <a:pt x="1668" y="780"/>
                    </a:lnTo>
                    <a:lnTo>
                      <a:pt x="1662" y="792"/>
                    </a:lnTo>
                    <a:lnTo>
                      <a:pt x="1644" y="792"/>
                    </a:lnTo>
                    <a:lnTo>
                      <a:pt x="1638" y="786"/>
                    </a:lnTo>
                    <a:lnTo>
                      <a:pt x="1626" y="774"/>
                    </a:lnTo>
                    <a:lnTo>
                      <a:pt x="1620" y="762"/>
                    </a:lnTo>
                    <a:lnTo>
                      <a:pt x="1608" y="756"/>
                    </a:lnTo>
                    <a:lnTo>
                      <a:pt x="1602" y="750"/>
                    </a:lnTo>
                    <a:lnTo>
                      <a:pt x="1584" y="750"/>
                    </a:lnTo>
                    <a:lnTo>
                      <a:pt x="1578" y="750"/>
                    </a:lnTo>
                    <a:lnTo>
                      <a:pt x="1578" y="756"/>
                    </a:lnTo>
                    <a:lnTo>
                      <a:pt x="1572" y="756"/>
                    </a:lnTo>
                    <a:lnTo>
                      <a:pt x="1566" y="762"/>
                    </a:lnTo>
                    <a:lnTo>
                      <a:pt x="1560" y="756"/>
                    </a:lnTo>
                    <a:lnTo>
                      <a:pt x="1560" y="750"/>
                    </a:lnTo>
                    <a:lnTo>
                      <a:pt x="1554" y="750"/>
                    </a:lnTo>
                    <a:lnTo>
                      <a:pt x="1530" y="756"/>
                    </a:lnTo>
                    <a:lnTo>
                      <a:pt x="1518" y="762"/>
                    </a:lnTo>
                    <a:lnTo>
                      <a:pt x="1512" y="768"/>
                    </a:lnTo>
                    <a:lnTo>
                      <a:pt x="1506" y="792"/>
                    </a:lnTo>
                    <a:lnTo>
                      <a:pt x="1500" y="798"/>
                    </a:lnTo>
                    <a:lnTo>
                      <a:pt x="1494" y="804"/>
                    </a:lnTo>
                    <a:lnTo>
                      <a:pt x="1482" y="810"/>
                    </a:lnTo>
                    <a:lnTo>
                      <a:pt x="1458" y="810"/>
                    </a:lnTo>
                    <a:lnTo>
                      <a:pt x="1452" y="804"/>
                    </a:lnTo>
                    <a:lnTo>
                      <a:pt x="1440" y="810"/>
                    </a:lnTo>
                    <a:lnTo>
                      <a:pt x="1434" y="810"/>
                    </a:lnTo>
                    <a:lnTo>
                      <a:pt x="1434" y="804"/>
                    </a:lnTo>
                    <a:lnTo>
                      <a:pt x="1428" y="798"/>
                    </a:lnTo>
                    <a:lnTo>
                      <a:pt x="1422" y="792"/>
                    </a:lnTo>
                    <a:lnTo>
                      <a:pt x="1416" y="792"/>
                    </a:lnTo>
                    <a:lnTo>
                      <a:pt x="1374" y="792"/>
                    </a:lnTo>
                    <a:lnTo>
                      <a:pt x="1362" y="786"/>
                    </a:lnTo>
                    <a:lnTo>
                      <a:pt x="1344" y="792"/>
                    </a:lnTo>
                    <a:lnTo>
                      <a:pt x="1326" y="792"/>
                    </a:lnTo>
                    <a:lnTo>
                      <a:pt x="1308" y="786"/>
                    </a:lnTo>
                    <a:lnTo>
                      <a:pt x="1290" y="792"/>
                    </a:lnTo>
                    <a:lnTo>
                      <a:pt x="1284" y="792"/>
                    </a:lnTo>
                    <a:lnTo>
                      <a:pt x="1278" y="792"/>
                    </a:lnTo>
                    <a:lnTo>
                      <a:pt x="1278" y="798"/>
                    </a:lnTo>
                    <a:lnTo>
                      <a:pt x="1272" y="804"/>
                    </a:lnTo>
                    <a:lnTo>
                      <a:pt x="1266" y="804"/>
                    </a:lnTo>
                    <a:lnTo>
                      <a:pt x="1260" y="810"/>
                    </a:lnTo>
                    <a:lnTo>
                      <a:pt x="1254" y="810"/>
                    </a:lnTo>
                    <a:lnTo>
                      <a:pt x="1242" y="810"/>
                    </a:lnTo>
                    <a:lnTo>
                      <a:pt x="1236" y="804"/>
                    </a:lnTo>
                    <a:lnTo>
                      <a:pt x="1230" y="804"/>
                    </a:lnTo>
                    <a:lnTo>
                      <a:pt x="1224" y="804"/>
                    </a:lnTo>
                    <a:lnTo>
                      <a:pt x="1212" y="804"/>
                    </a:lnTo>
                    <a:lnTo>
                      <a:pt x="1206" y="798"/>
                    </a:lnTo>
                    <a:lnTo>
                      <a:pt x="1200" y="792"/>
                    </a:lnTo>
                    <a:lnTo>
                      <a:pt x="1194" y="792"/>
                    </a:lnTo>
                    <a:lnTo>
                      <a:pt x="1182" y="798"/>
                    </a:lnTo>
                    <a:lnTo>
                      <a:pt x="1176" y="798"/>
                    </a:lnTo>
                    <a:lnTo>
                      <a:pt x="1152" y="798"/>
                    </a:lnTo>
                    <a:lnTo>
                      <a:pt x="1146" y="798"/>
                    </a:lnTo>
                    <a:lnTo>
                      <a:pt x="1140" y="792"/>
                    </a:lnTo>
                    <a:lnTo>
                      <a:pt x="1134" y="786"/>
                    </a:lnTo>
                    <a:lnTo>
                      <a:pt x="1122" y="792"/>
                    </a:lnTo>
                    <a:lnTo>
                      <a:pt x="1110" y="792"/>
                    </a:lnTo>
                    <a:lnTo>
                      <a:pt x="1098" y="798"/>
                    </a:lnTo>
                    <a:lnTo>
                      <a:pt x="1086" y="798"/>
                    </a:lnTo>
                    <a:lnTo>
                      <a:pt x="1068" y="798"/>
                    </a:lnTo>
                    <a:lnTo>
                      <a:pt x="1056" y="792"/>
                    </a:lnTo>
                    <a:lnTo>
                      <a:pt x="1044" y="798"/>
                    </a:lnTo>
                    <a:lnTo>
                      <a:pt x="1038" y="798"/>
                    </a:lnTo>
                    <a:lnTo>
                      <a:pt x="1020" y="804"/>
                    </a:lnTo>
                    <a:lnTo>
                      <a:pt x="996" y="804"/>
                    </a:lnTo>
                    <a:lnTo>
                      <a:pt x="990" y="804"/>
                    </a:lnTo>
                    <a:lnTo>
                      <a:pt x="966" y="804"/>
                    </a:lnTo>
                    <a:lnTo>
                      <a:pt x="942" y="804"/>
                    </a:lnTo>
                    <a:lnTo>
                      <a:pt x="936" y="810"/>
                    </a:lnTo>
                    <a:lnTo>
                      <a:pt x="930" y="810"/>
                    </a:lnTo>
                    <a:lnTo>
                      <a:pt x="930" y="816"/>
                    </a:lnTo>
                    <a:lnTo>
                      <a:pt x="930" y="828"/>
                    </a:lnTo>
                    <a:lnTo>
                      <a:pt x="924" y="840"/>
                    </a:lnTo>
                    <a:lnTo>
                      <a:pt x="900" y="852"/>
                    </a:lnTo>
                    <a:lnTo>
                      <a:pt x="894" y="864"/>
                    </a:lnTo>
                    <a:lnTo>
                      <a:pt x="882" y="870"/>
                    </a:lnTo>
                    <a:lnTo>
                      <a:pt x="870" y="882"/>
                    </a:lnTo>
                    <a:lnTo>
                      <a:pt x="858" y="888"/>
                    </a:lnTo>
                    <a:lnTo>
                      <a:pt x="846" y="888"/>
                    </a:lnTo>
                    <a:lnTo>
                      <a:pt x="834" y="888"/>
                    </a:lnTo>
                    <a:lnTo>
                      <a:pt x="822" y="882"/>
                    </a:lnTo>
                    <a:lnTo>
                      <a:pt x="810" y="882"/>
                    </a:lnTo>
                    <a:lnTo>
                      <a:pt x="798" y="882"/>
                    </a:lnTo>
                    <a:lnTo>
                      <a:pt x="786" y="882"/>
                    </a:lnTo>
                    <a:lnTo>
                      <a:pt x="780" y="888"/>
                    </a:lnTo>
                    <a:lnTo>
                      <a:pt x="762" y="900"/>
                    </a:lnTo>
                    <a:lnTo>
                      <a:pt x="738" y="906"/>
                    </a:lnTo>
                    <a:lnTo>
                      <a:pt x="720" y="912"/>
                    </a:lnTo>
                    <a:lnTo>
                      <a:pt x="702" y="924"/>
                    </a:lnTo>
                    <a:lnTo>
                      <a:pt x="690" y="930"/>
                    </a:lnTo>
                    <a:lnTo>
                      <a:pt x="684" y="936"/>
                    </a:lnTo>
                    <a:lnTo>
                      <a:pt x="678" y="960"/>
                    </a:lnTo>
                    <a:lnTo>
                      <a:pt x="672" y="966"/>
                    </a:lnTo>
                    <a:lnTo>
                      <a:pt x="666" y="972"/>
                    </a:lnTo>
                    <a:lnTo>
                      <a:pt x="666" y="966"/>
                    </a:lnTo>
                    <a:lnTo>
                      <a:pt x="660" y="978"/>
                    </a:lnTo>
                    <a:lnTo>
                      <a:pt x="654" y="984"/>
                    </a:lnTo>
                    <a:lnTo>
                      <a:pt x="654" y="990"/>
                    </a:lnTo>
                    <a:lnTo>
                      <a:pt x="648" y="1002"/>
                    </a:lnTo>
                    <a:lnTo>
                      <a:pt x="648" y="1020"/>
                    </a:lnTo>
                    <a:lnTo>
                      <a:pt x="648" y="1032"/>
                    </a:lnTo>
                    <a:lnTo>
                      <a:pt x="642" y="1038"/>
                    </a:lnTo>
                    <a:lnTo>
                      <a:pt x="642" y="1032"/>
                    </a:lnTo>
                    <a:lnTo>
                      <a:pt x="642" y="1014"/>
                    </a:lnTo>
                    <a:lnTo>
                      <a:pt x="642" y="1008"/>
                    </a:lnTo>
                    <a:lnTo>
                      <a:pt x="630" y="1008"/>
                    </a:lnTo>
                    <a:lnTo>
                      <a:pt x="624" y="1008"/>
                    </a:lnTo>
                    <a:lnTo>
                      <a:pt x="618" y="1014"/>
                    </a:lnTo>
                    <a:lnTo>
                      <a:pt x="618" y="1020"/>
                    </a:lnTo>
                    <a:lnTo>
                      <a:pt x="618" y="1026"/>
                    </a:lnTo>
                    <a:lnTo>
                      <a:pt x="618" y="1032"/>
                    </a:lnTo>
                    <a:lnTo>
                      <a:pt x="618" y="1050"/>
                    </a:lnTo>
                    <a:lnTo>
                      <a:pt x="606" y="1056"/>
                    </a:lnTo>
                    <a:lnTo>
                      <a:pt x="600" y="1056"/>
                    </a:lnTo>
                    <a:lnTo>
                      <a:pt x="588" y="1068"/>
                    </a:lnTo>
                    <a:lnTo>
                      <a:pt x="576" y="1068"/>
                    </a:lnTo>
                    <a:lnTo>
                      <a:pt x="570" y="1074"/>
                    </a:lnTo>
                    <a:lnTo>
                      <a:pt x="558" y="1062"/>
                    </a:lnTo>
                    <a:lnTo>
                      <a:pt x="540" y="1050"/>
                    </a:lnTo>
                    <a:lnTo>
                      <a:pt x="522" y="1050"/>
                    </a:lnTo>
                    <a:lnTo>
                      <a:pt x="510" y="1044"/>
                    </a:lnTo>
                    <a:lnTo>
                      <a:pt x="504" y="1044"/>
                    </a:lnTo>
                    <a:lnTo>
                      <a:pt x="498" y="1038"/>
                    </a:lnTo>
                    <a:lnTo>
                      <a:pt x="486" y="1020"/>
                    </a:lnTo>
                    <a:lnTo>
                      <a:pt x="486" y="1014"/>
                    </a:lnTo>
                    <a:lnTo>
                      <a:pt x="480" y="1008"/>
                    </a:lnTo>
                    <a:lnTo>
                      <a:pt x="474" y="1002"/>
                    </a:lnTo>
                    <a:lnTo>
                      <a:pt x="462" y="1002"/>
                    </a:lnTo>
                    <a:lnTo>
                      <a:pt x="456" y="1002"/>
                    </a:lnTo>
                    <a:lnTo>
                      <a:pt x="444" y="1008"/>
                    </a:lnTo>
                    <a:lnTo>
                      <a:pt x="432" y="1002"/>
                    </a:lnTo>
                    <a:lnTo>
                      <a:pt x="426" y="996"/>
                    </a:lnTo>
                    <a:lnTo>
                      <a:pt x="420" y="984"/>
                    </a:lnTo>
                    <a:lnTo>
                      <a:pt x="414" y="972"/>
                    </a:lnTo>
                    <a:lnTo>
                      <a:pt x="408" y="966"/>
                    </a:lnTo>
                    <a:lnTo>
                      <a:pt x="396" y="954"/>
                    </a:lnTo>
                    <a:lnTo>
                      <a:pt x="390" y="948"/>
                    </a:lnTo>
                    <a:lnTo>
                      <a:pt x="390" y="936"/>
                    </a:lnTo>
                    <a:lnTo>
                      <a:pt x="390" y="930"/>
                    </a:lnTo>
                    <a:lnTo>
                      <a:pt x="384" y="930"/>
                    </a:lnTo>
                    <a:lnTo>
                      <a:pt x="378" y="924"/>
                    </a:lnTo>
                    <a:lnTo>
                      <a:pt x="372" y="906"/>
                    </a:lnTo>
                    <a:lnTo>
                      <a:pt x="360" y="888"/>
                    </a:lnTo>
                    <a:lnTo>
                      <a:pt x="360" y="876"/>
                    </a:lnTo>
                    <a:lnTo>
                      <a:pt x="354" y="870"/>
                    </a:lnTo>
                    <a:lnTo>
                      <a:pt x="348" y="864"/>
                    </a:lnTo>
                    <a:lnTo>
                      <a:pt x="354" y="858"/>
                    </a:lnTo>
                    <a:lnTo>
                      <a:pt x="360" y="864"/>
                    </a:lnTo>
                    <a:lnTo>
                      <a:pt x="360" y="870"/>
                    </a:lnTo>
                    <a:lnTo>
                      <a:pt x="366" y="882"/>
                    </a:lnTo>
                    <a:lnTo>
                      <a:pt x="372" y="888"/>
                    </a:lnTo>
                    <a:lnTo>
                      <a:pt x="378" y="882"/>
                    </a:lnTo>
                    <a:lnTo>
                      <a:pt x="384" y="876"/>
                    </a:lnTo>
                    <a:lnTo>
                      <a:pt x="384" y="870"/>
                    </a:lnTo>
                    <a:lnTo>
                      <a:pt x="378" y="876"/>
                    </a:lnTo>
                    <a:lnTo>
                      <a:pt x="372" y="870"/>
                    </a:lnTo>
                    <a:lnTo>
                      <a:pt x="366" y="870"/>
                    </a:lnTo>
                    <a:lnTo>
                      <a:pt x="366" y="864"/>
                    </a:lnTo>
                    <a:lnTo>
                      <a:pt x="372" y="858"/>
                    </a:lnTo>
                    <a:lnTo>
                      <a:pt x="372" y="852"/>
                    </a:lnTo>
                    <a:lnTo>
                      <a:pt x="372" y="846"/>
                    </a:lnTo>
                    <a:lnTo>
                      <a:pt x="366" y="846"/>
                    </a:lnTo>
                    <a:lnTo>
                      <a:pt x="360" y="840"/>
                    </a:lnTo>
                    <a:lnTo>
                      <a:pt x="360" y="834"/>
                    </a:lnTo>
                    <a:lnTo>
                      <a:pt x="354" y="834"/>
                    </a:lnTo>
                    <a:lnTo>
                      <a:pt x="342" y="828"/>
                    </a:lnTo>
                    <a:lnTo>
                      <a:pt x="324" y="828"/>
                    </a:lnTo>
                    <a:lnTo>
                      <a:pt x="318" y="822"/>
                    </a:lnTo>
                    <a:lnTo>
                      <a:pt x="318" y="816"/>
                    </a:lnTo>
                    <a:lnTo>
                      <a:pt x="318" y="810"/>
                    </a:lnTo>
                    <a:lnTo>
                      <a:pt x="312" y="804"/>
                    </a:lnTo>
                    <a:lnTo>
                      <a:pt x="312" y="792"/>
                    </a:lnTo>
                    <a:lnTo>
                      <a:pt x="312" y="786"/>
                    </a:lnTo>
                    <a:lnTo>
                      <a:pt x="312" y="780"/>
                    </a:lnTo>
                    <a:lnTo>
                      <a:pt x="318" y="774"/>
                    </a:lnTo>
                    <a:lnTo>
                      <a:pt x="330" y="762"/>
                    </a:lnTo>
                    <a:lnTo>
                      <a:pt x="336" y="762"/>
                    </a:lnTo>
                    <a:lnTo>
                      <a:pt x="342" y="762"/>
                    </a:lnTo>
                    <a:lnTo>
                      <a:pt x="342" y="756"/>
                    </a:lnTo>
                    <a:lnTo>
                      <a:pt x="342" y="750"/>
                    </a:lnTo>
                    <a:lnTo>
                      <a:pt x="342" y="744"/>
                    </a:lnTo>
                    <a:lnTo>
                      <a:pt x="336" y="744"/>
                    </a:lnTo>
                    <a:lnTo>
                      <a:pt x="336" y="738"/>
                    </a:lnTo>
                    <a:lnTo>
                      <a:pt x="336" y="726"/>
                    </a:lnTo>
                    <a:lnTo>
                      <a:pt x="348" y="720"/>
                    </a:lnTo>
                    <a:lnTo>
                      <a:pt x="354" y="720"/>
                    </a:lnTo>
                    <a:lnTo>
                      <a:pt x="360" y="714"/>
                    </a:lnTo>
                    <a:lnTo>
                      <a:pt x="354" y="714"/>
                    </a:lnTo>
                    <a:lnTo>
                      <a:pt x="342" y="720"/>
                    </a:lnTo>
                    <a:lnTo>
                      <a:pt x="336" y="726"/>
                    </a:lnTo>
                    <a:lnTo>
                      <a:pt x="336" y="732"/>
                    </a:lnTo>
                    <a:lnTo>
                      <a:pt x="336" y="744"/>
                    </a:lnTo>
                    <a:lnTo>
                      <a:pt x="336" y="756"/>
                    </a:lnTo>
                    <a:lnTo>
                      <a:pt x="336" y="762"/>
                    </a:lnTo>
                    <a:lnTo>
                      <a:pt x="324" y="756"/>
                    </a:lnTo>
                    <a:lnTo>
                      <a:pt x="318" y="750"/>
                    </a:lnTo>
                    <a:lnTo>
                      <a:pt x="318" y="732"/>
                    </a:lnTo>
                    <a:lnTo>
                      <a:pt x="312" y="720"/>
                    </a:lnTo>
                    <a:lnTo>
                      <a:pt x="300" y="708"/>
                    </a:lnTo>
                    <a:lnTo>
                      <a:pt x="288" y="696"/>
                    </a:lnTo>
                    <a:lnTo>
                      <a:pt x="270" y="678"/>
                    </a:lnTo>
                    <a:lnTo>
                      <a:pt x="264" y="672"/>
                    </a:lnTo>
                    <a:lnTo>
                      <a:pt x="258" y="666"/>
                    </a:lnTo>
                    <a:lnTo>
                      <a:pt x="252" y="660"/>
                    </a:lnTo>
                    <a:lnTo>
                      <a:pt x="240" y="654"/>
                    </a:lnTo>
                    <a:lnTo>
                      <a:pt x="216" y="636"/>
                    </a:lnTo>
                    <a:lnTo>
                      <a:pt x="186" y="624"/>
                    </a:lnTo>
                    <a:lnTo>
                      <a:pt x="174" y="612"/>
                    </a:lnTo>
                    <a:lnTo>
                      <a:pt x="156" y="594"/>
                    </a:lnTo>
                    <a:lnTo>
                      <a:pt x="168" y="588"/>
                    </a:lnTo>
                    <a:lnTo>
                      <a:pt x="174" y="582"/>
                    </a:lnTo>
                    <a:lnTo>
                      <a:pt x="174" y="570"/>
                    </a:lnTo>
                    <a:lnTo>
                      <a:pt x="156" y="594"/>
                    </a:lnTo>
                    <a:lnTo>
                      <a:pt x="156" y="588"/>
                    </a:lnTo>
                    <a:lnTo>
                      <a:pt x="150" y="576"/>
                    </a:lnTo>
                    <a:lnTo>
                      <a:pt x="156" y="564"/>
                    </a:lnTo>
                    <a:lnTo>
                      <a:pt x="156" y="558"/>
                    </a:lnTo>
                    <a:lnTo>
                      <a:pt x="156" y="552"/>
                    </a:lnTo>
                    <a:lnTo>
                      <a:pt x="156" y="546"/>
                    </a:lnTo>
                    <a:lnTo>
                      <a:pt x="150" y="564"/>
                    </a:lnTo>
                    <a:lnTo>
                      <a:pt x="150" y="576"/>
                    </a:lnTo>
                    <a:lnTo>
                      <a:pt x="156" y="600"/>
                    </a:lnTo>
                    <a:lnTo>
                      <a:pt x="162" y="606"/>
                    </a:lnTo>
                    <a:lnTo>
                      <a:pt x="168" y="612"/>
                    </a:lnTo>
                    <a:lnTo>
                      <a:pt x="150" y="606"/>
                    </a:lnTo>
                    <a:lnTo>
                      <a:pt x="138" y="600"/>
                    </a:lnTo>
                    <a:lnTo>
                      <a:pt x="114" y="594"/>
                    </a:lnTo>
                    <a:lnTo>
                      <a:pt x="96" y="588"/>
                    </a:lnTo>
                    <a:lnTo>
                      <a:pt x="54" y="588"/>
                    </a:lnTo>
                    <a:lnTo>
                      <a:pt x="42" y="594"/>
                    </a:lnTo>
                    <a:lnTo>
                      <a:pt x="24" y="600"/>
                    </a:lnTo>
                    <a:close/>
                  </a:path>
                </a:pathLst>
              </a:custGeom>
              <a:solidFill>
                <a:srgbClr val="C000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4" name="Extremadura"/>
              <xdr:cNvSpPr>
                <a:spLocks/>
              </xdr:cNvSpPr>
            </xdr:nvSpPr>
            <xdr:spPr bwMode="auto">
              <a:xfrm>
                <a:off x="1445802" y="2204260"/>
                <a:ext cx="916715" cy="1022730"/>
              </a:xfrm>
              <a:custGeom>
                <a:avLst/>
                <a:gdLst/>
                <a:ahLst/>
                <a:cxnLst>
                  <a:cxn ang="0">
                    <a:pos x="186" y="144"/>
                  </a:cxn>
                  <a:cxn ang="0">
                    <a:pos x="192" y="252"/>
                  </a:cxn>
                  <a:cxn ang="0">
                    <a:pos x="36" y="300"/>
                  </a:cxn>
                  <a:cxn ang="0">
                    <a:pos x="90" y="408"/>
                  </a:cxn>
                  <a:cxn ang="0">
                    <a:pos x="144" y="504"/>
                  </a:cxn>
                  <a:cxn ang="0">
                    <a:pos x="192" y="540"/>
                  </a:cxn>
                  <a:cxn ang="0">
                    <a:pos x="114" y="654"/>
                  </a:cxn>
                  <a:cxn ang="0">
                    <a:pos x="60" y="768"/>
                  </a:cxn>
                  <a:cxn ang="0">
                    <a:pos x="132" y="888"/>
                  </a:cxn>
                  <a:cxn ang="0">
                    <a:pos x="192" y="882"/>
                  </a:cxn>
                  <a:cxn ang="0">
                    <a:pos x="222" y="900"/>
                  </a:cxn>
                  <a:cxn ang="0">
                    <a:pos x="240" y="924"/>
                  </a:cxn>
                  <a:cxn ang="0">
                    <a:pos x="270" y="930"/>
                  </a:cxn>
                  <a:cxn ang="0">
                    <a:pos x="318" y="954"/>
                  </a:cxn>
                  <a:cxn ang="0">
                    <a:pos x="366" y="954"/>
                  </a:cxn>
                  <a:cxn ang="0">
                    <a:pos x="408" y="978"/>
                  </a:cxn>
                  <a:cxn ang="0">
                    <a:pos x="450" y="972"/>
                  </a:cxn>
                  <a:cxn ang="0">
                    <a:pos x="492" y="942"/>
                  </a:cxn>
                  <a:cxn ang="0">
                    <a:pos x="522" y="894"/>
                  </a:cxn>
                  <a:cxn ang="0">
                    <a:pos x="540" y="888"/>
                  </a:cxn>
                  <a:cxn ang="0">
                    <a:pos x="552" y="912"/>
                  </a:cxn>
                  <a:cxn ang="0">
                    <a:pos x="564" y="930"/>
                  </a:cxn>
                  <a:cxn ang="0">
                    <a:pos x="600" y="900"/>
                  </a:cxn>
                  <a:cxn ang="0">
                    <a:pos x="612" y="864"/>
                  </a:cxn>
                  <a:cxn ang="0">
                    <a:pos x="600" y="822"/>
                  </a:cxn>
                  <a:cxn ang="0">
                    <a:pos x="612" y="780"/>
                  </a:cxn>
                  <a:cxn ang="0">
                    <a:pos x="654" y="744"/>
                  </a:cxn>
                  <a:cxn ang="0">
                    <a:pos x="696" y="714"/>
                  </a:cxn>
                  <a:cxn ang="0">
                    <a:pos x="720" y="690"/>
                  </a:cxn>
                  <a:cxn ang="0">
                    <a:pos x="780" y="678"/>
                  </a:cxn>
                  <a:cxn ang="0">
                    <a:pos x="792" y="636"/>
                  </a:cxn>
                  <a:cxn ang="0">
                    <a:pos x="828" y="600"/>
                  </a:cxn>
                  <a:cxn ang="0">
                    <a:pos x="798" y="588"/>
                  </a:cxn>
                  <a:cxn ang="0">
                    <a:pos x="804" y="564"/>
                  </a:cxn>
                  <a:cxn ang="0">
                    <a:pos x="822" y="528"/>
                  </a:cxn>
                  <a:cxn ang="0">
                    <a:pos x="876" y="516"/>
                  </a:cxn>
                  <a:cxn ang="0">
                    <a:pos x="864" y="486"/>
                  </a:cxn>
                  <a:cxn ang="0">
                    <a:pos x="870" y="438"/>
                  </a:cxn>
                  <a:cxn ang="0">
                    <a:pos x="870" y="396"/>
                  </a:cxn>
                  <a:cxn ang="0">
                    <a:pos x="858" y="414"/>
                  </a:cxn>
                  <a:cxn ang="0">
                    <a:pos x="804" y="426"/>
                  </a:cxn>
                  <a:cxn ang="0">
                    <a:pos x="762" y="390"/>
                  </a:cxn>
                  <a:cxn ang="0">
                    <a:pos x="726" y="318"/>
                  </a:cxn>
                  <a:cxn ang="0">
                    <a:pos x="720" y="264"/>
                  </a:cxn>
                  <a:cxn ang="0">
                    <a:pos x="678" y="252"/>
                  </a:cxn>
                  <a:cxn ang="0">
                    <a:pos x="654" y="234"/>
                  </a:cxn>
                  <a:cxn ang="0">
                    <a:pos x="678" y="144"/>
                  </a:cxn>
                  <a:cxn ang="0">
                    <a:pos x="666" y="102"/>
                  </a:cxn>
                  <a:cxn ang="0">
                    <a:pos x="642" y="96"/>
                  </a:cxn>
                  <a:cxn ang="0">
                    <a:pos x="588" y="102"/>
                  </a:cxn>
                  <a:cxn ang="0">
                    <a:pos x="570" y="84"/>
                  </a:cxn>
                  <a:cxn ang="0">
                    <a:pos x="540" y="84"/>
                  </a:cxn>
                  <a:cxn ang="0">
                    <a:pos x="522" y="54"/>
                  </a:cxn>
                  <a:cxn ang="0">
                    <a:pos x="492" y="84"/>
                  </a:cxn>
                  <a:cxn ang="0">
                    <a:pos x="474" y="60"/>
                  </a:cxn>
                  <a:cxn ang="0">
                    <a:pos x="420" y="6"/>
                  </a:cxn>
                  <a:cxn ang="0">
                    <a:pos x="396" y="12"/>
                  </a:cxn>
                  <a:cxn ang="0">
                    <a:pos x="348" y="30"/>
                  </a:cxn>
                  <a:cxn ang="0">
                    <a:pos x="318" y="42"/>
                  </a:cxn>
                  <a:cxn ang="0">
                    <a:pos x="300" y="84"/>
                  </a:cxn>
                  <a:cxn ang="0">
                    <a:pos x="258" y="84"/>
                  </a:cxn>
                </a:cxnLst>
                <a:rect l="0" t="0" r="r" b="b"/>
                <a:pathLst>
                  <a:path w="882" h="984">
                    <a:moveTo>
                      <a:pt x="240" y="84"/>
                    </a:moveTo>
                    <a:lnTo>
                      <a:pt x="204" y="90"/>
                    </a:lnTo>
                    <a:lnTo>
                      <a:pt x="174" y="120"/>
                    </a:lnTo>
                    <a:lnTo>
                      <a:pt x="186" y="144"/>
                    </a:lnTo>
                    <a:lnTo>
                      <a:pt x="210" y="144"/>
                    </a:lnTo>
                    <a:lnTo>
                      <a:pt x="228" y="180"/>
                    </a:lnTo>
                    <a:lnTo>
                      <a:pt x="222" y="222"/>
                    </a:lnTo>
                    <a:lnTo>
                      <a:pt x="192" y="252"/>
                    </a:lnTo>
                    <a:lnTo>
                      <a:pt x="180" y="306"/>
                    </a:lnTo>
                    <a:lnTo>
                      <a:pt x="132" y="318"/>
                    </a:lnTo>
                    <a:lnTo>
                      <a:pt x="78" y="318"/>
                    </a:lnTo>
                    <a:lnTo>
                      <a:pt x="36" y="300"/>
                    </a:lnTo>
                    <a:lnTo>
                      <a:pt x="0" y="300"/>
                    </a:lnTo>
                    <a:lnTo>
                      <a:pt x="30" y="354"/>
                    </a:lnTo>
                    <a:lnTo>
                      <a:pt x="78" y="378"/>
                    </a:lnTo>
                    <a:lnTo>
                      <a:pt x="90" y="408"/>
                    </a:lnTo>
                    <a:lnTo>
                      <a:pt x="78" y="444"/>
                    </a:lnTo>
                    <a:lnTo>
                      <a:pt x="108" y="468"/>
                    </a:lnTo>
                    <a:lnTo>
                      <a:pt x="102" y="498"/>
                    </a:lnTo>
                    <a:lnTo>
                      <a:pt x="144" y="504"/>
                    </a:lnTo>
                    <a:lnTo>
                      <a:pt x="132" y="528"/>
                    </a:lnTo>
                    <a:lnTo>
                      <a:pt x="144" y="540"/>
                    </a:lnTo>
                    <a:lnTo>
                      <a:pt x="180" y="516"/>
                    </a:lnTo>
                    <a:lnTo>
                      <a:pt x="192" y="540"/>
                    </a:lnTo>
                    <a:lnTo>
                      <a:pt x="192" y="564"/>
                    </a:lnTo>
                    <a:lnTo>
                      <a:pt x="168" y="600"/>
                    </a:lnTo>
                    <a:lnTo>
                      <a:pt x="174" y="624"/>
                    </a:lnTo>
                    <a:lnTo>
                      <a:pt x="114" y="654"/>
                    </a:lnTo>
                    <a:lnTo>
                      <a:pt x="90" y="678"/>
                    </a:lnTo>
                    <a:lnTo>
                      <a:pt x="72" y="708"/>
                    </a:lnTo>
                    <a:lnTo>
                      <a:pt x="96" y="714"/>
                    </a:lnTo>
                    <a:lnTo>
                      <a:pt x="60" y="768"/>
                    </a:lnTo>
                    <a:lnTo>
                      <a:pt x="72" y="804"/>
                    </a:lnTo>
                    <a:lnTo>
                      <a:pt x="96" y="828"/>
                    </a:lnTo>
                    <a:lnTo>
                      <a:pt x="126" y="858"/>
                    </a:lnTo>
                    <a:lnTo>
                      <a:pt x="132" y="888"/>
                    </a:lnTo>
                    <a:lnTo>
                      <a:pt x="138" y="900"/>
                    </a:lnTo>
                    <a:lnTo>
                      <a:pt x="168" y="888"/>
                    </a:lnTo>
                    <a:lnTo>
                      <a:pt x="180" y="870"/>
                    </a:lnTo>
                    <a:lnTo>
                      <a:pt x="192" y="882"/>
                    </a:lnTo>
                    <a:lnTo>
                      <a:pt x="210" y="894"/>
                    </a:lnTo>
                    <a:lnTo>
                      <a:pt x="216" y="894"/>
                    </a:lnTo>
                    <a:lnTo>
                      <a:pt x="222" y="894"/>
                    </a:lnTo>
                    <a:lnTo>
                      <a:pt x="222" y="900"/>
                    </a:lnTo>
                    <a:lnTo>
                      <a:pt x="222" y="912"/>
                    </a:lnTo>
                    <a:lnTo>
                      <a:pt x="222" y="918"/>
                    </a:lnTo>
                    <a:lnTo>
                      <a:pt x="228" y="918"/>
                    </a:lnTo>
                    <a:lnTo>
                      <a:pt x="240" y="924"/>
                    </a:lnTo>
                    <a:lnTo>
                      <a:pt x="246" y="924"/>
                    </a:lnTo>
                    <a:lnTo>
                      <a:pt x="258" y="924"/>
                    </a:lnTo>
                    <a:lnTo>
                      <a:pt x="264" y="930"/>
                    </a:lnTo>
                    <a:lnTo>
                      <a:pt x="270" y="930"/>
                    </a:lnTo>
                    <a:lnTo>
                      <a:pt x="288" y="930"/>
                    </a:lnTo>
                    <a:lnTo>
                      <a:pt x="288" y="942"/>
                    </a:lnTo>
                    <a:lnTo>
                      <a:pt x="294" y="948"/>
                    </a:lnTo>
                    <a:lnTo>
                      <a:pt x="318" y="954"/>
                    </a:lnTo>
                    <a:lnTo>
                      <a:pt x="318" y="960"/>
                    </a:lnTo>
                    <a:lnTo>
                      <a:pt x="330" y="948"/>
                    </a:lnTo>
                    <a:lnTo>
                      <a:pt x="348" y="942"/>
                    </a:lnTo>
                    <a:lnTo>
                      <a:pt x="366" y="954"/>
                    </a:lnTo>
                    <a:lnTo>
                      <a:pt x="366" y="960"/>
                    </a:lnTo>
                    <a:lnTo>
                      <a:pt x="378" y="972"/>
                    </a:lnTo>
                    <a:lnTo>
                      <a:pt x="396" y="978"/>
                    </a:lnTo>
                    <a:lnTo>
                      <a:pt x="408" y="978"/>
                    </a:lnTo>
                    <a:lnTo>
                      <a:pt x="414" y="984"/>
                    </a:lnTo>
                    <a:lnTo>
                      <a:pt x="432" y="978"/>
                    </a:lnTo>
                    <a:lnTo>
                      <a:pt x="438" y="972"/>
                    </a:lnTo>
                    <a:lnTo>
                      <a:pt x="450" y="972"/>
                    </a:lnTo>
                    <a:lnTo>
                      <a:pt x="462" y="960"/>
                    </a:lnTo>
                    <a:lnTo>
                      <a:pt x="474" y="954"/>
                    </a:lnTo>
                    <a:lnTo>
                      <a:pt x="486" y="948"/>
                    </a:lnTo>
                    <a:lnTo>
                      <a:pt x="492" y="942"/>
                    </a:lnTo>
                    <a:lnTo>
                      <a:pt x="492" y="924"/>
                    </a:lnTo>
                    <a:lnTo>
                      <a:pt x="510" y="918"/>
                    </a:lnTo>
                    <a:lnTo>
                      <a:pt x="510" y="900"/>
                    </a:lnTo>
                    <a:lnTo>
                      <a:pt x="522" y="894"/>
                    </a:lnTo>
                    <a:lnTo>
                      <a:pt x="528" y="894"/>
                    </a:lnTo>
                    <a:lnTo>
                      <a:pt x="534" y="894"/>
                    </a:lnTo>
                    <a:lnTo>
                      <a:pt x="540" y="894"/>
                    </a:lnTo>
                    <a:lnTo>
                      <a:pt x="540" y="888"/>
                    </a:lnTo>
                    <a:lnTo>
                      <a:pt x="552" y="888"/>
                    </a:lnTo>
                    <a:lnTo>
                      <a:pt x="564" y="894"/>
                    </a:lnTo>
                    <a:lnTo>
                      <a:pt x="558" y="900"/>
                    </a:lnTo>
                    <a:lnTo>
                      <a:pt x="552" y="912"/>
                    </a:lnTo>
                    <a:lnTo>
                      <a:pt x="540" y="924"/>
                    </a:lnTo>
                    <a:lnTo>
                      <a:pt x="540" y="930"/>
                    </a:lnTo>
                    <a:lnTo>
                      <a:pt x="552" y="930"/>
                    </a:lnTo>
                    <a:lnTo>
                      <a:pt x="564" y="930"/>
                    </a:lnTo>
                    <a:lnTo>
                      <a:pt x="570" y="918"/>
                    </a:lnTo>
                    <a:lnTo>
                      <a:pt x="588" y="912"/>
                    </a:lnTo>
                    <a:lnTo>
                      <a:pt x="594" y="912"/>
                    </a:lnTo>
                    <a:lnTo>
                      <a:pt x="600" y="900"/>
                    </a:lnTo>
                    <a:lnTo>
                      <a:pt x="606" y="894"/>
                    </a:lnTo>
                    <a:lnTo>
                      <a:pt x="606" y="888"/>
                    </a:lnTo>
                    <a:lnTo>
                      <a:pt x="612" y="882"/>
                    </a:lnTo>
                    <a:lnTo>
                      <a:pt x="612" y="864"/>
                    </a:lnTo>
                    <a:lnTo>
                      <a:pt x="606" y="858"/>
                    </a:lnTo>
                    <a:lnTo>
                      <a:pt x="600" y="840"/>
                    </a:lnTo>
                    <a:lnTo>
                      <a:pt x="594" y="834"/>
                    </a:lnTo>
                    <a:lnTo>
                      <a:pt x="600" y="822"/>
                    </a:lnTo>
                    <a:lnTo>
                      <a:pt x="600" y="810"/>
                    </a:lnTo>
                    <a:lnTo>
                      <a:pt x="594" y="798"/>
                    </a:lnTo>
                    <a:lnTo>
                      <a:pt x="606" y="792"/>
                    </a:lnTo>
                    <a:lnTo>
                      <a:pt x="612" y="780"/>
                    </a:lnTo>
                    <a:lnTo>
                      <a:pt x="630" y="774"/>
                    </a:lnTo>
                    <a:lnTo>
                      <a:pt x="636" y="768"/>
                    </a:lnTo>
                    <a:lnTo>
                      <a:pt x="648" y="756"/>
                    </a:lnTo>
                    <a:lnTo>
                      <a:pt x="654" y="744"/>
                    </a:lnTo>
                    <a:lnTo>
                      <a:pt x="672" y="738"/>
                    </a:lnTo>
                    <a:lnTo>
                      <a:pt x="678" y="738"/>
                    </a:lnTo>
                    <a:lnTo>
                      <a:pt x="690" y="720"/>
                    </a:lnTo>
                    <a:lnTo>
                      <a:pt x="696" y="714"/>
                    </a:lnTo>
                    <a:lnTo>
                      <a:pt x="708" y="714"/>
                    </a:lnTo>
                    <a:lnTo>
                      <a:pt x="714" y="708"/>
                    </a:lnTo>
                    <a:lnTo>
                      <a:pt x="720" y="696"/>
                    </a:lnTo>
                    <a:lnTo>
                      <a:pt x="720" y="690"/>
                    </a:lnTo>
                    <a:lnTo>
                      <a:pt x="726" y="684"/>
                    </a:lnTo>
                    <a:lnTo>
                      <a:pt x="750" y="684"/>
                    </a:lnTo>
                    <a:lnTo>
                      <a:pt x="768" y="678"/>
                    </a:lnTo>
                    <a:lnTo>
                      <a:pt x="780" y="678"/>
                    </a:lnTo>
                    <a:lnTo>
                      <a:pt x="786" y="666"/>
                    </a:lnTo>
                    <a:lnTo>
                      <a:pt x="786" y="660"/>
                    </a:lnTo>
                    <a:lnTo>
                      <a:pt x="792" y="654"/>
                    </a:lnTo>
                    <a:lnTo>
                      <a:pt x="792" y="636"/>
                    </a:lnTo>
                    <a:lnTo>
                      <a:pt x="792" y="624"/>
                    </a:lnTo>
                    <a:lnTo>
                      <a:pt x="822" y="624"/>
                    </a:lnTo>
                    <a:lnTo>
                      <a:pt x="828" y="606"/>
                    </a:lnTo>
                    <a:lnTo>
                      <a:pt x="828" y="600"/>
                    </a:lnTo>
                    <a:lnTo>
                      <a:pt x="822" y="600"/>
                    </a:lnTo>
                    <a:lnTo>
                      <a:pt x="810" y="594"/>
                    </a:lnTo>
                    <a:lnTo>
                      <a:pt x="798" y="594"/>
                    </a:lnTo>
                    <a:lnTo>
                      <a:pt x="798" y="588"/>
                    </a:lnTo>
                    <a:lnTo>
                      <a:pt x="792" y="570"/>
                    </a:lnTo>
                    <a:lnTo>
                      <a:pt x="792" y="558"/>
                    </a:lnTo>
                    <a:lnTo>
                      <a:pt x="798" y="558"/>
                    </a:lnTo>
                    <a:lnTo>
                      <a:pt x="804" y="564"/>
                    </a:lnTo>
                    <a:lnTo>
                      <a:pt x="822" y="564"/>
                    </a:lnTo>
                    <a:lnTo>
                      <a:pt x="822" y="546"/>
                    </a:lnTo>
                    <a:lnTo>
                      <a:pt x="810" y="540"/>
                    </a:lnTo>
                    <a:lnTo>
                      <a:pt x="822" y="528"/>
                    </a:lnTo>
                    <a:lnTo>
                      <a:pt x="822" y="516"/>
                    </a:lnTo>
                    <a:lnTo>
                      <a:pt x="834" y="504"/>
                    </a:lnTo>
                    <a:lnTo>
                      <a:pt x="846" y="504"/>
                    </a:lnTo>
                    <a:lnTo>
                      <a:pt x="876" y="516"/>
                    </a:lnTo>
                    <a:lnTo>
                      <a:pt x="882" y="510"/>
                    </a:lnTo>
                    <a:lnTo>
                      <a:pt x="882" y="504"/>
                    </a:lnTo>
                    <a:lnTo>
                      <a:pt x="876" y="504"/>
                    </a:lnTo>
                    <a:lnTo>
                      <a:pt x="864" y="486"/>
                    </a:lnTo>
                    <a:lnTo>
                      <a:pt x="858" y="474"/>
                    </a:lnTo>
                    <a:lnTo>
                      <a:pt x="858" y="456"/>
                    </a:lnTo>
                    <a:lnTo>
                      <a:pt x="864" y="450"/>
                    </a:lnTo>
                    <a:lnTo>
                      <a:pt x="870" y="438"/>
                    </a:lnTo>
                    <a:lnTo>
                      <a:pt x="876" y="426"/>
                    </a:lnTo>
                    <a:lnTo>
                      <a:pt x="876" y="414"/>
                    </a:lnTo>
                    <a:lnTo>
                      <a:pt x="876" y="408"/>
                    </a:lnTo>
                    <a:lnTo>
                      <a:pt x="870" y="396"/>
                    </a:lnTo>
                    <a:lnTo>
                      <a:pt x="876" y="408"/>
                    </a:lnTo>
                    <a:lnTo>
                      <a:pt x="870" y="396"/>
                    </a:lnTo>
                    <a:lnTo>
                      <a:pt x="858" y="408"/>
                    </a:lnTo>
                    <a:lnTo>
                      <a:pt x="858" y="414"/>
                    </a:lnTo>
                    <a:lnTo>
                      <a:pt x="840" y="414"/>
                    </a:lnTo>
                    <a:lnTo>
                      <a:pt x="834" y="420"/>
                    </a:lnTo>
                    <a:lnTo>
                      <a:pt x="822" y="426"/>
                    </a:lnTo>
                    <a:lnTo>
                      <a:pt x="804" y="426"/>
                    </a:lnTo>
                    <a:lnTo>
                      <a:pt x="798" y="420"/>
                    </a:lnTo>
                    <a:lnTo>
                      <a:pt x="792" y="426"/>
                    </a:lnTo>
                    <a:lnTo>
                      <a:pt x="792" y="414"/>
                    </a:lnTo>
                    <a:lnTo>
                      <a:pt x="762" y="390"/>
                    </a:lnTo>
                    <a:lnTo>
                      <a:pt x="756" y="390"/>
                    </a:lnTo>
                    <a:lnTo>
                      <a:pt x="714" y="348"/>
                    </a:lnTo>
                    <a:lnTo>
                      <a:pt x="726" y="330"/>
                    </a:lnTo>
                    <a:lnTo>
                      <a:pt x="726" y="318"/>
                    </a:lnTo>
                    <a:lnTo>
                      <a:pt x="732" y="300"/>
                    </a:lnTo>
                    <a:lnTo>
                      <a:pt x="726" y="294"/>
                    </a:lnTo>
                    <a:lnTo>
                      <a:pt x="726" y="276"/>
                    </a:lnTo>
                    <a:lnTo>
                      <a:pt x="720" y="264"/>
                    </a:lnTo>
                    <a:lnTo>
                      <a:pt x="690" y="276"/>
                    </a:lnTo>
                    <a:lnTo>
                      <a:pt x="684" y="276"/>
                    </a:lnTo>
                    <a:lnTo>
                      <a:pt x="678" y="270"/>
                    </a:lnTo>
                    <a:lnTo>
                      <a:pt x="678" y="252"/>
                    </a:lnTo>
                    <a:lnTo>
                      <a:pt x="684" y="246"/>
                    </a:lnTo>
                    <a:lnTo>
                      <a:pt x="684" y="240"/>
                    </a:lnTo>
                    <a:lnTo>
                      <a:pt x="678" y="234"/>
                    </a:lnTo>
                    <a:lnTo>
                      <a:pt x="654" y="234"/>
                    </a:lnTo>
                    <a:lnTo>
                      <a:pt x="648" y="222"/>
                    </a:lnTo>
                    <a:lnTo>
                      <a:pt x="666" y="210"/>
                    </a:lnTo>
                    <a:lnTo>
                      <a:pt x="666" y="156"/>
                    </a:lnTo>
                    <a:lnTo>
                      <a:pt x="678" y="144"/>
                    </a:lnTo>
                    <a:lnTo>
                      <a:pt x="672" y="144"/>
                    </a:lnTo>
                    <a:lnTo>
                      <a:pt x="672" y="126"/>
                    </a:lnTo>
                    <a:lnTo>
                      <a:pt x="666" y="126"/>
                    </a:lnTo>
                    <a:lnTo>
                      <a:pt x="666" y="102"/>
                    </a:lnTo>
                    <a:lnTo>
                      <a:pt x="672" y="96"/>
                    </a:lnTo>
                    <a:lnTo>
                      <a:pt x="672" y="90"/>
                    </a:lnTo>
                    <a:lnTo>
                      <a:pt x="648" y="90"/>
                    </a:lnTo>
                    <a:lnTo>
                      <a:pt x="642" y="96"/>
                    </a:lnTo>
                    <a:lnTo>
                      <a:pt x="618" y="114"/>
                    </a:lnTo>
                    <a:lnTo>
                      <a:pt x="606" y="114"/>
                    </a:lnTo>
                    <a:lnTo>
                      <a:pt x="594" y="102"/>
                    </a:lnTo>
                    <a:lnTo>
                      <a:pt x="588" y="102"/>
                    </a:lnTo>
                    <a:lnTo>
                      <a:pt x="576" y="96"/>
                    </a:lnTo>
                    <a:lnTo>
                      <a:pt x="576" y="90"/>
                    </a:lnTo>
                    <a:lnTo>
                      <a:pt x="570" y="90"/>
                    </a:lnTo>
                    <a:lnTo>
                      <a:pt x="570" y="84"/>
                    </a:lnTo>
                    <a:lnTo>
                      <a:pt x="564" y="72"/>
                    </a:lnTo>
                    <a:lnTo>
                      <a:pt x="558" y="72"/>
                    </a:lnTo>
                    <a:lnTo>
                      <a:pt x="552" y="72"/>
                    </a:lnTo>
                    <a:lnTo>
                      <a:pt x="540" y="84"/>
                    </a:lnTo>
                    <a:lnTo>
                      <a:pt x="540" y="60"/>
                    </a:lnTo>
                    <a:lnTo>
                      <a:pt x="534" y="60"/>
                    </a:lnTo>
                    <a:lnTo>
                      <a:pt x="534" y="54"/>
                    </a:lnTo>
                    <a:lnTo>
                      <a:pt x="522" y="54"/>
                    </a:lnTo>
                    <a:lnTo>
                      <a:pt x="510" y="66"/>
                    </a:lnTo>
                    <a:lnTo>
                      <a:pt x="510" y="72"/>
                    </a:lnTo>
                    <a:lnTo>
                      <a:pt x="498" y="84"/>
                    </a:lnTo>
                    <a:lnTo>
                      <a:pt x="492" y="84"/>
                    </a:lnTo>
                    <a:lnTo>
                      <a:pt x="486" y="72"/>
                    </a:lnTo>
                    <a:lnTo>
                      <a:pt x="480" y="72"/>
                    </a:lnTo>
                    <a:lnTo>
                      <a:pt x="474" y="66"/>
                    </a:lnTo>
                    <a:lnTo>
                      <a:pt x="474" y="60"/>
                    </a:lnTo>
                    <a:lnTo>
                      <a:pt x="450" y="36"/>
                    </a:lnTo>
                    <a:lnTo>
                      <a:pt x="450" y="30"/>
                    </a:lnTo>
                    <a:lnTo>
                      <a:pt x="432" y="6"/>
                    </a:lnTo>
                    <a:lnTo>
                      <a:pt x="420" y="6"/>
                    </a:lnTo>
                    <a:lnTo>
                      <a:pt x="420" y="0"/>
                    </a:lnTo>
                    <a:lnTo>
                      <a:pt x="402" y="0"/>
                    </a:lnTo>
                    <a:lnTo>
                      <a:pt x="396" y="6"/>
                    </a:lnTo>
                    <a:lnTo>
                      <a:pt x="396" y="12"/>
                    </a:lnTo>
                    <a:lnTo>
                      <a:pt x="372" y="12"/>
                    </a:lnTo>
                    <a:lnTo>
                      <a:pt x="366" y="24"/>
                    </a:lnTo>
                    <a:lnTo>
                      <a:pt x="360" y="30"/>
                    </a:lnTo>
                    <a:lnTo>
                      <a:pt x="348" y="30"/>
                    </a:lnTo>
                    <a:lnTo>
                      <a:pt x="342" y="36"/>
                    </a:lnTo>
                    <a:lnTo>
                      <a:pt x="336" y="36"/>
                    </a:lnTo>
                    <a:lnTo>
                      <a:pt x="330" y="42"/>
                    </a:lnTo>
                    <a:lnTo>
                      <a:pt x="318" y="42"/>
                    </a:lnTo>
                    <a:lnTo>
                      <a:pt x="318" y="54"/>
                    </a:lnTo>
                    <a:lnTo>
                      <a:pt x="306" y="60"/>
                    </a:lnTo>
                    <a:lnTo>
                      <a:pt x="306" y="72"/>
                    </a:lnTo>
                    <a:lnTo>
                      <a:pt x="300" y="84"/>
                    </a:lnTo>
                    <a:lnTo>
                      <a:pt x="282" y="84"/>
                    </a:lnTo>
                    <a:lnTo>
                      <a:pt x="270" y="90"/>
                    </a:lnTo>
                    <a:lnTo>
                      <a:pt x="264" y="90"/>
                    </a:lnTo>
                    <a:lnTo>
                      <a:pt x="258" y="84"/>
                    </a:lnTo>
                    <a:lnTo>
                      <a:pt x="252" y="90"/>
                    </a:lnTo>
                    <a:lnTo>
                      <a:pt x="234" y="84"/>
                    </a:lnTo>
                    <a:lnTo>
                      <a:pt x="240" y="84"/>
                    </a:lnTo>
                    <a:close/>
                  </a:path>
                </a:pathLst>
              </a:custGeom>
              <a:solidFill>
                <a:srgbClr val="C00000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5" name="Madrid"/>
              <xdr:cNvSpPr>
                <a:spLocks/>
              </xdr:cNvSpPr>
            </xdr:nvSpPr>
            <xdr:spPr bwMode="auto">
              <a:xfrm>
                <a:off x="2387462" y="1929869"/>
                <a:ext cx="461476" cy="517601"/>
              </a:xfrm>
              <a:custGeom>
                <a:avLst/>
                <a:gdLst/>
                <a:ahLst/>
                <a:cxnLst>
                  <a:cxn ang="0">
                    <a:pos x="120" y="216"/>
                  </a:cxn>
                  <a:cxn ang="0">
                    <a:pos x="132" y="174"/>
                  </a:cxn>
                  <a:cxn ang="0">
                    <a:pos x="144" y="156"/>
                  </a:cxn>
                  <a:cxn ang="0">
                    <a:pos x="162" y="150"/>
                  </a:cxn>
                  <a:cxn ang="0">
                    <a:pos x="186" y="114"/>
                  </a:cxn>
                  <a:cxn ang="0">
                    <a:pos x="222" y="66"/>
                  </a:cxn>
                  <a:cxn ang="0">
                    <a:pos x="240" y="54"/>
                  </a:cxn>
                  <a:cxn ang="0">
                    <a:pos x="270" y="24"/>
                  </a:cxn>
                  <a:cxn ang="0">
                    <a:pos x="306" y="6"/>
                  </a:cxn>
                  <a:cxn ang="0">
                    <a:pos x="318" y="30"/>
                  </a:cxn>
                  <a:cxn ang="0">
                    <a:pos x="330" y="54"/>
                  </a:cxn>
                  <a:cxn ang="0">
                    <a:pos x="342" y="78"/>
                  </a:cxn>
                  <a:cxn ang="0">
                    <a:pos x="324" y="126"/>
                  </a:cxn>
                  <a:cxn ang="0">
                    <a:pos x="330" y="150"/>
                  </a:cxn>
                  <a:cxn ang="0">
                    <a:pos x="324" y="180"/>
                  </a:cxn>
                  <a:cxn ang="0">
                    <a:pos x="342" y="180"/>
                  </a:cxn>
                  <a:cxn ang="0">
                    <a:pos x="366" y="198"/>
                  </a:cxn>
                  <a:cxn ang="0">
                    <a:pos x="378" y="234"/>
                  </a:cxn>
                  <a:cxn ang="0">
                    <a:pos x="396" y="246"/>
                  </a:cxn>
                  <a:cxn ang="0">
                    <a:pos x="420" y="276"/>
                  </a:cxn>
                  <a:cxn ang="0">
                    <a:pos x="414" y="330"/>
                  </a:cxn>
                  <a:cxn ang="0">
                    <a:pos x="420" y="354"/>
                  </a:cxn>
                  <a:cxn ang="0">
                    <a:pos x="432" y="354"/>
                  </a:cxn>
                  <a:cxn ang="0">
                    <a:pos x="444" y="384"/>
                  </a:cxn>
                  <a:cxn ang="0">
                    <a:pos x="444" y="408"/>
                  </a:cxn>
                  <a:cxn ang="0">
                    <a:pos x="420" y="420"/>
                  </a:cxn>
                  <a:cxn ang="0">
                    <a:pos x="384" y="426"/>
                  </a:cxn>
                  <a:cxn ang="0">
                    <a:pos x="348" y="438"/>
                  </a:cxn>
                  <a:cxn ang="0">
                    <a:pos x="318" y="426"/>
                  </a:cxn>
                  <a:cxn ang="0">
                    <a:pos x="288" y="444"/>
                  </a:cxn>
                  <a:cxn ang="0">
                    <a:pos x="246" y="480"/>
                  </a:cxn>
                  <a:cxn ang="0">
                    <a:pos x="204" y="486"/>
                  </a:cxn>
                  <a:cxn ang="0">
                    <a:pos x="228" y="474"/>
                  </a:cxn>
                  <a:cxn ang="0">
                    <a:pos x="246" y="450"/>
                  </a:cxn>
                  <a:cxn ang="0">
                    <a:pos x="276" y="438"/>
                  </a:cxn>
                  <a:cxn ang="0">
                    <a:pos x="282" y="408"/>
                  </a:cxn>
                  <a:cxn ang="0">
                    <a:pos x="234" y="396"/>
                  </a:cxn>
                  <a:cxn ang="0">
                    <a:pos x="204" y="384"/>
                  </a:cxn>
                  <a:cxn ang="0">
                    <a:pos x="174" y="378"/>
                  </a:cxn>
                  <a:cxn ang="0">
                    <a:pos x="156" y="354"/>
                  </a:cxn>
                  <a:cxn ang="0">
                    <a:pos x="120" y="348"/>
                  </a:cxn>
                  <a:cxn ang="0">
                    <a:pos x="114" y="348"/>
                  </a:cxn>
                  <a:cxn ang="0">
                    <a:pos x="84" y="366"/>
                  </a:cxn>
                  <a:cxn ang="0">
                    <a:pos x="72" y="348"/>
                  </a:cxn>
                  <a:cxn ang="0">
                    <a:pos x="54" y="336"/>
                  </a:cxn>
                  <a:cxn ang="0">
                    <a:pos x="42" y="360"/>
                  </a:cxn>
                  <a:cxn ang="0">
                    <a:pos x="12" y="366"/>
                  </a:cxn>
                  <a:cxn ang="0">
                    <a:pos x="0" y="366"/>
                  </a:cxn>
                  <a:cxn ang="0">
                    <a:pos x="6" y="336"/>
                  </a:cxn>
                  <a:cxn ang="0">
                    <a:pos x="36" y="330"/>
                  </a:cxn>
                  <a:cxn ang="0">
                    <a:pos x="42" y="306"/>
                  </a:cxn>
                  <a:cxn ang="0">
                    <a:pos x="54" y="288"/>
                  </a:cxn>
                  <a:cxn ang="0">
                    <a:pos x="78" y="240"/>
                  </a:cxn>
                </a:cxnLst>
                <a:rect l="0" t="0" r="r" b="b"/>
                <a:pathLst>
                  <a:path w="444" h="498">
                    <a:moveTo>
                      <a:pt x="90" y="228"/>
                    </a:moveTo>
                    <a:lnTo>
                      <a:pt x="96" y="216"/>
                    </a:lnTo>
                    <a:lnTo>
                      <a:pt x="120" y="216"/>
                    </a:lnTo>
                    <a:lnTo>
                      <a:pt x="120" y="198"/>
                    </a:lnTo>
                    <a:lnTo>
                      <a:pt x="126" y="174"/>
                    </a:lnTo>
                    <a:lnTo>
                      <a:pt x="132" y="174"/>
                    </a:lnTo>
                    <a:lnTo>
                      <a:pt x="132" y="168"/>
                    </a:lnTo>
                    <a:lnTo>
                      <a:pt x="144" y="168"/>
                    </a:lnTo>
                    <a:lnTo>
                      <a:pt x="144" y="156"/>
                    </a:lnTo>
                    <a:lnTo>
                      <a:pt x="150" y="144"/>
                    </a:lnTo>
                    <a:lnTo>
                      <a:pt x="156" y="144"/>
                    </a:lnTo>
                    <a:lnTo>
                      <a:pt x="162" y="150"/>
                    </a:lnTo>
                    <a:lnTo>
                      <a:pt x="174" y="150"/>
                    </a:lnTo>
                    <a:lnTo>
                      <a:pt x="174" y="126"/>
                    </a:lnTo>
                    <a:lnTo>
                      <a:pt x="186" y="114"/>
                    </a:lnTo>
                    <a:lnTo>
                      <a:pt x="186" y="96"/>
                    </a:lnTo>
                    <a:lnTo>
                      <a:pt x="204" y="78"/>
                    </a:lnTo>
                    <a:lnTo>
                      <a:pt x="222" y="66"/>
                    </a:lnTo>
                    <a:lnTo>
                      <a:pt x="234" y="66"/>
                    </a:lnTo>
                    <a:lnTo>
                      <a:pt x="240" y="60"/>
                    </a:lnTo>
                    <a:lnTo>
                      <a:pt x="240" y="54"/>
                    </a:lnTo>
                    <a:lnTo>
                      <a:pt x="252" y="36"/>
                    </a:lnTo>
                    <a:lnTo>
                      <a:pt x="264" y="36"/>
                    </a:lnTo>
                    <a:lnTo>
                      <a:pt x="270" y="24"/>
                    </a:lnTo>
                    <a:lnTo>
                      <a:pt x="282" y="6"/>
                    </a:lnTo>
                    <a:lnTo>
                      <a:pt x="300" y="0"/>
                    </a:lnTo>
                    <a:lnTo>
                      <a:pt x="306" y="6"/>
                    </a:lnTo>
                    <a:lnTo>
                      <a:pt x="312" y="12"/>
                    </a:lnTo>
                    <a:lnTo>
                      <a:pt x="318" y="24"/>
                    </a:lnTo>
                    <a:lnTo>
                      <a:pt x="318" y="30"/>
                    </a:lnTo>
                    <a:lnTo>
                      <a:pt x="324" y="30"/>
                    </a:lnTo>
                    <a:lnTo>
                      <a:pt x="330" y="42"/>
                    </a:lnTo>
                    <a:lnTo>
                      <a:pt x="330" y="54"/>
                    </a:lnTo>
                    <a:lnTo>
                      <a:pt x="342" y="60"/>
                    </a:lnTo>
                    <a:lnTo>
                      <a:pt x="342" y="66"/>
                    </a:lnTo>
                    <a:lnTo>
                      <a:pt x="342" y="78"/>
                    </a:lnTo>
                    <a:lnTo>
                      <a:pt x="330" y="90"/>
                    </a:lnTo>
                    <a:lnTo>
                      <a:pt x="324" y="96"/>
                    </a:lnTo>
                    <a:lnTo>
                      <a:pt x="324" y="126"/>
                    </a:lnTo>
                    <a:lnTo>
                      <a:pt x="312" y="144"/>
                    </a:lnTo>
                    <a:lnTo>
                      <a:pt x="318" y="150"/>
                    </a:lnTo>
                    <a:lnTo>
                      <a:pt x="330" y="150"/>
                    </a:lnTo>
                    <a:lnTo>
                      <a:pt x="330" y="156"/>
                    </a:lnTo>
                    <a:lnTo>
                      <a:pt x="330" y="174"/>
                    </a:lnTo>
                    <a:lnTo>
                      <a:pt x="324" y="180"/>
                    </a:lnTo>
                    <a:lnTo>
                      <a:pt x="324" y="186"/>
                    </a:lnTo>
                    <a:lnTo>
                      <a:pt x="342" y="186"/>
                    </a:lnTo>
                    <a:lnTo>
                      <a:pt x="342" y="180"/>
                    </a:lnTo>
                    <a:lnTo>
                      <a:pt x="348" y="180"/>
                    </a:lnTo>
                    <a:lnTo>
                      <a:pt x="360" y="198"/>
                    </a:lnTo>
                    <a:lnTo>
                      <a:pt x="366" y="198"/>
                    </a:lnTo>
                    <a:lnTo>
                      <a:pt x="366" y="216"/>
                    </a:lnTo>
                    <a:lnTo>
                      <a:pt x="378" y="228"/>
                    </a:lnTo>
                    <a:lnTo>
                      <a:pt x="378" y="234"/>
                    </a:lnTo>
                    <a:lnTo>
                      <a:pt x="384" y="240"/>
                    </a:lnTo>
                    <a:lnTo>
                      <a:pt x="390" y="240"/>
                    </a:lnTo>
                    <a:lnTo>
                      <a:pt x="396" y="246"/>
                    </a:lnTo>
                    <a:lnTo>
                      <a:pt x="402" y="258"/>
                    </a:lnTo>
                    <a:lnTo>
                      <a:pt x="402" y="276"/>
                    </a:lnTo>
                    <a:lnTo>
                      <a:pt x="420" y="276"/>
                    </a:lnTo>
                    <a:lnTo>
                      <a:pt x="426" y="294"/>
                    </a:lnTo>
                    <a:lnTo>
                      <a:pt x="426" y="318"/>
                    </a:lnTo>
                    <a:lnTo>
                      <a:pt x="414" y="330"/>
                    </a:lnTo>
                    <a:lnTo>
                      <a:pt x="402" y="348"/>
                    </a:lnTo>
                    <a:lnTo>
                      <a:pt x="402" y="354"/>
                    </a:lnTo>
                    <a:lnTo>
                      <a:pt x="420" y="354"/>
                    </a:lnTo>
                    <a:lnTo>
                      <a:pt x="426" y="348"/>
                    </a:lnTo>
                    <a:lnTo>
                      <a:pt x="432" y="348"/>
                    </a:lnTo>
                    <a:lnTo>
                      <a:pt x="432" y="354"/>
                    </a:lnTo>
                    <a:lnTo>
                      <a:pt x="438" y="360"/>
                    </a:lnTo>
                    <a:lnTo>
                      <a:pt x="438" y="384"/>
                    </a:lnTo>
                    <a:lnTo>
                      <a:pt x="444" y="384"/>
                    </a:lnTo>
                    <a:lnTo>
                      <a:pt x="438" y="390"/>
                    </a:lnTo>
                    <a:lnTo>
                      <a:pt x="432" y="390"/>
                    </a:lnTo>
                    <a:lnTo>
                      <a:pt x="444" y="408"/>
                    </a:lnTo>
                    <a:lnTo>
                      <a:pt x="444" y="414"/>
                    </a:lnTo>
                    <a:lnTo>
                      <a:pt x="432" y="426"/>
                    </a:lnTo>
                    <a:lnTo>
                      <a:pt x="420" y="420"/>
                    </a:lnTo>
                    <a:lnTo>
                      <a:pt x="402" y="420"/>
                    </a:lnTo>
                    <a:lnTo>
                      <a:pt x="390" y="426"/>
                    </a:lnTo>
                    <a:lnTo>
                      <a:pt x="384" y="426"/>
                    </a:lnTo>
                    <a:lnTo>
                      <a:pt x="366" y="420"/>
                    </a:lnTo>
                    <a:lnTo>
                      <a:pt x="354" y="420"/>
                    </a:lnTo>
                    <a:lnTo>
                      <a:pt x="348" y="438"/>
                    </a:lnTo>
                    <a:lnTo>
                      <a:pt x="342" y="438"/>
                    </a:lnTo>
                    <a:lnTo>
                      <a:pt x="330" y="426"/>
                    </a:lnTo>
                    <a:lnTo>
                      <a:pt x="318" y="426"/>
                    </a:lnTo>
                    <a:lnTo>
                      <a:pt x="312" y="438"/>
                    </a:lnTo>
                    <a:lnTo>
                      <a:pt x="306" y="444"/>
                    </a:lnTo>
                    <a:lnTo>
                      <a:pt x="288" y="444"/>
                    </a:lnTo>
                    <a:lnTo>
                      <a:pt x="276" y="456"/>
                    </a:lnTo>
                    <a:lnTo>
                      <a:pt x="264" y="474"/>
                    </a:lnTo>
                    <a:lnTo>
                      <a:pt x="246" y="480"/>
                    </a:lnTo>
                    <a:lnTo>
                      <a:pt x="234" y="498"/>
                    </a:lnTo>
                    <a:lnTo>
                      <a:pt x="210" y="498"/>
                    </a:lnTo>
                    <a:lnTo>
                      <a:pt x="204" y="486"/>
                    </a:lnTo>
                    <a:lnTo>
                      <a:pt x="204" y="480"/>
                    </a:lnTo>
                    <a:lnTo>
                      <a:pt x="210" y="474"/>
                    </a:lnTo>
                    <a:lnTo>
                      <a:pt x="228" y="474"/>
                    </a:lnTo>
                    <a:lnTo>
                      <a:pt x="234" y="468"/>
                    </a:lnTo>
                    <a:lnTo>
                      <a:pt x="246" y="468"/>
                    </a:lnTo>
                    <a:lnTo>
                      <a:pt x="246" y="450"/>
                    </a:lnTo>
                    <a:lnTo>
                      <a:pt x="252" y="444"/>
                    </a:lnTo>
                    <a:lnTo>
                      <a:pt x="270" y="444"/>
                    </a:lnTo>
                    <a:lnTo>
                      <a:pt x="276" y="438"/>
                    </a:lnTo>
                    <a:lnTo>
                      <a:pt x="276" y="426"/>
                    </a:lnTo>
                    <a:lnTo>
                      <a:pt x="282" y="414"/>
                    </a:lnTo>
                    <a:lnTo>
                      <a:pt x="282" y="408"/>
                    </a:lnTo>
                    <a:lnTo>
                      <a:pt x="270" y="408"/>
                    </a:lnTo>
                    <a:lnTo>
                      <a:pt x="270" y="396"/>
                    </a:lnTo>
                    <a:lnTo>
                      <a:pt x="234" y="396"/>
                    </a:lnTo>
                    <a:lnTo>
                      <a:pt x="228" y="390"/>
                    </a:lnTo>
                    <a:lnTo>
                      <a:pt x="222" y="390"/>
                    </a:lnTo>
                    <a:lnTo>
                      <a:pt x="204" y="384"/>
                    </a:lnTo>
                    <a:lnTo>
                      <a:pt x="198" y="384"/>
                    </a:lnTo>
                    <a:lnTo>
                      <a:pt x="192" y="378"/>
                    </a:lnTo>
                    <a:lnTo>
                      <a:pt x="174" y="378"/>
                    </a:lnTo>
                    <a:lnTo>
                      <a:pt x="168" y="366"/>
                    </a:lnTo>
                    <a:lnTo>
                      <a:pt x="162" y="366"/>
                    </a:lnTo>
                    <a:lnTo>
                      <a:pt x="156" y="354"/>
                    </a:lnTo>
                    <a:lnTo>
                      <a:pt x="144" y="354"/>
                    </a:lnTo>
                    <a:lnTo>
                      <a:pt x="132" y="360"/>
                    </a:lnTo>
                    <a:lnTo>
                      <a:pt x="120" y="348"/>
                    </a:lnTo>
                    <a:lnTo>
                      <a:pt x="120" y="336"/>
                    </a:lnTo>
                    <a:lnTo>
                      <a:pt x="114" y="336"/>
                    </a:lnTo>
                    <a:lnTo>
                      <a:pt x="114" y="348"/>
                    </a:lnTo>
                    <a:lnTo>
                      <a:pt x="108" y="354"/>
                    </a:lnTo>
                    <a:lnTo>
                      <a:pt x="96" y="354"/>
                    </a:lnTo>
                    <a:lnTo>
                      <a:pt x="84" y="366"/>
                    </a:lnTo>
                    <a:lnTo>
                      <a:pt x="78" y="360"/>
                    </a:lnTo>
                    <a:lnTo>
                      <a:pt x="72" y="360"/>
                    </a:lnTo>
                    <a:lnTo>
                      <a:pt x="72" y="348"/>
                    </a:lnTo>
                    <a:lnTo>
                      <a:pt x="60" y="336"/>
                    </a:lnTo>
                    <a:lnTo>
                      <a:pt x="60" y="330"/>
                    </a:lnTo>
                    <a:lnTo>
                      <a:pt x="54" y="336"/>
                    </a:lnTo>
                    <a:lnTo>
                      <a:pt x="54" y="348"/>
                    </a:lnTo>
                    <a:lnTo>
                      <a:pt x="48" y="354"/>
                    </a:lnTo>
                    <a:lnTo>
                      <a:pt x="42" y="360"/>
                    </a:lnTo>
                    <a:lnTo>
                      <a:pt x="30" y="360"/>
                    </a:lnTo>
                    <a:lnTo>
                      <a:pt x="18" y="366"/>
                    </a:lnTo>
                    <a:lnTo>
                      <a:pt x="12" y="366"/>
                    </a:lnTo>
                    <a:lnTo>
                      <a:pt x="6" y="378"/>
                    </a:lnTo>
                    <a:lnTo>
                      <a:pt x="0" y="378"/>
                    </a:lnTo>
                    <a:lnTo>
                      <a:pt x="0" y="366"/>
                    </a:lnTo>
                    <a:lnTo>
                      <a:pt x="0" y="354"/>
                    </a:lnTo>
                    <a:lnTo>
                      <a:pt x="6" y="348"/>
                    </a:lnTo>
                    <a:lnTo>
                      <a:pt x="6" y="336"/>
                    </a:lnTo>
                    <a:lnTo>
                      <a:pt x="12" y="336"/>
                    </a:lnTo>
                    <a:lnTo>
                      <a:pt x="18" y="330"/>
                    </a:lnTo>
                    <a:lnTo>
                      <a:pt x="36" y="330"/>
                    </a:lnTo>
                    <a:lnTo>
                      <a:pt x="36" y="324"/>
                    </a:lnTo>
                    <a:lnTo>
                      <a:pt x="42" y="318"/>
                    </a:lnTo>
                    <a:lnTo>
                      <a:pt x="42" y="306"/>
                    </a:lnTo>
                    <a:lnTo>
                      <a:pt x="48" y="300"/>
                    </a:lnTo>
                    <a:lnTo>
                      <a:pt x="48" y="294"/>
                    </a:lnTo>
                    <a:lnTo>
                      <a:pt x="54" y="288"/>
                    </a:lnTo>
                    <a:lnTo>
                      <a:pt x="72" y="288"/>
                    </a:lnTo>
                    <a:lnTo>
                      <a:pt x="78" y="276"/>
                    </a:lnTo>
                    <a:lnTo>
                      <a:pt x="78" y="240"/>
                    </a:lnTo>
                    <a:lnTo>
                      <a:pt x="90" y="228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6" name="Cataluña"/>
              <xdr:cNvSpPr>
                <a:spLocks/>
              </xdr:cNvSpPr>
            </xdr:nvSpPr>
            <xdr:spPr bwMode="auto">
              <a:xfrm>
                <a:off x="3846723" y="1218947"/>
                <a:ext cx="929188" cy="941660"/>
              </a:xfrm>
              <a:custGeom>
                <a:avLst/>
                <a:gdLst/>
                <a:ahLst/>
                <a:cxnLst>
                  <a:cxn ang="0">
                    <a:pos x="144" y="876"/>
                  </a:cxn>
                  <a:cxn ang="0">
                    <a:pos x="180" y="870"/>
                  </a:cxn>
                  <a:cxn ang="0">
                    <a:pos x="162" y="882"/>
                  </a:cxn>
                  <a:cxn ang="0">
                    <a:pos x="144" y="900"/>
                  </a:cxn>
                  <a:cxn ang="0">
                    <a:pos x="180" y="882"/>
                  </a:cxn>
                  <a:cxn ang="0">
                    <a:pos x="216" y="846"/>
                  </a:cxn>
                  <a:cxn ang="0">
                    <a:pos x="210" y="828"/>
                  </a:cxn>
                  <a:cxn ang="0">
                    <a:pos x="186" y="804"/>
                  </a:cxn>
                  <a:cxn ang="0">
                    <a:pos x="192" y="816"/>
                  </a:cxn>
                  <a:cxn ang="0">
                    <a:pos x="162" y="810"/>
                  </a:cxn>
                  <a:cxn ang="0">
                    <a:pos x="192" y="780"/>
                  </a:cxn>
                  <a:cxn ang="0">
                    <a:pos x="246" y="714"/>
                  </a:cxn>
                  <a:cxn ang="0">
                    <a:pos x="312" y="684"/>
                  </a:cxn>
                  <a:cxn ang="0">
                    <a:pos x="378" y="654"/>
                  </a:cxn>
                  <a:cxn ang="0">
                    <a:pos x="450" y="636"/>
                  </a:cxn>
                  <a:cxn ang="0">
                    <a:pos x="528" y="606"/>
                  </a:cxn>
                  <a:cxn ang="0">
                    <a:pos x="576" y="588"/>
                  </a:cxn>
                  <a:cxn ang="0">
                    <a:pos x="606" y="540"/>
                  </a:cxn>
                  <a:cxn ang="0">
                    <a:pos x="642" y="510"/>
                  </a:cxn>
                  <a:cxn ang="0">
                    <a:pos x="768" y="420"/>
                  </a:cxn>
                  <a:cxn ang="0">
                    <a:pos x="798" y="408"/>
                  </a:cxn>
                  <a:cxn ang="0">
                    <a:pos x="840" y="372"/>
                  </a:cxn>
                  <a:cxn ang="0">
                    <a:pos x="852" y="360"/>
                  </a:cxn>
                  <a:cxn ang="0">
                    <a:pos x="876" y="318"/>
                  </a:cxn>
                  <a:cxn ang="0">
                    <a:pos x="870" y="288"/>
                  </a:cxn>
                  <a:cxn ang="0">
                    <a:pos x="852" y="252"/>
                  </a:cxn>
                  <a:cxn ang="0">
                    <a:pos x="840" y="198"/>
                  </a:cxn>
                  <a:cxn ang="0">
                    <a:pos x="870" y="198"/>
                  </a:cxn>
                  <a:cxn ang="0">
                    <a:pos x="888" y="174"/>
                  </a:cxn>
                  <a:cxn ang="0">
                    <a:pos x="876" y="168"/>
                  </a:cxn>
                  <a:cxn ang="0">
                    <a:pos x="852" y="162"/>
                  </a:cxn>
                  <a:cxn ang="0">
                    <a:pos x="828" y="138"/>
                  </a:cxn>
                  <a:cxn ang="0">
                    <a:pos x="708" y="150"/>
                  </a:cxn>
                  <a:cxn ang="0">
                    <a:pos x="642" y="168"/>
                  </a:cxn>
                  <a:cxn ang="0">
                    <a:pos x="552" y="174"/>
                  </a:cxn>
                  <a:cxn ang="0">
                    <a:pos x="456" y="120"/>
                  </a:cxn>
                  <a:cxn ang="0">
                    <a:pos x="384" y="120"/>
                  </a:cxn>
                  <a:cxn ang="0">
                    <a:pos x="360" y="48"/>
                  </a:cxn>
                  <a:cxn ang="0">
                    <a:pos x="270" y="24"/>
                  </a:cxn>
                  <a:cxn ang="0">
                    <a:pos x="144" y="0"/>
                  </a:cxn>
                  <a:cxn ang="0">
                    <a:pos x="132" y="84"/>
                  </a:cxn>
                  <a:cxn ang="0">
                    <a:pos x="132" y="120"/>
                  </a:cxn>
                  <a:cxn ang="0">
                    <a:pos x="132" y="168"/>
                  </a:cxn>
                  <a:cxn ang="0">
                    <a:pos x="132" y="234"/>
                  </a:cxn>
                  <a:cxn ang="0">
                    <a:pos x="114" y="318"/>
                  </a:cxn>
                  <a:cxn ang="0">
                    <a:pos x="66" y="414"/>
                  </a:cxn>
                  <a:cxn ang="0">
                    <a:pos x="30" y="450"/>
                  </a:cxn>
                  <a:cxn ang="0">
                    <a:pos x="54" y="480"/>
                  </a:cxn>
                  <a:cxn ang="0">
                    <a:pos x="60" y="522"/>
                  </a:cxn>
                  <a:cxn ang="0">
                    <a:pos x="36" y="564"/>
                  </a:cxn>
                  <a:cxn ang="0">
                    <a:pos x="54" y="612"/>
                  </a:cxn>
                  <a:cxn ang="0">
                    <a:pos x="30" y="648"/>
                  </a:cxn>
                  <a:cxn ang="0">
                    <a:pos x="12" y="690"/>
                  </a:cxn>
                  <a:cxn ang="0">
                    <a:pos x="24" y="714"/>
                  </a:cxn>
                  <a:cxn ang="0">
                    <a:pos x="24" y="768"/>
                  </a:cxn>
                  <a:cxn ang="0">
                    <a:pos x="18" y="804"/>
                  </a:cxn>
                  <a:cxn ang="0">
                    <a:pos x="12" y="822"/>
                  </a:cxn>
                  <a:cxn ang="0">
                    <a:pos x="36" y="828"/>
                  </a:cxn>
                  <a:cxn ang="0">
                    <a:pos x="54" y="858"/>
                  </a:cxn>
                  <a:cxn ang="0">
                    <a:pos x="90" y="882"/>
                  </a:cxn>
                  <a:cxn ang="0">
                    <a:pos x="120" y="906"/>
                  </a:cxn>
                </a:cxnLst>
                <a:rect l="0" t="0" r="r" b="b"/>
                <a:pathLst>
                  <a:path w="894" h="906">
                    <a:moveTo>
                      <a:pt x="120" y="906"/>
                    </a:moveTo>
                    <a:lnTo>
                      <a:pt x="120" y="900"/>
                    </a:lnTo>
                    <a:lnTo>
                      <a:pt x="126" y="894"/>
                    </a:lnTo>
                    <a:lnTo>
                      <a:pt x="144" y="876"/>
                    </a:lnTo>
                    <a:lnTo>
                      <a:pt x="150" y="876"/>
                    </a:lnTo>
                    <a:lnTo>
                      <a:pt x="156" y="876"/>
                    </a:lnTo>
                    <a:lnTo>
                      <a:pt x="168" y="870"/>
                    </a:lnTo>
                    <a:lnTo>
                      <a:pt x="180" y="870"/>
                    </a:lnTo>
                    <a:lnTo>
                      <a:pt x="180" y="876"/>
                    </a:lnTo>
                    <a:lnTo>
                      <a:pt x="168" y="888"/>
                    </a:lnTo>
                    <a:lnTo>
                      <a:pt x="162" y="888"/>
                    </a:lnTo>
                    <a:lnTo>
                      <a:pt x="162" y="882"/>
                    </a:lnTo>
                    <a:lnTo>
                      <a:pt x="150" y="888"/>
                    </a:lnTo>
                    <a:lnTo>
                      <a:pt x="144" y="888"/>
                    </a:lnTo>
                    <a:lnTo>
                      <a:pt x="144" y="894"/>
                    </a:lnTo>
                    <a:lnTo>
                      <a:pt x="144" y="900"/>
                    </a:lnTo>
                    <a:lnTo>
                      <a:pt x="150" y="900"/>
                    </a:lnTo>
                    <a:lnTo>
                      <a:pt x="168" y="894"/>
                    </a:lnTo>
                    <a:lnTo>
                      <a:pt x="180" y="888"/>
                    </a:lnTo>
                    <a:lnTo>
                      <a:pt x="180" y="882"/>
                    </a:lnTo>
                    <a:lnTo>
                      <a:pt x="180" y="870"/>
                    </a:lnTo>
                    <a:lnTo>
                      <a:pt x="198" y="858"/>
                    </a:lnTo>
                    <a:lnTo>
                      <a:pt x="216" y="852"/>
                    </a:lnTo>
                    <a:lnTo>
                      <a:pt x="216" y="846"/>
                    </a:lnTo>
                    <a:lnTo>
                      <a:pt x="222" y="840"/>
                    </a:lnTo>
                    <a:lnTo>
                      <a:pt x="228" y="834"/>
                    </a:lnTo>
                    <a:lnTo>
                      <a:pt x="222" y="834"/>
                    </a:lnTo>
                    <a:lnTo>
                      <a:pt x="210" y="828"/>
                    </a:lnTo>
                    <a:lnTo>
                      <a:pt x="198" y="822"/>
                    </a:lnTo>
                    <a:lnTo>
                      <a:pt x="198" y="810"/>
                    </a:lnTo>
                    <a:lnTo>
                      <a:pt x="192" y="810"/>
                    </a:lnTo>
                    <a:lnTo>
                      <a:pt x="186" y="804"/>
                    </a:lnTo>
                    <a:lnTo>
                      <a:pt x="180" y="804"/>
                    </a:lnTo>
                    <a:lnTo>
                      <a:pt x="180" y="810"/>
                    </a:lnTo>
                    <a:lnTo>
                      <a:pt x="186" y="810"/>
                    </a:lnTo>
                    <a:lnTo>
                      <a:pt x="192" y="816"/>
                    </a:lnTo>
                    <a:lnTo>
                      <a:pt x="186" y="816"/>
                    </a:lnTo>
                    <a:lnTo>
                      <a:pt x="174" y="816"/>
                    </a:lnTo>
                    <a:lnTo>
                      <a:pt x="168" y="810"/>
                    </a:lnTo>
                    <a:lnTo>
                      <a:pt x="162" y="810"/>
                    </a:lnTo>
                    <a:lnTo>
                      <a:pt x="168" y="804"/>
                    </a:lnTo>
                    <a:lnTo>
                      <a:pt x="180" y="798"/>
                    </a:lnTo>
                    <a:lnTo>
                      <a:pt x="186" y="786"/>
                    </a:lnTo>
                    <a:lnTo>
                      <a:pt x="192" y="780"/>
                    </a:lnTo>
                    <a:lnTo>
                      <a:pt x="198" y="768"/>
                    </a:lnTo>
                    <a:lnTo>
                      <a:pt x="210" y="744"/>
                    </a:lnTo>
                    <a:lnTo>
                      <a:pt x="228" y="726"/>
                    </a:lnTo>
                    <a:lnTo>
                      <a:pt x="246" y="714"/>
                    </a:lnTo>
                    <a:lnTo>
                      <a:pt x="264" y="702"/>
                    </a:lnTo>
                    <a:lnTo>
                      <a:pt x="282" y="696"/>
                    </a:lnTo>
                    <a:lnTo>
                      <a:pt x="306" y="690"/>
                    </a:lnTo>
                    <a:lnTo>
                      <a:pt x="312" y="684"/>
                    </a:lnTo>
                    <a:lnTo>
                      <a:pt x="324" y="678"/>
                    </a:lnTo>
                    <a:lnTo>
                      <a:pt x="342" y="672"/>
                    </a:lnTo>
                    <a:lnTo>
                      <a:pt x="354" y="666"/>
                    </a:lnTo>
                    <a:lnTo>
                      <a:pt x="378" y="654"/>
                    </a:lnTo>
                    <a:lnTo>
                      <a:pt x="402" y="642"/>
                    </a:lnTo>
                    <a:lnTo>
                      <a:pt x="420" y="642"/>
                    </a:lnTo>
                    <a:lnTo>
                      <a:pt x="438" y="636"/>
                    </a:lnTo>
                    <a:lnTo>
                      <a:pt x="450" y="636"/>
                    </a:lnTo>
                    <a:lnTo>
                      <a:pt x="462" y="630"/>
                    </a:lnTo>
                    <a:lnTo>
                      <a:pt x="492" y="618"/>
                    </a:lnTo>
                    <a:lnTo>
                      <a:pt x="516" y="606"/>
                    </a:lnTo>
                    <a:lnTo>
                      <a:pt x="528" y="606"/>
                    </a:lnTo>
                    <a:lnTo>
                      <a:pt x="546" y="600"/>
                    </a:lnTo>
                    <a:lnTo>
                      <a:pt x="558" y="600"/>
                    </a:lnTo>
                    <a:lnTo>
                      <a:pt x="570" y="594"/>
                    </a:lnTo>
                    <a:lnTo>
                      <a:pt x="576" y="588"/>
                    </a:lnTo>
                    <a:lnTo>
                      <a:pt x="582" y="582"/>
                    </a:lnTo>
                    <a:lnTo>
                      <a:pt x="588" y="558"/>
                    </a:lnTo>
                    <a:lnTo>
                      <a:pt x="594" y="552"/>
                    </a:lnTo>
                    <a:lnTo>
                      <a:pt x="606" y="540"/>
                    </a:lnTo>
                    <a:lnTo>
                      <a:pt x="612" y="528"/>
                    </a:lnTo>
                    <a:lnTo>
                      <a:pt x="618" y="522"/>
                    </a:lnTo>
                    <a:lnTo>
                      <a:pt x="624" y="516"/>
                    </a:lnTo>
                    <a:lnTo>
                      <a:pt x="642" y="510"/>
                    </a:lnTo>
                    <a:lnTo>
                      <a:pt x="714" y="456"/>
                    </a:lnTo>
                    <a:lnTo>
                      <a:pt x="738" y="450"/>
                    </a:lnTo>
                    <a:lnTo>
                      <a:pt x="762" y="438"/>
                    </a:lnTo>
                    <a:lnTo>
                      <a:pt x="768" y="420"/>
                    </a:lnTo>
                    <a:lnTo>
                      <a:pt x="774" y="414"/>
                    </a:lnTo>
                    <a:lnTo>
                      <a:pt x="786" y="414"/>
                    </a:lnTo>
                    <a:lnTo>
                      <a:pt x="792" y="414"/>
                    </a:lnTo>
                    <a:lnTo>
                      <a:pt x="798" y="408"/>
                    </a:lnTo>
                    <a:lnTo>
                      <a:pt x="810" y="390"/>
                    </a:lnTo>
                    <a:lnTo>
                      <a:pt x="822" y="384"/>
                    </a:lnTo>
                    <a:lnTo>
                      <a:pt x="828" y="378"/>
                    </a:lnTo>
                    <a:lnTo>
                      <a:pt x="840" y="372"/>
                    </a:lnTo>
                    <a:lnTo>
                      <a:pt x="840" y="360"/>
                    </a:lnTo>
                    <a:lnTo>
                      <a:pt x="846" y="354"/>
                    </a:lnTo>
                    <a:lnTo>
                      <a:pt x="852" y="354"/>
                    </a:lnTo>
                    <a:lnTo>
                      <a:pt x="852" y="360"/>
                    </a:lnTo>
                    <a:lnTo>
                      <a:pt x="858" y="354"/>
                    </a:lnTo>
                    <a:lnTo>
                      <a:pt x="864" y="348"/>
                    </a:lnTo>
                    <a:lnTo>
                      <a:pt x="870" y="330"/>
                    </a:lnTo>
                    <a:lnTo>
                      <a:pt x="876" y="318"/>
                    </a:lnTo>
                    <a:lnTo>
                      <a:pt x="876" y="306"/>
                    </a:lnTo>
                    <a:lnTo>
                      <a:pt x="876" y="300"/>
                    </a:lnTo>
                    <a:lnTo>
                      <a:pt x="870" y="294"/>
                    </a:lnTo>
                    <a:lnTo>
                      <a:pt x="870" y="288"/>
                    </a:lnTo>
                    <a:lnTo>
                      <a:pt x="870" y="276"/>
                    </a:lnTo>
                    <a:lnTo>
                      <a:pt x="870" y="264"/>
                    </a:lnTo>
                    <a:lnTo>
                      <a:pt x="864" y="258"/>
                    </a:lnTo>
                    <a:lnTo>
                      <a:pt x="852" y="252"/>
                    </a:lnTo>
                    <a:lnTo>
                      <a:pt x="846" y="246"/>
                    </a:lnTo>
                    <a:lnTo>
                      <a:pt x="840" y="228"/>
                    </a:lnTo>
                    <a:lnTo>
                      <a:pt x="840" y="210"/>
                    </a:lnTo>
                    <a:lnTo>
                      <a:pt x="840" y="198"/>
                    </a:lnTo>
                    <a:lnTo>
                      <a:pt x="846" y="198"/>
                    </a:lnTo>
                    <a:lnTo>
                      <a:pt x="858" y="204"/>
                    </a:lnTo>
                    <a:lnTo>
                      <a:pt x="870" y="204"/>
                    </a:lnTo>
                    <a:lnTo>
                      <a:pt x="870" y="198"/>
                    </a:lnTo>
                    <a:lnTo>
                      <a:pt x="882" y="198"/>
                    </a:lnTo>
                    <a:lnTo>
                      <a:pt x="888" y="192"/>
                    </a:lnTo>
                    <a:lnTo>
                      <a:pt x="882" y="186"/>
                    </a:lnTo>
                    <a:lnTo>
                      <a:pt x="888" y="174"/>
                    </a:lnTo>
                    <a:lnTo>
                      <a:pt x="894" y="168"/>
                    </a:lnTo>
                    <a:lnTo>
                      <a:pt x="888" y="168"/>
                    </a:lnTo>
                    <a:lnTo>
                      <a:pt x="876" y="162"/>
                    </a:lnTo>
                    <a:lnTo>
                      <a:pt x="876" y="168"/>
                    </a:lnTo>
                    <a:lnTo>
                      <a:pt x="870" y="168"/>
                    </a:lnTo>
                    <a:lnTo>
                      <a:pt x="864" y="162"/>
                    </a:lnTo>
                    <a:lnTo>
                      <a:pt x="864" y="168"/>
                    </a:lnTo>
                    <a:lnTo>
                      <a:pt x="852" y="162"/>
                    </a:lnTo>
                    <a:lnTo>
                      <a:pt x="852" y="150"/>
                    </a:lnTo>
                    <a:lnTo>
                      <a:pt x="852" y="138"/>
                    </a:lnTo>
                    <a:lnTo>
                      <a:pt x="846" y="120"/>
                    </a:lnTo>
                    <a:lnTo>
                      <a:pt x="828" y="138"/>
                    </a:lnTo>
                    <a:lnTo>
                      <a:pt x="792" y="114"/>
                    </a:lnTo>
                    <a:lnTo>
                      <a:pt x="756" y="138"/>
                    </a:lnTo>
                    <a:lnTo>
                      <a:pt x="726" y="138"/>
                    </a:lnTo>
                    <a:lnTo>
                      <a:pt x="708" y="150"/>
                    </a:lnTo>
                    <a:lnTo>
                      <a:pt x="714" y="180"/>
                    </a:lnTo>
                    <a:lnTo>
                      <a:pt x="684" y="174"/>
                    </a:lnTo>
                    <a:lnTo>
                      <a:pt x="666" y="180"/>
                    </a:lnTo>
                    <a:lnTo>
                      <a:pt x="642" y="168"/>
                    </a:lnTo>
                    <a:lnTo>
                      <a:pt x="630" y="150"/>
                    </a:lnTo>
                    <a:lnTo>
                      <a:pt x="582" y="150"/>
                    </a:lnTo>
                    <a:lnTo>
                      <a:pt x="558" y="156"/>
                    </a:lnTo>
                    <a:lnTo>
                      <a:pt x="552" y="174"/>
                    </a:lnTo>
                    <a:lnTo>
                      <a:pt x="528" y="180"/>
                    </a:lnTo>
                    <a:lnTo>
                      <a:pt x="504" y="156"/>
                    </a:lnTo>
                    <a:lnTo>
                      <a:pt x="492" y="126"/>
                    </a:lnTo>
                    <a:lnTo>
                      <a:pt x="456" y="120"/>
                    </a:lnTo>
                    <a:lnTo>
                      <a:pt x="426" y="150"/>
                    </a:lnTo>
                    <a:lnTo>
                      <a:pt x="378" y="150"/>
                    </a:lnTo>
                    <a:lnTo>
                      <a:pt x="366" y="138"/>
                    </a:lnTo>
                    <a:lnTo>
                      <a:pt x="384" y="120"/>
                    </a:lnTo>
                    <a:lnTo>
                      <a:pt x="372" y="96"/>
                    </a:lnTo>
                    <a:lnTo>
                      <a:pt x="384" y="78"/>
                    </a:lnTo>
                    <a:lnTo>
                      <a:pt x="378" y="60"/>
                    </a:lnTo>
                    <a:lnTo>
                      <a:pt x="360" y="48"/>
                    </a:lnTo>
                    <a:lnTo>
                      <a:pt x="330" y="30"/>
                    </a:lnTo>
                    <a:lnTo>
                      <a:pt x="300" y="24"/>
                    </a:lnTo>
                    <a:lnTo>
                      <a:pt x="288" y="36"/>
                    </a:lnTo>
                    <a:lnTo>
                      <a:pt x="270" y="24"/>
                    </a:lnTo>
                    <a:lnTo>
                      <a:pt x="234" y="24"/>
                    </a:lnTo>
                    <a:lnTo>
                      <a:pt x="192" y="24"/>
                    </a:lnTo>
                    <a:lnTo>
                      <a:pt x="174" y="6"/>
                    </a:lnTo>
                    <a:lnTo>
                      <a:pt x="144" y="0"/>
                    </a:lnTo>
                    <a:lnTo>
                      <a:pt x="96" y="0"/>
                    </a:lnTo>
                    <a:lnTo>
                      <a:pt x="108" y="36"/>
                    </a:lnTo>
                    <a:lnTo>
                      <a:pt x="120" y="66"/>
                    </a:lnTo>
                    <a:lnTo>
                      <a:pt x="132" y="84"/>
                    </a:lnTo>
                    <a:lnTo>
                      <a:pt x="138" y="90"/>
                    </a:lnTo>
                    <a:lnTo>
                      <a:pt x="138" y="108"/>
                    </a:lnTo>
                    <a:lnTo>
                      <a:pt x="132" y="114"/>
                    </a:lnTo>
                    <a:lnTo>
                      <a:pt x="132" y="120"/>
                    </a:lnTo>
                    <a:lnTo>
                      <a:pt x="126" y="126"/>
                    </a:lnTo>
                    <a:lnTo>
                      <a:pt x="126" y="150"/>
                    </a:lnTo>
                    <a:lnTo>
                      <a:pt x="132" y="156"/>
                    </a:lnTo>
                    <a:lnTo>
                      <a:pt x="132" y="168"/>
                    </a:lnTo>
                    <a:lnTo>
                      <a:pt x="138" y="174"/>
                    </a:lnTo>
                    <a:lnTo>
                      <a:pt x="138" y="204"/>
                    </a:lnTo>
                    <a:lnTo>
                      <a:pt x="132" y="216"/>
                    </a:lnTo>
                    <a:lnTo>
                      <a:pt x="132" y="234"/>
                    </a:lnTo>
                    <a:lnTo>
                      <a:pt x="126" y="240"/>
                    </a:lnTo>
                    <a:lnTo>
                      <a:pt x="126" y="276"/>
                    </a:lnTo>
                    <a:lnTo>
                      <a:pt x="114" y="294"/>
                    </a:lnTo>
                    <a:lnTo>
                      <a:pt x="114" y="318"/>
                    </a:lnTo>
                    <a:lnTo>
                      <a:pt x="102" y="330"/>
                    </a:lnTo>
                    <a:lnTo>
                      <a:pt x="102" y="378"/>
                    </a:lnTo>
                    <a:lnTo>
                      <a:pt x="78" y="396"/>
                    </a:lnTo>
                    <a:lnTo>
                      <a:pt x="66" y="414"/>
                    </a:lnTo>
                    <a:lnTo>
                      <a:pt x="54" y="414"/>
                    </a:lnTo>
                    <a:lnTo>
                      <a:pt x="42" y="420"/>
                    </a:lnTo>
                    <a:lnTo>
                      <a:pt x="30" y="444"/>
                    </a:lnTo>
                    <a:lnTo>
                      <a:pt x="30" y="450"/>
                    </a:lnTo>
                    <a:lnTo>
                      <a:pt x="36" y="468"/>
                    </a:lnTo>
                    <a:lnTo>
                      <a:pt x="36" y="474"/>
                    </a:lnTo>
                    <a:lnTo>
                      <a:pt x="42" y="474"/>
                    </a:lnTo>
                    <a:lnTo>
                      <a:pt x="54" y="480"/>
                    </a:lnTo>
                    <a:lnTo>
                      <a:pt x="60" y="480"/>
                    </a:lnTo>
                    <a:lnTo>
                      <a:pt x="66" y="492"/>
                    </a:lnTo>
                    <a:lnTo>
                      <a:pt x="66" y="510"/>
                    </a:lnTo>
                    <a:lnTo>
                      <a:pt x="60" y="522"/>
                    </a:lnTo>
                    <a:lnTo>
                      <a:pt x="42" y="528"/>
                    </a:lnTo>
                    <a:lnTo>
                      <a:pt x="36" y="528"/>
                    </a:lnTo>
                    <a:lnTo>
                      <a:pt x="36" y="552"/>
                    </a:lnTo>
                    <a:lnTo>
                      <a:pt x="36" y="564"/>
                    </a:lnTo>
                    <a:lnTo>
                      <a:pt x="42" y="570"/>
                    </a:lnTo>
                    <a:lnTo>
                      <a:pt x="54" y="588"/>
                    </a:lnTo>
                    <a:lnTo>
                      <a:pt x="42" y="594"/>
                    </a:lnTo>
                    <a:lnTo>
                      <a:pt x="54" y="612"/>
                    </a:lnTo>
                    <a:lnTo>
                      <a:pt x="54" y="618"/>
                    </a:lnTo>
                    <a:lnTo>
                      <a:pt x="42" y="624"/>
                    </a:lnTo>
                    <a:lnTo>
                      <a:pt x="36" y="630"/>
                    </a:lnTo>
                    <a:lnTo>
                      <a:pt x="30" y="648"/>
                    </a:lnTo>
                    <a:lnTo>
                      <a:pt x="12" y="672"/>
                    </a:lnTo>
                    <a:lnTo>
                      <a:pt x="0" y="672"/>
                    </a:lnTo>
                    <a:lnTo>
                      <a:pt x="0" y="690"/>
                    </a:lnTo>
                    <a:lnTo>
                      <a:pt x="12" y="690"/>
                    </a:lnTo>
                    <a:lnTo>
                      <a:pt x="12" y="702"/>
                    </a:lnTo>
                    <a:lnTo>
                      <a:pt x="18" y="690"/>
                    </a:lnTo>
                    <a:lnTo>
                      <a:pt x="24" y="702"/>
                    </a:lnTo>
                    <a:lnTo>
                      <a:pt x="24" y="714"/>
                    </a:lnTo>
                    <a:lnTo>
                      <a:pt x="30" y="720"/>
                    </a:lnTo>
                    <a:lnTo>
                      <a:pt x="24" y="738"/>
                    </a:lnTo>
                    <a:lnTo>
                      <a:pt x="24" y="744"/>
                    </a:lnTo>
                    <a:lnTo>
                      <a:pt x="24" y="768"/>
                    </a:lnTo>
                    <a:lnTo>
                      <a:pt x="24" y="774"/>
                    </a:lnTo>
                    <a:lnTo>
                      <a:pt x="30" y="780"/>
                    </a:lnTo>
                    <a:lnTo>
                      <a:pt x="30" y="792"/>
                    </a:lnTo>
                    <a:lnTo>
                      <a:pt x="18" y="804"/>
                    </a:lnTo>
                    <a:lnTo>
                      <a:pt x="12" y="804"/>
                    </a:lnTo>
                    <a:lnTo>
                      <a:pt x="0" y="810"/>
                    </a:lnTo>
                    <a:lnTo>
                      <a:pt x="0" y="822"/>
                    </a:lnTo>
                    <a:lnTo>
                      <a:pt x="12" y="822"/>
                    </a:lnTo>
                    <a:lnTo>
                      <a:pt x="18" y="810"/>
                    </a:lnTo>
                    <a:lnTo>
                      <a:pt x="24" y="822"/>
                    </a:lnTo>
                    <a:lnTo>
                      <a:pt x="30" y="822"/>
                    </a:lnTo>
                    <a:lnTo>
                      <a:pt x="36" y="828"/>
                    </a:lnTo>
                    <a:lnTo>
                      <a:pt x="30" y="834"/>
                    </a:lnTo>
                    <a:lnTo>
                      <a:pt x="30" y="852"/>
                    </a:lnTo>
                    <a:lnTo>
                      <a:pt x="36" y="858"/>
                    </a:lnTo>
                    <a:lnTo>
                      <a:pt x="54" y="858"/>
                    </a:lnTo>
                    <a:lnTo>
                      <a:pt x="66" y="864"/>
                    </a:lnTo>
                    <a:lnTo>
                      <a:pt x="78" y="864"/>
                    </a:lnTo>
                    <a:lnTo>
                      <a:pt x="90" y="870"/>
                    </a:lnTo>
                    <a:lnTo>
                      <a:pt x="90" y="882"/>
                    </a:lnTo>
                    <a:lnTo>
                      <a:pt x="96" y="888"/>
                    </a:lnTo>
                    <a:lnTo>
                      <a:pt x="102" y="888"/>
                    </a:lnTo>
                    <a:lnTo>
                      <a:pt x="102" y="894"/>
                    </a:lnTo>
                    <a:lnTo>
                      <a:pt x="120" y="906"/>
                    </a:lnTo>
                    <a:close/>
                  </a:path>
                </a:pathLst>
              </a:custGeom>
              <a:solidFill>
                <a:srgbClr val="FF5D5D"/>
              </a:solidFill>
              <a:ln w="9525">
                <a:solidFill>
                  <a:schemeClr val="bg1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">
            <xdr:nvSpPr>
              <xdr:cNvPr id="117" name="Castilla León"/>
              <xdr:cNvSpPr>
                <a:spLocks/>
              </xdr:cNvSpPr>
            </xdr:nvSpPr>
            <xdr:spPr bwMode="auto">
              <a:xfrm>
                <a:off x="1626650" y="1100460"/>
                <a:ext cx="1615165" cy="1259704"/>
              </a:xfrm>
              <a:custGeom>
                <a:avLst/>
                <a:gdLst/>
                <a:ahLst/>
                <a:cxnLst>
                  <a:cxn ang="0">
                    <a:pos x="1032" y="798"/>
                  </a:cxn>
                  <a:cxn ang="0">
                    <a:pos x="936" y="876"/>
                  </a:cxn>
                  <a:cxn ang="0">
                    <a:pos x="876" y="966"/>
                  </a:cxn>
                  <a:cxn ang="0">
                    <a:pos x="810" y="1074"/>
                  </a:cxn>
                  <a:cxn ang="0">
                    <a:pos x="750" y="1128"/>
                  </a:cxn>
                  <a:cxn ang="0">
                    <a:pos x="696" y="1152"/>
                  </a:cxn>
                  <a:cxn ang="0">
                    <a:pos x="636" y="1176"/>
                  </a:cxn>
                  <a:cxn ang="0">
                    <a:pos x="588" y="1188"/>
                  </a:cxn>
                  <a:cxn ang="0">
                    <a:pos x="492" y="1164"/>
                  </a:cxn>
                  <a:cxn ang="0">
                    <a:pos x="402" y="1158"/>
                  </a:cxn>
                  <a:cxn ang="0">
                    <a:pos x="360" y="1122"/>
                  </a:cxn>
                  <a:cxn ang="0">
                    <a:pos x="300" y="1128"/>
                  </a:cxn>
                  <a:cxn ang="0">
                    <a:pos x="222" y="1074"/>
                  </a:cxn>
                  <a:cxn ang="0">
                    <a:pos x="144" y="1116"/>
                  </a:cxn>
                  <a:cxn ang="0">
                    <a:pos x="66" y="1146"/>
                  </a:cxn>
                  <a:cxn ang="0">
                    <a:pos x="66" y="840"/>
                  </a:cxn>
                  <a:cxn ang="0">
                    <a:pos x="204" y="708"/>
                  </a:cxn>
                  <a:cxn ang="0">
                    <a:pos x="186" y="618"/>
                  </a:cxn>
                  <a:cxn ang="0">
                    <a:pos x="72" y="480"/>
                  </a:cxn>
                  <a:cxn ang="0">
                    <a:pos x="30" y="432"/>
                  </a:cxn>
                  <a:cxn ang="0">
                    <a:pos x="72" y="324"/>
                  </a:cxn>
                  <a:cxn ang="0">
                    <a:pos x="48" y="276"/>
                  </a:cxn>
                  <a:cxn ang="0">
                    <a:pos x="18" y="216"/>
                  </a:cxn>
                  <a:cxn ang="0">
                    <a:pos x="72" y="156"/>
                  </a:cxn>
                  <a:cxn ang="0">
                    <a:pos x="168" y="120"/>
                  </a:cxn>
                  <a:cxn ang="0">
                    <a:pos x="246" y="84"/>
                  </a:cxn>
                  <a:cxn ang="0">
                    <a:pos x="348" y="108"/>
                  </a:cxn>
                  <a:cxn ang="0">
                    <a:pos x="456" y="84"/>
                  </a:cxn>
                  <a:cxn ang="0">
                    <a:pos x="552" y="54"/>
                  </a:cxn>
                  <a:cxn ang="0">
                    <a:pos x="648" y="36"/>
                  </a:cxn>
                  <a:cxn ang="0">
                    <a:pos x="816" y="114"/>
                  </a:cxn>
                  <a:cxn ang="0">
                    <a:pos x="900" y="186"/>
                  </a:cxn>
                  <a:cxn ang="0">
                    <a:pos x="930" y="138"/>
                  </a:cxn>
                  <a:cxn ang="0">
                    <a:pos x="900" y="108"/>
                  </a:cxn>
                  <a:cxn ang="0">
                    <a:pos x="1002" y="24"/>
                  </a:cxn>
                  <a:cxn ang="0">
                    <a:pos x="1134" y="30"/>
                  </a:cxn>
                  <a:cxn ang="0">
                    <a:pos x="1158" y="90"/>
                  </a:cxn>
                  <a:cxn ang="0">
                    <a:pos x="1164" y="126"/>
                  </a:cxn>
                  <a:cxn ang="0">
                    <a:pos x="1098" y="144"/>
                  </a:cxn>
                  <a:cxn ang="0">
                    <a:pos x="1146" y="174"/>
                  </a:cxn>
                  <a:cxn ang="0">
                    <a:pos x="1158" y="234"/>
                  </a:cxn>
                  <a:cxn ang="0">
                    <a:pos x="1170" y="330"/>
                  </a:cxn>
                  <a:cxn ang="0">
                    <a:pos x="1158" y="408"/>
                  </a:cxn>
                  <a:cxn ang="0">
                    <a:pos x="1248" y="450"/>
                  </a:cxn>
                  <a:cxn ang="0">
                    <a:pos x="1266" y="462"/>
                  </a:cxn>
                  <a:cxn ang="0">
                    <a:pos x="1314" y="468"/>
                  </a:cxn>
                  <a:cxn ang="0">
                    <a:pos x="1398" y="420"/>
                  </a:cxn>
                  <a:cxn ang="0">
                    <a:pos x="1440" y="462"/>
                  </a:cxn>
                  <a:cxn ang="0">
                    <a:pos x="1482" y="498"/>
                  </a:cxn>
                  <a:cxn ang="0">
                    <a:pos x="1542" y="552"/>
                  </a:cxn>
                  <a:cxn ang="0">
                    <a:pos x="1494" y="624"/>
                  </a:cxn>
                  <a:cxn ang="0">
                    <a:pos x="1476" y="684"/>
                  </a:cxn>
                  <a:cxn ang="0">
                    <a:pos x="1470" y="822"/>
                  </a:cxn>
                  <a:cxn ang="0">
                    <a:pos x="1380" y="822"/>
                  </a:cxn>
                  <a:cxn ang="0">
                    <a:pos x="1284" y="750"/>
                  </a:cxn>
                  <a:cxn ang="0">
                    <a:pos x="1212" y="738"/>
                  </a:cxn>
                </a:cxnLst>
                <a:rect l="0" t="0" r="r" b="b"/>
                <a:pathLst>
                  <a:path w="1554" h="1212">
                    <a:moveTo>
                      <a:pt x="1122" y="738"/>
                    </a:moveTo>
                    <a:lnTo>
                      <a:pt x="1122" y="750"/>
                    </a:lnTo>
                    <a:lnTo>
                      <a:pt x="1110" y="762"/>
                    </a:lnTo>
                    <a:lnTo>
                      <a:pt x="1074" y="762"/>
                    </a:lnTo>
                    <a:lnTo>
                      <a:pt x="1074" y="780"/>
                    </a:lnTo>
                    <a:lnTo>
                      <a:pt x="1062" y="780"/>
                    </a:lnTo>
                    <a:lnTo>
                      <a:pt x="1050" y="792"/>
                    </a:lnTo>
                    <a:lnTo>
                      <a:pt x="1044" y="798"/>
                    </a:lnTo>
                    <a:lnTo>
                      <a:pt x="1032" y="798"/>
                    </a:lnTo>
                    <a:lnTo>
                      <a:pt x="1014" y="804"/>
                    </a:lnTo>
                    <a:lnTo>
                      <a:pt x="1002" y="822"/>
                    </a:lnTo>
                    <a:lnTo>
                      <a:pt x="996" y="834"/>
                    </a:lnTo>
                    <a:lnTo>
                      <a:pt x="984" y="834"/>
                    </a:lnTo>
                    <a:lnTo>
                      <a:pt x="972" y="852"/>
                    </a:lnTo>
                    <a:lnTo>
                      <a:pt x="972" y="858"/>
                    </a:lnTo>
                    <a:lnTo>
                      <a:pt x="966" y="864"/>
                    </a:lnTo>
                    <a:lnTo>
                      <a:pt x="954" y="864"/>
                    </a:lnTo>
                    <a:lnTo>
                      <a:pt x="936" y="876"/>
                    </a:lnTo>
                    <a:lnTo>
                      <a:pt x="918" y="894"/>
                    </a:lnTo>
                    <a:lnTo>
                      <a:pt x="918" y="912"/>
                    </a:lnTo>
                    <a:lnTo>
                      <a:pt x="906" y="924"/>
                    </a:lnTo>
                    <a:lnTo>
                      <a:pt x="906" y="948"/>
                    </a:lnTo>
                    <a:lnTo>
                      <a:pt x="894" y="948"/>
                    </a:lnTo>
                    <a:lnTo>
                      <a:pt x="888" y="942"/>
                    </a:lnTo>
                    <a:lnTo>
                      <a:pt x="882" y="942"/>
                    </a:lnTo>
                    <a:lnTo>
                      <a:pt x="876" y="954"/>
                    </a:lnTo>
                    <a:lnTo>
                      <a:pt x="876" y="966"/>
                    </a:lnTo>
                    <a:lnTo>
                      <a:pt x="864" y="966"/>
                    </a:lnTo>
                    <a:lnTo>
                      <a:pt x="864" y="972"/>
                    </a:lnTo>
                    <a:lnTo>
                      <a:pt x="858" y="972"/>
                    </a:lnTo>
                    <a:lnTo>
                      <a:pt x="852" y="996"/>
                    </a:lnTo>
                    <a:lnTo>
                      <a:pt x="852" y="1014"/>
                    </a:lnTo>
                    <a:lnTo>
                      <a:pt x="828" y="1014"/>
                    </a:lnTo>
                    <a:lnTo>
                      <a:pt x="822" y="1026"/>
                    </a:lnTo>
                    <a:lnTo>
                      <a:pt x="810" y="1038"/>
                    </a:lnTo>
                    <a:lnTo>
                      <a:pt x="810" y="1074"/>
                    </a:lnTo>
                    <a:lnTo>
                      <a:pt x="804" y="1086"/>
                    </a:lnTo>
                    <a:lnTo>
                      <a:pt x="786" y="1086"/>
                    </a:lnTo>
                    <a:lnTo>
                      <a:pt x="780" y="1092"/>
                    </a:lnTo>
                    <a:lnTo>
                      <a:pt x="780" y="1098"/>
                    </a:lnTo>
                    <a:lnTo>
                      <a:pt x="774" y="1104"/>
                    </a:lnTo>
                    <a:lnTo>
                      <a:pt x="774" y="1116"/>
                    </a:lnTo>
                    <a:lnTo>
                      <a:pt x="768" y="1122"/>
                    </a:lnTo>
                    <a:lnTo>
                      <a:pt x="768" y="1128"/>
                    </a:lnTo>
                    <a:lnTo>
                      <a:pt x="750" y="1128"/>
                    </a:lnTo>
                    <a:lnTo>
                      <a:pt x="744" y="1134"/>
                    </a:lnTo>
                    <a:lnTo>
                      <a:pt x="738" y="1134"/>
                    </a:lnTo>
                    <a:lnTo>
                      <a:pt x="738" y="1146"/>
                    </a:lnTo>
                    <a:lnTo>
                      <a:pt x="732" y="1152"/>
                    </a:lnTo>
                    <a:lnTo>
                      <a:pt x="732" y="1164"/>
                    </a:lnTo>
                    <a:lnTo>
                      <a:pt x="714" y="1176"/>
                    </a:lnTo>
                    <a:lnTo>
                      <a:pt x="702" y="1176"/>
                    </a:lnTo>
                    <a:lnTo>
                      <a:pt x="696" y="1164"/>
                    </a:lnTo>
                    <a:lnTo>
                      <a:pt x="696" y="1152"/>
                    </a:lnTo>
                    <a:lnTo>
                      <a:pt x="690" y="1146"/>
                    </a:lnTo>
                    <a:lnTo>
                      <a:pt x="684" y="1146"/>
                    </a:lnTo>
                    <a:lnTo>
                      <a:pt x="672" y="1152"/>
                    </a:lnTo>
                    <a:lnTo>
                      <a:pt x="666" y="1146"/>
                    </a:lnTo>
                    <a:lnTo>
                      <a:pt x="660" y="1146"/>
                    </a:lnTo>
                    <a:lnTo>
                      <a:pt x="654" y="1152"/>
                    </a:lnTo>
                    <a:lnTo>
                      <a:pt x="654" y="1164"/>
                    </a:lnTo>
                    <a:lnTo>
                      <a:pt x="648" y="1176"/>
                    </a:lnTo>
                    <a:lnTo>
                      <a:pt x="636" y="1176"/>
                    </a:lnTo>
                    <a:lnTo>
                      <a:pt x="624" y="1188"/>
                    </a:lnTo>
                    <a:lnTo>
                      <a:pt x="624" y="1206"/>
                    </a:lnTo>
                    <a:lnTo>
                      <a:pt x="618" y="1206"/>
                    </a:lnTo>
                    <a:lnTo>
                      <a:pt x="612" y="1212"/>
                    </a:lnTo>
                    <a:lnTo>
                      <a:pt x="594" y="1212"/>
                    </a:lnTo>
                    <a:lnTo>
                      <a:pt x="594" y="1206"/>
                    </a:lnTo>
                    <a:lnTo>
                      <a:pt x="606" y="1194"/>
                    </a:lnTo>
                    <a:lnTo>
                      <a:pt x="594" y="1188"/>
                    </a:lnTo>
                    <a:lnTo>
                      <a:pt x="588" y="1188"/>
                    </a:lnTo>
                    <a:lnTo>
                      <a:pt x="582" y="1194"/>
                    </a:lnTo>
                    <a:lnTo>
                      <a:pt x="576" y="1194"/>
                    </a:lnTo>
                    <a:lnTo>
                      <a:pt x="558" y="1212"/>
                    </a:lnTo>
                    <a:lnTo>
                      <a:pt x="534" y="1212"/>
                    </a:lnTo>
                    <a:lnTo>
                      <a:pt x="504" y="1206"/>
                    </a:lnTo>
                    <a:lnTo>
                      <a:pt x="498" y="1206"/>
                    </a:lnTo>
                    <a:lnTo>
                      <a:pt x="498" y="1188"/>
                    </a:lnTo>
                    <a:lnTo>
                      <a:pt x="492" y="1188"/>
                    </a:lnTo>
                    <a:lnTo>
                      <a:pt x="492" y="1164"/>
                    </a:lnTo>
                    <a:lnTo>
                      <a:pt x="498" y="1158"/>
                    </a:lnTo>
                    <a:lnTo>
                      <a:pt x="498" y="1152"/>
                    </a:lnTo>
                    <a:lnTo>
                      <a:pt x="474" y="1152"/>
                    </a:lnTo>
                    <a:lnTo>
                      <a:pt x="468" y="1158"/>
                    </a:lnTo>
                    <a:lnTo>
                      <a:pt x="444" y="1176"/>
                    </a:lnTo>
                    <a:lnTo>
                      <a:pt x="432" y="1176"/>
                    </a:lnTo>
                    <a:lnTo>
                      <a:pt x="420" y="1164"/>
                    </a:lnTo>
                    <a:lnTo>
                      <a:pt x="414" y="1164"/>
                    </a:lnTo>
                    <a:lnTo>
                      <a:pt x="402" y="1158"/>
                    </a:lnTo>
                    <a:lnTo>
                      <a:pt x="402" y="1152"/>
                    </a:lnTo>
                    <a:lnTo>
                      <a:pt x="396" y="1152"/>
                    </a:lnTo>
                    <a:lnTo>
                      <a:pt x="396" y="1146"/>
                    </a:lnTo>
                    <a:lnTo>
                      <a:pt x="390" y="1134"/>
                    </a:lnTo>
                    <a:lnTo>
                      <a:pt x="384" y="1134"/>
                    </a:lnTo>
                    <a:lnTo>
                      <a:pt x="378" y="1134"/>
                    </a:lnTo>
                    <a:lnTo>
                      <a:pt x="366" y="1146"/>
                    </a:lnTo>
                    <a:lnTo>
                      <a:pt x="366" y="1122"/>
                    </a:lnTo>
                    <a:lnTo>
                      <a:pt x="360" y="1122"/>
                    </a:lnTo>
                    <a:lnTo>
                      <a:pt x="360" y="1116"/>
                    </a:lnTo>
                    <a:lnTo>
                      <a:pt x="348" y="1116"/>
                    </a:lnTo>
                    <a:lnTo>
                      <a:pt x="336" y="1128"/>
                    </a:lnTo>
                    <a:lnTo>
                      <a:pt x="336" y="1134"/>
                    </a:lnTo>
                    <a:lnTo>
                      <a:pt x="324" y="1146"/>
                    </a:lnTo>
                    <a:lnTo>
                      <a:pt x="318" y="1146"/>
                    </a:lnTo>
                    <a:lnTo>
                      <a:pt x="312" y="1134"/>
                    </a:lnTo>
                    <a:lnTo>
                      <a:pt x="306" y="1134"/>
                    </a:lnTo>
                    <a:lnTo>
                      <a:pt x="300" y="1128"/>
                    </a:lnTo>
                    <a:lnTo>
                      <a:pt x="300" y="1122"/>
                    </a:lnTo>
                    <a:lnTo>
                      <a:pt x="276" y="1098"/>
                    </a:lnTo>
                    <a:lnTo>
                      <a:pt x="276" y="1092"/>
                    </a:lnTo>
                    <a:lnTo>
                      <a:pt x="258" y="1068"/>
                    </a:lnTo>
                    <a:lnTo>
                      <a:pt x="246" y="1068"/>
                    </a:lnTo>
                    <a:lnTo>
                      <a:pt x="246" y="1062"/>
                    </a:lnTo>
                    <a:lnTo>
                      <a:pt x="228" y="1062"/>
                    </a:lnTo>
                    <a:lnTo>
                      <a:pt x="222" y="1068"/>
                    </a:lnTo>
                    <a:lnTo>
                      <a:pt x="222" y="1074"/>
                    </a:lnTo>
                    <a:lnTo>
                      <a:pt x="198" y="1074"/>
                    </a:lnTo>
                    <a:lnTo>
                      <a:pt x="192" y="1086"/>
                    </a:lnTo>
                    <a:lnTo>
                      <a:pt x="186" y="1092"/>
                    </a:lnTo>
                    <a:lnTo>
                      <a:pt x="174" y="1092"/>
                    </a:lnTo>
                    <a:lnTo>
                      <a:pt x="168" y="1098"/>
                    </a:lnTo>
                    <a:lnTo>
                      <a:pt x="162" y="1098"/>
                    </a:lnTo>
                    <a:lnTo>
                      <a:pt x="156" y="1104"/>
                    </a:lnTo>
                    <a:lnTo>
                      <a:pt x="144" y="1104"/>
                    </a:lnTo>
                    <a:lnTo>
                      <a:pt x="144" y="1116"/>
                    </a:lnTo>
                    <a:lnTo>
                      <a:pt x="132" y="1122"/>
                    </a:lnTo>
                    <a:lnTo>
                      <a:pt x="132" y="1134"/>
                    </a:lnTo>
                    <a:lnTo>
                      <a:pt x="126" y="1146"/>
                    </a:lnTo>
                    <a:lnTo>
                      <a:pt x="108" y="1146"/>
                    </a:lnTo>
                    <a:lnTo>
                      <a:pt x="96" y="1152"/>
                    </a:lnTo>
                    <a:lnTo>
                      <a:pt x="90" y="1152"/>
                    </a:lnTo>
                    <a:lnTo>
                      <a:pt x="84" y="1146"/>
                    </a:lnTo>
                    <a:lnTo>
                      <a:pt x="78" y="1152"/>
                    </a:lnTo>
                    <a:lnTo>
                      <a:pt x="66" y="1146"/>
                    </a:lnTo>
                    <a:lnTo>
                      <a:pt x="84" y="1104"/>
                    </a:lnTo>
                    <a:lnTo>
                      <a:pt x="54" y="1068"/>
                    </a:lnTo>
                    <a:lnTo>
                      <a:pt x="72" y="1056"/>
                    </a:lnTo>
                    <a:lnTo>
                      <a:pt x="66" y="1014"/>
                    </a:lnTo>
                    <a:lnTo>
                      <a:pt x="72" y="972"/>
                    </a:lnTo>
                    <a:lnTo>
                      <a:pt x="72" y="924"/>
                    </a:lnTo>
                    <a:lnTo>
                      <a:pt x="72" y="894"/>
                    </a:lnTo>
                    <a:lnTo>
                      <a:pt x="72" y="876"/>
                    </a:lnTo>
                    <a:lnTo>
                      <a:pt x="66" y="840"/>
                    </a:lnTo>
                    <a:lnTo>
                      <a:pt x="90" y="840"/>
                    </a:lnTo>
                    <a:lnTo>
                      <a:pt x="108" y="822"/>
                    </a:lnTo>
                    <a:lnTo>
                      <a:pt x="96" y="798"/>
                    </a:lnTo>
                    <a:lnTo>
                      <a:pt x="102" y="780"/>
                    </a:lnTo>
                    <a:lnTo>
                      <a:pt x="114" y="762"/>
                    </a:lnTo>
                    <a:lnTo>
                      <a:pt x="126" y="744"/>
                    </a:lnTo>
                    <a:lnTo>
                      <a:pt x="174" y="744"/>
                    </a:lnTo>
                    <a:lnTo>
                      <a:pt x="192" y="732"/>
                    </a:lnTo>
                    <a:lnTo>
                      <a:pt x="204" y="708"/>
                    </a:lnTo>
                    <a:lnTo>
                      <a:pt x="234" y="702"/>
                    </a:lnTo>
                    <a:lnTo>
                      <a:pt x="240" y="684"/>
                    </a:lnTo>
                    <a:lnTo>
                      <a:pt x="252" y="654"/>
                    </a:lnTo>
                    <a:lnTo>
                      <a:pt x="258" y="636"/>
                    </a:lnTo>
                    <a:lnTo>
                      <a:pt x="252" y="630"/>
                    </a:lnTo>
                    <a:lnTo>
                      <a:pt x="240" y="612"/>
                    </a:lnTo>
                    <a:lnTo>
                      <a:pt x="210" y="600"/>
                    </a:lnTo>
                    <a:lnTo>
                      <a:pt x="198" y="612"/>
                    </a:lnTo>
                    <a:lnTo>
                      <a:pt x="186" y="618"/>
                    </a:lnTo>
                    <a:lnTo>
                      <a:pt x="168" y="594"/>
                    </a:lnTo>
                    <a:lnTo>
                      <a:pt x="162" y="570"/>
                    </a:lnTo>
                    <a:lnTo>
                      <a:pt x="168" y="552"/>
                    </a:lnTo>
                    <a:lnTo>
                      <a:pt x="174" y="528"/>
                    </a:lnTo>
                    <a:lnTo>
                      <a:pt x="186" y="510"/>
                    </a:lnTo>
                    <a:lnTo>
                      <a:pt x="168" y="498"/>
                    </a:lnTo>
                    <a:lnTo>
                      <a:pt x="144" y="504"/>
                    </a:lnTo>
                    <a:lnTo>
                      <a:pt x="108" y="504"/>
                    </a:lnTo>
                    <a:lnTo>
                      <a:pt x="72" y="480"/>
                    </a:lnTo>
                    <a:lnTo>
                      <a:pt x="48" y="480"/>
                    </a:lnTo>
                    <a:lnTo>
                      <a:pt x="72" y="498"/>
                    </a:lnTo>
                    <a:lnTo>
                      <a:pt x="54" y="504"/>
                    </a:lnTo>
                    <a:lnTo>
                      <a:pt x="36" y="504"/>
                    </a:lnTo>
                    <a:lnTo>
                      <a:pt x="18" y="486"/>
                    </a:lnTo>
                    <a:lnTo>
                      <a:pt x="18" y="462"/>
                    </a:lnTo>
                    <a:lnTo>
                      <a:pt x="6" y="450"/>
                    </a:lnTo>
                    <a:lnTo>
                      <a:pt x="18" y="438"/>
                    </a:lnTo>
                    <a:lnTo>
                      <a:pt x="30" y="432"/>
                    </a:lnTo>
                    <a:lnTo>
                      <a:pt x="30" y="414"/>
                    </a:lnTo>
                    <a:lnTo>
                      <a:pt x="42" y="408"/>
                    </a:lnTo>
                    <a:lnTo>
                      <a:pt x="48" y="390"/>
                    </a:lnTo>
                    <a:lnTo>
                      <a:pt x="66" y="390"/>
                    </a:lnTo>
                    <a:lnTo>
                      <a:pt x="78" y="402"/>
                    </a:lnTo>
                    <a:lnTo>
                      <a:pt x="84" y="378"/>
                    </a:lnTo>
                    <a:lnTo>
                      <a:pt x="90" y="360"/>
                    </a:lnTo>
                    <a:lnTo>
                      <a:pt x="90" y="336"/>
                    </a:lnTo>
                    <a:lnTo>
                      <a:pt x="72" y="324"/>
                    </a:lnTo>
                    <a:lnTo>
                      <a:pt x="66" y="324"/>
                    </a:lnTo>
                    <a:lnTo>
                      <a:pt x="42" y="318"/>
                    </a:lnTo>
                    <a:lnTo>
                      <a:pt x="42" y="306"/>
                    </a:lnTo>
                    <a:lnTo>
                      <a:pt x="54" y="318"/>
                    </a:lnTo>
                    <a:lnTo>
                      <a:pt x="72" y="318"/>
                    </a:lnTo>
                    <a:lnTo>
                      <a:pt x="78" y="300"/>
                    </a:lnTo>
                    <a:lnTo>
                      <a:pt x="72" y="288"/>
                    </a:lnTo>
                    <a:lnTo>
                      <a:pt x="54" y="288"/>
                    </a:lnTo>
                    <a:lnTo>
                      <a:pt x="48" y="276"/>
                    </a:lnTo>
                    <a:lnTo>
                      <a:pt x="36" y="270"/>
                    </a:lnTo>
                    <a:lnTo>
                      <a:pt x="30" y="288"/>
                    </a:lnTo>
                    <a:lnTo>
                      <a:pt x="12" y="288"/>
                    </a:lnTo>
                    <a:lnTo>
                      <a:pt x="0" y="270"/>
                    </a:lnTo>
                    <a:lnTo>
                      <a:pt x="12" y="258"/>
                    </a:lnTo>
                    <a:lnTo>
                      <a:pt x="12" y="246"/>
                    </a:lnTo>
                    <a:lnTo>
                      <a:pt x="6" y="234"/>
                    </a:lnTo>
                    <a:lnTo>
                      <a:pt x="18" y="228"/>
                    </a:lnTo>
                    <a:lnTo>
                      <a:pt x="18" y="216"/>
                    </a:lnTo>
                    <a:lnTo>
                      <a:pt x="12" y="210"/>
                    </a:lnTo>
                    <a:lnTo>
                      <a:pt x="18" y="198"/>
                    </a:lnTo>
                    <a:lnTo>
                      <a:pt x="30" y="198"/>
                    </a:lnTo>
                    <a:lnTo>
                      <a:pt x="30" y="180"/>
                    </a:lnTo>
                    <a:lnTo>
                      <a:pt x="36" y="186"/>
                    </a:lnTo>
                    <a:lnTo>
                      <a:pt x="48" y="186"/>
                    </a:lnTo>
                    <a:lnTo>
                      <a:pt x="48" y="180"/>
                    </a:lnTo>
                    <a:lnTo>
                      <a:pt x="66" y="168"/>
                    </a:lnTo>
                    <a:lnTo>
                      <a:pt x="72" y="156"/>
                    </a:lnTo>
                    <a:lnTo>
                      <a:pt x="66" y="144"/>
                    </a:lnTo>
                    <a:lnTo>
                      <a:pt x="72" y="138"/>
                    </a:lnTo>
                    <a:lnTo>
                      <a:pt x="72" y="120"/>
                    </a:lnTo>
                    <a:lnTo>
                      <a:pt x="84" y="120"/>
                    </a:lnTo>
                    <a:lnTo>
                      <a:pt x="84" y="138"/>
                    </a:lnTo>
                    <a:lnTo>
                      <a:pt x="90" y="144"/>
                    </a:lnTo>
                    <a:lnTo>
                      <a:pt x="90" y="138"/>
                    </a:lnTo>
                    <a:lnTo>
                      <a:pt x="114" y="120"/>
                    </a:lnTo>
                    <a:lnTo>
                      <a:pt x="168" y="120"/>
                    </a:lnTo>
                    <a:lnTo>
                      <a:pt x="192" y="114"/>
                    </a:lnTo>
                    <a:lnTo>
                      <a:pt x="192" y="96"/>
                    </a:lnTo>
                    <a:lnTo>
                      <a:pt x="198" y="90"/>
                    </a:lnTo>
                    <a:lnTo>
                      <a:pt x="198" y="78"/>
                    </a:lnTo>
                    <a:lnTo>
                      <a:pt x="210" y="78"/>
                    </a:lnTo>
                    <a:lnTo>
                      <a:pt x="228" y="84"/>
                    </a:lnTo>
                    <a:lnTo>
                      <a:pt x="234" y="84"/>
                    </a:lnTo>
                    <a:lnTo>
                      <a:pt x="246" y="90"/>
                    </a:lnTo>
                    <a:lnTo>
                      <a:pt x="246" y="84"/>
                    </a:lnTo>
                    <a:lnTo>
                      <a:pt x="258" y="78"/>
                    </a:lnTo>
                    <a:lnTo>
                      <a:pt x="270" y="84"/>
                    </a:lnTo>
                    <a:lnTo>
                      <a:pt x="276" y="90"/>
                    </a:lnTo>
                    <a:lnTo>
                      <a:pt x="282" y="78"/>
                    </a:lnTo>
                    <a:lnTo>
                      <a:pt x="288" y="60"/>
                    </a:lnTo>
                    <a:lnTo>
                      <a:pt x="306" y="66"/>
                    </a:lnTo>
                    <a:lnTo>
                      <a:pt x="318" y="66"/>
                    </a:lnTo>
                    <a:lnTo>
                      <a:pt x="324" y="84"/>
                    </a:lnTo>
                    <a:lnTo>
                      <a:pt x="348" y="108"/>
                    </a:lnTo>
                    <a:lnTo>
                      <a:pt x="396" y="108"/>
                    </a:lnTo>
                    <a:lnTo>
                      <a:pt x="390" y="96"/>
                    </a:lnTo>
                    <a:lnTo>
                      <a:pt x="384" y="84"/>
                    </a:lnTo>
                    <a:lnTo>
                      <a:pt x="390" y="78"/>
                    </a:lnTo>
                    <a:lnTo>
                      <a:pt x="402" y="66"/>
                    </a:lnTo>
                    <a:lnTo>
                      <a:pt x="426" y="84"/>
                    </a:lnTo>
                    <a:lnTo>
                      <a:pt x="432" y="78"/>
                    </a:lnTo>
                    <a:lnTo>
                      <a:pt x="444" y="84"/>
                    </a:lnTo>
                    <a:lnTo>
                      <a:pt x="456" y="84"/>
                    </a:lnTo>
                    <a:lnTo>
                      <a:pt x="462" y="66"/>
                    </a:lnTo>
                    <a:lnTo>
                      <a:pt x="480" y="84"/>
                    </a:lnTo>
                    <a:lnTo>
                      <a:pt x="492" y="60"/>
                    </a:lnTo>
                    <a:lnTo>
                      <a:pt x="492" y="54"/>
                    </a:lnTo>
                    <a:lnTo>
                      <a:pt x="504" y="54"/>
                    </a:lnTo>
                    <a:lnTo>
                      <a:pt x="510" y="66"/>
                    </a:lnTo>
                    <a:lnTo>
                      <a:pt x="516" y="60"/>
                    </a:lnTo>
                    <a:lnTo>
                      <a:pt x="540" y="60"/>
                    </a:lnTo>
                    <a:lnTo>
                      <a:pt x="552" y="54"/>
                    </a:lnTo>
                    <a:lnTo>
                      <a:pt x="576" y="54"/>
                    </a:lnTo>
                    <a:lnTo>
                      <a:pt x="576" y="36"/>
                    </a:lnTo>
                    <a:lnTo>
                      <a:pt x="588" y="24"/>
                    </a:lnTo>
                    <a:lnTo>
                      <a:pt x="606" y="24"/>
                    </a:lnTo>
                    <a:lnTo>
                      <a:pt x="618" y="6"/>
                    </a:lnTo>
                    <a:lnTo>
                      <a:pt x="630" y="0"/>
                    </a:lnTo>
                    <a:lnTo>
                      <a:pt x="648" y="6"/>
                    </a:lnTo>
                    <a:lnTo>
                      <a:pt x="654" y="24"/>
                    </a:lnTo>
                    <a:lnTo>
                      <a:pt x="648" y="36"/>
                    </a:lnTo>
                    <a:lnTo>
                      <a:pt x="654" y="54"/>
                    </a:lnTo>
                    <a:lnTo>
                      <a:pt x="672" y="66"/>
                    </a:lnTo>
                    <a:lnTo>
                      <a:pt x="684" y="84"/>
                    </a:lnTo>
                    <a:lnTo>
                      <a:pt x="738" y="84"/>
                    </a:lnTo>
                    <a:lnTo>
                      <a:pt x="744" y="78"/>
                    </a:lnTo>
                    <a:lnTo>
                      <a:pt x="786" y="78"/>
                    </a:lnTo>
                    <a:lnTo>
                      <a:pt x="786" y="90"/>
                    </a:lnTo>
                    <a:lnTo>
                      <a:pt x="792" y="108"/>
                    </a:lnTo>
                    <a:lnTo>
                      <a:pt x="816" y="114"/>
                    </a:lnTo>
                    <a:lnTo>
                      <a:pt x="828" y="114"/>
                    </a:lnTo>
                    <a:lnTo>
                      <a:pt x="828" y="144"/>
                    </a:lnTo>
                    <a:lnTo>
                      <a:pt x="840" y="150"/>
                    </a:lnTo>
                    <a:lnTo>
                      <a:pt x="858" y="156"/>
                    </a:lnTo>
                    <a:lnTo>
                      <a:pt x="858" y="186"/>
                    </a:lnTo>
                    <a:lnTo>
                      <a:pt x="864" y="186"/>
                    </a:lnTo>
                    <a:lnTo>
                      <a:pt x="876" y="180"/>
                    </a:lnTo>
                    <a:lnTo>
                      <a:pt x="900" y="180"/>
                    </a:lnTo>
                    <a:lnTo>
                      <a:pt x="900" y="186"/>
                    </a:lnTo>
                    <a:lnTo>
                      <a:pt x="906" y="186"/>
                    </a:lnTo>
                    <a:lnTo>
                      <a:pt x="906" y="180"/>
                    </a:lnTo>
                    <a:lnTo>
                      <a:pt x="918" y="180"/>
                    </a:lnTo>
                    <a:lnTo>
                      <a:pt x="936" y="168"/>
                    </a:lnTo>
                    <a:lnTo>
                      <a:pt x="942" y="168"/>
                    </a:lnTo>
                    <a:lnTo>
                      <a:pt x="942" y="150"/>
                    </a:lnTo>
                    <a:lnTo>
                      <a:pt x="936" y="150"/>
                    </a:lnTo>
                    <a:lnTo>
                      <a:pt x="936" y="138"/>
                    </a:lnTo>
                    <a:lnTo>
                      <a:pt x="930" y="138"/>
                    </a:lnTo>
                    <a:lnTo>
                      <a:pt x="930" y="150"/>
                    </a:lnTo>
                    <a:lnTo>
                      <a:pt x="918" y="150"/>
                    </a:lnTo>
                    <a:lnTo>
                      <a:pt x="918" y="126"/>
                    </a:lnTo>
                    <a:lnTo>
                      <a:pt x="930" y="126"/>
                    </a:lnTo>
                    <a:lnTo>
                      <a:pt x="936" y="114"/>
                    </a:lnTo>
                    <a:lnTo>
                      <a:pt x="930" y="114"/>
                    </a:lnTo>
                    <a:lnTo>
                      <a:pt x="906" y="120"/>
                    </a:lnTo>
                    <a:lnTo>
                      <a:pt x="900" y="120"/>
                    </a:lnTo>
                    <a:lnTo>
                      <a:pt x="900" y="108"/>
                    </a:lnTo>
                    <a:lnTo>
                      <a:pt x="906" y="90"/>
                    </a:lnTo>
                    <a:lnTo>
                      <a:pt x="930" y="78"/>
                    </a:lnTo>
                    <a:lnTo>
                      <a:pt x="930" y="60"/>
                    </a:lnTo>
                    <a:lnTo>
                      <a:pt x="960" y="60"/>
                    </a:lnTo>
                    <a:lnTo>
                      <a:pt x="972" y="54"/>
                    </a:lnTo>
                    <a:lnTo>
                      <a:pt x="978" y="48"/>
                    </a:lnTo>
                    <a:lnTo>
                      <a:pt x="984" y="30"/>
                    </a:lnTo>
                    <a:lnTo>
                      <a:pt x="996" y="24"/>
                    </a:lnTo>
                    <a:lnTo>
                      <a:pt x="1002" y="24"/>
                    </a:lnTo>
                    <a:lnTo>
                      <a:pt x="1008" y="30"/>
                    </a:lnTo>
                    <a:lnTo>
                      <a:pt x="1020" y="30"/>
                    </a:lnTo>
                    <a:lnTo>
                      <a:pt x="1032" y="36"/>
                    </a:lnTo>
                    <a:lnTo>
                      <a:pt x="1056" y="36"/>
                    </a:lnTo>
                    <a:lnTo>
                      <a:pt x="1062" y="36"/>
                    </a:lnTo>
                    <a:lnTo>
                      <a:pt x="1080" y="30"/>
                    </a:lnTo>
                    <a:lnTo>
                      <a:pt x="1092" y="24"/>
                    </a:lnTo>
                    <a:lnTo>
                      <a:pt x="1134" y="24"/>
                    </a:lnTo>
                    <a:lnTo>
                      <a:pt x="1134" y="30"/>
                    </a:lnTo>
                    <a:lnTo>
                      <a:pt x="1134" y="48"/>
                    </a:lnTo>
                    <a:lnTo>
                      <a:pt x="1146" y="54"/>
                    </a:lnTo>
                    <a:lnTo>
                      <a:pt x="1134" y="60"/>
                    </a:lnTo>
                    <a:lnTo>
                      <a:pt x="1146" y="66"/>
                    </a:lnTo>
                    <a:lnTo>
                      <a:pt x="1146" y="78"/>
                    </a:lnTo>
                    <a:lnTo>
                      <a:pt x="1134" y="78"/>
                    </a:lnTo>
                    <a:lnTo>
                      <a:pt x="1134" y="84"/>
                    </a:lnTo>
                    <a:lnTo>
                      <a:pt x="1152" y="84"/>
                    </a:lnTo>
                    <a:lnTo>
                      <a:pt x="1158" y="90"/>
                    </a:lnTo>
                    <a:lnTo>
                      <a:pt x="1164" y="90"/>
                    </a:lnTo>
                    <a:lnTo>
                      <a:pt x="1170" y="96"/>
                    </a:lnTo>
                    <a:lnTo>
                      <a:pt x="1170" y="108"/>
                    </a:lnTo>
                    <a:lnTo>
                      <a:pt x="1176" y="108"/>
                    </a:lnTo>
                    <a:lnTo>
                      <a:pt x="1188" y="114"/>
                    </a:lnTo>
                    <a:lnTo>
                      <a:pt x="1188" y="120"/>
                    </a:lnTo>
                    <a:lnTo>
                      <a:pt x="1176" y="120"/>
                    </a:lnTo>
                    <a:lnTo>
                      <a:pt x="1176" y="126"/>
                    </a:lnTo>
                    <a:lnTo>
                      <a:pt x="1164" y="126"/>
                    </a:lnTo>
                    <a:lnTo>
                      <a:pt x="1152" y="126"/>
                    </a:lnTo>
                    <a:lnTo>
                      <a:pt x="1146" y="120"/>
                    </a:lnTo>
                    <a:lnTo>
                      <a:pt x="1134" y="114"/>
                    </a:lnTo>
                    <a:lnTo>
                      <a:pt x="1128" y="114"/>
                    </a:lnTo>
                    <a:lnTo>
                      <a:pt x="1116" y="108"/>
                    </a:lnTo>
                    <a:lnTo>
                      <a:pt x="1110" y="114"/>
                    </a:lnTo>
                    <a:lnTo>
                      <a:pt x="1110" y="120"/>
                    </a:lnTo>
                    <a:lnTo>
                      <a:pt x="1098" y="126"/>
                    </a:lnTo>
                    <a:lnTo>
                      <a:pt x="1098" y="144"/>
                    </a:lnTo>
                    <a:lnTo>
                      <a:pt x="1110" y="150"/>
                    </a:lnTo>
                    <a:lnTo>
                      <a:pt x="1122" y="150"/>
                    </a:lnTo>
                    <a:lnTo>
                      <a:pt x="1122" y="144"/>
                    </a:lnTo>
                    <a:lnTo>
                      <a:pt x="1146" y="144"/>
                    </a:lnTo>
                    <a:lnTo>
                      <a:pt x="1146" y="138"/>
                    </a:lnTo>
                    <a:lnTo>
                      <a:pt x="1152" y="138"/>
                    </a:lnTo>
                    <a:lnTo>
                      <a:pt x="1158" y="144"/>
                    </a:lnTo>
                    <a:lnTo>
                      <a:pt x="1146" y="156"/>
                    </a:lnTo>
                    <a:lnTo>
                      <a:pt x="1146" y="174"/>
                    </a:lnTo>
                    <a:lnTo>
                      <a:pt x="1158" y="174"/>
                    </a:lnTo>
                    <a:lnTo>
                      <a:pt x="1164" y="180"/>
                    </a:lnTo>
                    <a:lnTo>
                      <a:pt x="1176" y="180"/>
                    </a:lnTo>
                    <a:lnTo>
                      <a:pt x="1200" y="204"/>
                    </a:lnTo>
                    <a:lnTo>
                      <a:pt x="1212" y="204"/>
                    </a:lnTo>
                    <a:lnTo>
                      <a:pt x="1224" y="228"/>
                    </a:lnTo>
                    <a:lnTo>
                      <a:pt x="1170" y="228"/>
                    </a:lnTo>
                    <a:lnTo>
                      <a:pt x="1164" y="234"/>
                    </a:lnTo>
                    <a:lnTo>
                      <a:pt x="1158" y="234"/>
                    </a:lnTo>
                    <a:lnTo>
                      <a:pt x="1158" y="246"/>
                    </a:lnTo>
                    <a:lnTo>
                      <a:pt x="1164" y="258"/>
                    </a:lnTo>
                    <a:lnTo>
                      <a:pt x="1152" y="258"/>
                    </a:lnTo>
                    <a:lnTo>
                      <a:pt x="1152" y="270"/>
                    </a:lnTo>
                    <a:lnTo>
                      <a:pt x="1164" y="270"/>
                    </a:lnTo>
                    <a:lnTo>
                      <a:pt x="1158" y="288"/>
                    </a:lnTo>
                    <a:lnTo>
                      <a:pt x="1164" y="288"/>
                    </a:lnTo>
                    <a:lnTo>
                      <a:pt x="1170" y="294"/>
                    </a:lnTo>
                    <a:lnTo>
                      <a:pt x="1170" y="330"/>
                    </a:lnTo>
                    <a:lnTo>
                      <a:pt x="1164" y="306"/>
                    </a:lnTo>
                    <a:lnTo>
                      <a:pt x="1158" y="306"/>
                    </a:lnTo>
                    <a:lnTo>
                      <a:pt x="1158" y="324"/>
                    </a:lnTo>
                    <a:lnTo>
                      <a:pt x="1164" y="330"/>
                    </a:lnTo>
                    <a:lnTo>
                      <a:pt x="1164" y="336"/>
                    </a:lnTo>
                    <a:lnTo>
                      <a:pt x="1158" y="336"/>
                    </a:lnTo>
                    <a:lnTo>
                      <a:pt x="1158" y="402"/>
                    </a:lnTo>
                    <a:lnTo>
                      <a:pt x="1152" y="408"/>
                    </a:lnTo>
                    <a:lnTo>
                      <a:pt x="1158" y="408"/>
                    </a:lnTo>
                    <a:lnTo>
                      <a:pt x="1176" y="432"/>
                    </a:lnTo>
                    <a:lnTo>
                      <a:pt x="1176" y="438"/>
                    </a:lnTo>
                    <a:lnTo>
                      <a:pt x="1200" y="438"/>
                    </a:lnTo>
                    <a:lnTo>
                      <a:pt x="1212" y="450"/>
                    </a:lnTo>
                    <a:lnTo>
                      <a:pt x="1212" y="462"/>
                    </a:lnTo>
                    <a:lnTo>
                      <a:pt x="1212" y="468"/>
                    </a:lnTo>
                    <a:lnTo>
                      <a:pt x="1230" y="468"/>
                    </a:lnTo>
                    <a:lnTo>
                      <a:pt x="1242" y="462"/>
                    </a:lnTo>
                    <a:lnTo>
                      <a:pt x="1248" y="450"/>
                    </a:lnTo>
                    <a:lnTo>
                      <a:pt x="1248" y="432"/>
                    </a:lnTo>
                    <a:lnTo>
                      <a:pt x="1248" y="420"/>
                    </a:lnTo>
                    <a:lnTo>
                      <a:pt x="1254" y="432"/>
                    </a:lnTo>
                    <a:lnTo>
                      <a:pt x="1266" y="432"/>
                    </a:lnTo>
                    <a:lnTo>
                      <a:pt x="1266" y="420"/>
                    </a:lnTo>
                    <a:lnTo>
                      <a:pt x="1272" y="432"/>
                    </a:lnTo>
                    <a:lnTo>
                      <a:pt x="1272" y="444"/>
                    </a:lnTo>
                    <a:lnTo>
                      <a:pt x="1266" y="450"/>
                    </a:lnTo>
                    <a:lnTo>
                      <a:pt x="1266" y="462"/>
                    </a:lnTo>
                    <a:lnTo>
                      <a:pt x="1254" y="462"/>
                    </a:lnTo>
                    <a:lnTo>
                      <a:pt x="1266" y="468"/>
                    </a:lnTo>
                    <a:lnTo>
                      <a:pt x="1278" y="468"/>
                    </a:lnTo>
                    <a:lnTo>
                      <a:pt x="1278" y="474"/>
                    </a:lnTo>
                    <a:lnTo>
                      <a:pt x="1284" y="474"/>
                    </a:lnTo>
                    <a:lnTo>
                      <a:pt x="1290" y="468"/>
                    </a:lnTo>
                    <a:lnTo>
                      <a:pt x="1302" y="474"/>
                    </a:lnTo>
                    <a:lnTo>
                      <a:pt x="1308" y="474"/>
                    </a:lnTo>
                    <a:lnTo>
                      <a:pt x="1314" y="468"/>
                    </a:lnTo>
                    <a:lnTo>
                      <a:pt x="1314" y="462"/>
                    </a:lnTo>
                    <a:lnTo>
                      <a:pt x="1326" y="444"/>
                    </a:lnTo>
                    <a:lnTo>
                      <a:pt x="1326" y="432"/>
                    </a:lnTo>
                    <a:lnTo>
                      <a:pt x="1332" y="432"/>
                    </a:lnTo>
                    <a:lnTo>
                      <a:pt x="1344" y="420"/>
                    </a:lnTo>
                    <a:lnTo>
                      <a:pt x="1356" y="420"/>
                    </a:lnTo>
                    <a:lnTo>
                      <a:pt x="1356" y="414"/>
                    </a:lnTo>
                    <a:lnTo>
                      <a:pt x="1392" y="414"/>
                    </a:lnTo>
                    <a:lnTo>
                      <a:pt x="1398" y="420"/>
                    </a:lnTo>
                    <a:lnTo>
                      <a:pt x="1398" y="438"/>
                    </a:lnTo>
                    <a:lnTo>
                      <a:pt x="1404" y="438"/>
                    </a:lnTo>
                    <a:lnTo>
                      <a:pt x="1422" y="432"/>
                    </a:lnTo>
                    <a:lnTo>
                      <a:pt x="1440" y="432"/>
                    </a:lnTo>
                    <a:lnTo>
                      <a:pt x="1440" y="438"/>
                    </a:lnTo>
                    <a:lnTo>
                      <a:pt x="1434" y="444"/>
                    </a:lnTo>
                    <a:lnTo>
                      <a:pt x="1428" y="444"/>
                    </a:lnTo>
                    <a:lnTo>
                      <a:pt x="1440" y="450"/>
                    </a:lnTo>
                    <a:lnTo>
                      <a:pt x="1440" y="462"/>
                    </a:lnTo>
                    <a:lnTo>
                      <a:pt x="1446" y="462"/>
                    </a:lnTo>
                    <a:lnTo>
                      <a:pt x="1446" y="468"/>
                    </a:lnTo>
                    <a:lnTo>
                      <a:pt x="1440" y="468"/>
                    </a:lnTo>
                    <a:lnTo>
                      <a:pt x="1440" y="474"/>
                    </a:lnTo>
                    <a:lnTo>
                      <a:pt x="1446" y="480"/>
                    </a:lnTo>
                    <a:lnTo>
                      <a:pt x="1458" y="480"/>
                    </a:lnTo>
                    <a:lnTo>
                      <a:pt x="1464" y="492"/>
                    </a:lnTo>
                    <a:lnTo>
                      <a:pt x="1476" y="492"/>
                    </a:lnTo>
                    <a:lnTo>
                      <a:pt x="1482" y="498"/>
                    </a:lnTo>
                    <a:lnTo>
                      <a:pt x="1500" y="498"/>
                    </a:lnTo>
                    <a:lnTo>
                      <a:pt x="1518" y="474"/>
                    </a:lnTo>
                    <a:lnTo>
                      <a:pt x="1518" y="498"/>
                    </a:lnTo>
                    <a:lnTo>
                      <a:pt x="1536" y="510"/>
                    </a:lnTo>
                    <a:lnTo>
                      <a:pt x="1536" y="522"/>
                    </a:lnTo>
                    <a:lnTo>
                      <a:pt x="1542" y="522"/>
                    </a:lnTo>
                    <a:lnTo>
                      <a:pt x="1542" y="528"/>
                    </a:lnTo>
                    <a:lnTo>
                      <a:pt x="1536" y="540"/>
                    </a:lnTo>
                    <a:lnTo>
                      <a:pt x="1542" y="552"/>
                    </a:lnTo>
                    <a:lnTo>
                      <a:pt x="1554" y="570"/>
                    </a:lnTo>
                    <a:lnTo>
                      <a:pt x="1548" y="570"/>
                    </a:lnTo>
                    <a:lnTo>
                      <a:pt x="1548" y="588"/>
                    </a:lnTo>
                    <a:lnTo>
                      <a:pt x="1548" y="594"/>
                    </a:lnTo>
                    <a:lnTo>
                      <a:pt x="1542" y="594"/>
                    </a:lnTo>
                    <a:lnTo>
                      <a:pt x="1524" y="600"/>
                    </a:lnTo>
                    <a:lnTo>
                      <a:pt x="1512" y="618"/>
                    </a:lnTo>
                    <a:lnTo>
                      <a:pt x="1500" y="618"/>
                    </a:lnTo>
                    <a:lnTo>
                      <a:pt x="1494" y="624"/>
                    </a:lnTo>
                    <a:lnTo>
                      <a:pt x="1494" y="630"/>
                    </a:lnTo>
                    <a:lnTo>
                      <a:pt x="1500" y="642"/>
                    </a:lnTo>
                    <a:lnTo>
                      <a:pt x="1500" y="660"/>
                    </a:lnTo>
                    <a:lnTo>
                      <a:pt x="1500" y="672"/>
                    </a:lnTo>
                    <a:lnTo>
                      <a:pt x="1506" y="678"/>
                    </a:lnTo>
                    <a:lnTo>
                      <a:pt x="1506" y="690"/>
                    </a:lnTo>
                    <a:lnTo>
                      <a:pt x="1500" y="702"/>
                    </a:lnTo>
                    <a:lnTo>
                      <a:pt x="1482" y="702"/>
                    </a:lnTo>
                    <a:lnTo>
                      <a:pt x="1476" y="684"/>
                    </a:lnTo>
                    <a:lnTo>
                      <a:pt x="1464" y="684"/>
                    </a:lnTo>
                    <a:lnTo>
                      <a:pt x="1464" y="702"/>
                    </a:lnTo>
                    <a:lnTo>
                      <a:pt x="1458" y="708"/>
                    </a:lnTo>
                    <a:lnTo>
                      <a:pt x="1446" y="720"/>
                    </a:lnTo>
                    <a:lnTo>
                      <a:pt x="1446" y="780"/>
                    </a:lnTo>
                    <a:lnTo>
                      <a:pt x="1458" y="792"/>
                    </a:lnTo>
                    <a:lnTo>
                      <a:pt x="1476" y="792"/>
                    </a:lnTo>
                    <a:lnTo>
                      <a:pt x="1476" y="822"/>
                    </a:lnTo>
                    <a:lnTo>
                      <a:pt x="1470" y="822"/>
                    </a:lnTo>
                    <a:lnTo>
                      <a:pt x="1458" y="804"/>
                    </a:lnTo>
                    <a:lnTo>
                      <a:pt x="1446" y="804"/>
                    </a:lnTo>
                    <a:lnTo>
                      <a:pt x="1446" y="810"/>
                    </a:lnTo>
                    <a:lnTo>
                      <a:pt x="1428" y="810"/>
                    </a:lnTo>
                    <a:lnTo>
                      <a:pt x="1422" y="822"/>
                    </a:lnTo>
                    <a:lnTo>
                      <a:pt x="1410" y="828"/>
                    </a:lnTo>
                    <a:lnTo>
                      <a:pt x="1392" y="828"/>
                    </a:lnTo>
                    <a:lnTo>
                      <a:pt x="1386" y="810"/>
                    </a:lnTo>
                    <a:lnTo>
                      <a:pt x="1380" y="822"/>
                    </a:lnTo>
                    <a:lnTo>
                      <a:pt x="1362" y="828"/>
                    </a:lnTo>
                    <a:lnTo>
                      <a:pt x="1332" y="798"/>
                    </a:lnTo>
                    <a:lnTo>
                      <a:pt x="1320" y="798"/>
                    </a:lnTo>
                    <a:lnTo>
                      <a:pt x="1320" y="774"/>
                    </a:lnTo>
                    <a:lnTo>
                      <a:pt x="1308" y="774"/>
                    </a:lnTo>
                    <a:lnTo>
                      <a:pt x="1302" y="768"/>
                    </a:lnTo>
                    <a:lnTo>
                      <a:pt x="1290" y="768"/>
                    </a:lnTo>
                    <a:lnTo>
                      <a:pt x="1284" y="762"/>
                    </a:lnTo>
                    <a:lnTo>
                      <a:pt x="1284" y="750"/>
                    </a:lnTo>
                    <a:lnTo>
                      <a:pt x="1278" y="744"/>
                    </a:lnTo>
                    <a:lnTo>
                      <a:pt x="1272" y="750"/>
                    </a:lnTo>
                    <a:lnTo>
                      <a:pt x="1266" y="750"/>
                    </a:lnTo>
                    <a:lnTo>
                      <a:pt x="1254" y="762"/>
                    </a:lnTo>
                    <a:lnTo>
                      <a:pt x="1242" y="762"/>
                    </a:lnTo>
                    <a:lnTo>
                      <a:pt x="1236" y="750"/>
                    </a:lnTo>
                    <a:lnTo>
                      <a:pt x="1236" y="744"/>
                    </a:lnTo>
                    <a:lnTo>
                      <a:pt x="1230" y="738"/>
                    </a:lnTo>
                    <a:lnTo>
                      <a:pt x="1212" y="738"/>
                    </a:lnTo>
                    <a:lnTo>
                      <a:pt x="1206" y="744"/>
                    </a:lnTo>
                    <a:lnTo>
                      <a:pt x="1194" y="744"/>
                    </a:lnTo>
                    <a:lnTo>
                      <a:pt x="1188" y="750"/>
                    </a:lnTo>
                    <a:lnTo>
                      <a:pt x="1170" y="750"/>
                    </a:lnTo>
                    <a:lnTo>
                      <a:pt x="1158" y="744"/>
                    </a:lnTo>
                    <a:lnTo>
                      <a:pt x="1152" y="744"/>
                    </a:lnTo>
                    <a:lnTo>
                      <a:pt x="1134" y="738"/>
                    </a:lnTo>
                    <a:lnTo>
                      <a:pt x="1122" y="738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grpSp>
            <xdr:nvGrpSpPr>
              <xdr:cNvPr id="118" name="123 Grupo"/>
              <xdr:cNvGrpSpPr/>
            </xdr:nvGrpSpPr>
            <xdr:grpSpPr>
              <a:xfrm>
                <a:off x="1819275" y="4105275"/>
                <a:ext cx="1453025" cy="399114"/>
                <a:chOff x="3028950" y="5690666"/>
                <a:chExt cx="2219325" cy="609600"/>
              </a:xfrm>
            </xdr:grpSpPr>
            <xdr:sp macro="" textlink="">
              <xdr:nvSpPr>
                <xdr:cNvPr id="120" name="Freeform 6"/>
                <xdr:cNvSpPr>
                  <a:spLocks/>
                </xdr:cNvSpPr>
              </xdr:nvSpPr>
              <xdr:spPr bwMode="auto">
                <a:xfrm>
                  <a:off x="3028950" y="5690666"/>
                  <a:ext cx="1800225" cy="609600"/>
                </a:xfrm>
                <a:custGeom>
                  <a:avLst/>
                  <a:gdLst/>
                  <a:ahLst/>
                  <a:cxnLst>
                    <a:cxn ang="0">
                      <a:pos x="12" y="348"/>
                    </a:cxn>
                    <a:cxn ang="0">
                      <a:pos x="30" y="288"/>
                    </a:cxn>
                    <a:cxn ang="0">
                      <a:pos x="48" y="234"/>
                    </a:cxn>
                    <a:cxn ang="0">
                      <a:pos x="78" y="168"/>
                    </a:cxn>
                    <a:cxn ang="0">
                      <a:pos x="96" y="108"/>
                    </a:cxn>
                    <a:cxn ang="0">
                      <a:pos x="108" y="66"/>
                    </a:cxn>
                    <a:cxn ang="0">
                      <a:pos x="126" y="42"/>
                    </a:cxn>
                    <a:cxn ang="0">
                      <a:pos x="156" y="54"/>
                    </a:cxn>
                    <a:cxn ang="0">
                      <a:pos x="180" y="36"/>
                    </a:cxn>
                    <a:cxn ang="0">
                      <a:pos x="210" y="36"/>
                    </a:cxn>
                    <a:cxn ang="0">
                      <a:pos x="246" y="18"/>
                    </a:cxn>
                    <a:cxn ang="0">
                      <a:pos x="282" y="0"/>
                    </a:cxn>
                    <a:cxn ang="0">
                      <a:pos x="312" y="6"/>
                    </a:cxn>
                    <a:cxn ang="0">
                      <a:pos x="318" y="18"/>
                    </a:cxn>
                    <a:cxn ang="0">
                      <a:pos x="300" y="60"/>
                    </a:cxn>
                    <a:cxn ang="0">
                      <a:pos x="312" y="90"/>
                    </a:cxn>
                    <a:cxn ang="0">
                      <a:pos x="318" y="96"/>
                    </a:cxn>
                    <a:cxn ang="0">
                      <a:pos x="330" y="126"/>
                    </a:cxn>
                    <a:cxn ang="0">
                      <a:pos x="348" y="150"/>
                    </a:cxn>
                    <a:cxn ang="0">
                      <a:pos x="372" y="168"/>
                    </a:cxn>
                    <a:cxn ang="0">
                      <a:pos x="390" y="198"/>
                    </a:cxn>
                    <a:cxn ang="0">
                      <a:pos x="432" y="222"/>
                    </a:cxn>
                    <a:cxn ang="0">
                      <a:pos x="462" y="246"/>
                    </a:cxn>
                    <a:cxn ang="0">
                      <a:pos x="516" y="276"/>
                    </a:cxn>
                    <a:cxn ang="0">
                      <a:pos x="570" y="288"/>
                    </a:cxn>
                    <a:cxn ang="0">
                      <a:pos x="630" y="294"/>
                    </a:cxn>
                    <a:cxn ang="0">
                      <a:pos x="672" y="276"/>
                    </a:cxn>
                    <a:cxn ang="0">
                      <a:pos x="720" y="264"/>
                    </a:cxn>
                    <a:cxn ang="0">
                      <a:pos x="750" y="258"/>
                    </a:cxn>
                    <a:cxn ang="0">
                      <a:pos x="774" y="276"/>
                    </a:cxn>
                    <a:cxn ang="0">
                      <a:pos x="810" y="264"/>
                    </a:cxn>
                    <a:cxn ang="0">
                      <a:pos x="822" y="246"/>
                    </a:cxn>
                    <a:cxn ang="0">
                      <a:pos x="840" y="240"/>
                    </a:cxn>
                    <a:cxn ang="0">
                      <a:pos x="870" y="264"/>
                    </a:cxn>
                    <a:cxn ang="0">
                      <a:pos x="906" y="276"/>
                    </a:cxn>
                    <a:cxn ang="0">
                      <a:pos x="936" y="282"/>
                    </a:cxn>
                    <a:cxn ang="0">
                      <a:pos x="966" y="270"/>
                    </a:cxn>
                    <a:cxn ang="0">
                      <a:pos x="1002" y="258"/>
                    </a:cxn>
                    <a:cxn ang="0">
                      <a:pos x="1020" y="246"/>
                    </a:cxn>
                    <a:cxn ang="0">
                      <a:pos x="1044" y="222"/>
                    </a:cxn>
                    <a:cxn ang="0">
                      <a:pos x="1056" y="186"/>
                    </a:cxn>
                    <a:cxn ang="0">
                      <a:pos x="1068" y="192"/>
                    </a:cxn>
                    <a:cxn ang="0">
                      <a:pos x="1074" y="228"/>
                    </a:cxn>
                    <a:cxn ang="0">
                      <a:pos x="1086" y="252"/>
                    </a:cxn>
                    <a:cxn ang="0">
                      <a:pos x="1092" y="270"/>
                    </a:cxn>
                    <a:cxn ang="0">
                      <a:pos x="1092" y="288"/>
                    </a:cxn>
                    <a:cxn ang="0">
                      <a:pos x="1128" y="312"/>
                    </a:cxn>
                    <a:cxn ang="0">
                      <a:pos x="1122" y="294"/>
                    </a:cxn>
                    <a:cxn ang="0">
                      <a:pos x="1098" y="270"/>
                    </a:cxn>
                  </a:cxnLst>
                  <a:rect l="0" t="0" r="r" b="b"/>
                  <a:pathLst>
                    <a:path w="1134" h="384">
                      <a:moveTo>
                        <a:pt x="0" y="384"/>
                      </a:moveTo>
                      <a:lnTo>
                        <a:pt x="0" y="372"/>
                      </a:lnTo>
                      <a:lnTo>
                        <a:pt x="6" y="360"/>
                      </a:lnTo>
                      <a:lnTo>
                        <a:pt x="12" y="348"/>
                      </a:lnTo>
                      <a:lnTo>
                        <a:pt x="18" y="324"/>
                      </a:lnTo>
                      <a:lnTo>
                        <a:pt x="18" y="312"/>
                      </a:lnTo>
                      <a:lnTo>
                        <a:pt x="24" y="300"/>
                      </a:lnTo>
                      <a:lnTo>
                        <a:pt x="30" y="288"/>
                      </a:lnTo>
                      <a:lnTo>
                        <a:pt x="42" y="270"/>
                      </a:lnTo>
                      <a:lnTo>
                        <a:pt x="42" y="264"/>
                      </a:lnTo>
                      <a:lnTo>
                        <a:pt x="48" y="252"/>
                      </a:lnTo>
                      <a:lnTo>
                        <a:pt x="48" y="234"/>
                      </a:lnTo>
                      <a:lnTo>
                        <a:pt x="54" y="222"/>
                      </a:lnTo>
                      <a:lnTo>
                        <a:pt x="60" y="204"/>
                      </a:lnTo>
                      <a:lnTo>
                        <a:pt x="66" y="186"/>
                      </a:lnTo>
                      <a:lnTo>
                        <a:pt x="78" y="168"/>
                      </a:lnTo>
                      <a:lnTo>
                        <a:pt x="84" y="138"/>
                      </a:lnTo>
                      <a:lnTo>
                        <a:pt x="90" y="126"/>
                      </a:lnTo>
                      <a:lnTo>
                        <a:pt x="96" y="114"/>
                      </a:lnTo>
                      <a:lnTo>
                        <a:pt x="96" y="108"/>
                      </a:lnTo>
                      <a:lnTo>
                        <a:pt x="102" y="102"/>
                      </a:lnTo>
                      <a:lnTo>
                        <a:pt x="102" y="90"/>
                      </a:lnTo>
                      <a:lnTo>
                        <a:pt x="108" y="78"/>
                      </a:lnTo>
                      <a:lnTo>
                        <a:pt x="108" y="66"/>
                      </a:lnTo>
                      <a:lnTo>
                        <a:pt x="114" y="54"/>
                      </a:lnTo>
                      <a:lnTo>
                        <a:pt x="114" y="48"/>
                      </a:lnTo>
                      <a:lnTo>
                        <a:pt x="120" y="42"/>
                      </a:lnTo>
                      <a:lnTo>
                        <a:pt x="126" y="42"/>
                      </a:lnTo>
                      <a:lnTo>
                        <a:pt x="138" y="48"/>
                      </a:lnTo>
                      <a:lnTo>
                        <a:pt x="150" y="48"/>
                      </a:lnTo>
                      <a:lnTo>
                        <a:pt x="156" y="48"/>
                      </a:lnTo>
                      <a:lnTo>
                        <a:pt x="156" y="54"/>
                      </a:lnTo>
                      <a:lnTo>
                        <a:pt x="162" y="54"/>
                      </a:lnTo>
                      <a:lnTo>
                        <a:pt x="162" y="48"/>
                      </a:lnTo>
                      <a:lnTo>
                        <a:pt x="168" y="42"/>
                      </a:lnTo>
                      <a:lnTo>
                        <a:pt x="180" y="36"/>
                      </a:lnTo>
                      <a:lnTo>
                        <a:pt x="192" y="30"/>
                      </a:lnTo>
                      <a:lnTo>
                        <a:pt x="198" y="36"/>
                      </a:lnTo>
                      <a:lnTo>
                        <a:pt x="204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22" y="30"/>
                      </a:lnTo>
                      <a:lnTo>
                        <a:pt x="240" y="24"/>
                      </a:lnTo>
                      <a:lnTo>
                        <a:pt x="246" y="18"/>
                      </a:lnTo>
                      <a:lnTo>
                        <a:pt x="258" y="6"/>
                      </a:lnTo>
                      <a:lnTo>
                        <a:pt x="270" y="6"/>
                      </a:lnTo>
                      <a:lnTo>
                        <a:pt x="276" y="6"/>
                      </a:lnTo>
                      <a:lnTo>
                        <a:pt x="282" y="0"/>
                      </a:lnTo>
                      <a:lnTo>
                        <a:pt x="288" y="6"/>
                      </a:lnTo>
                      <a:lnTo>
                        <a:pt x="294" y="0"/>
                      </a:lnTo>
                      <a:lnTo>
                        <a:pt x="306" y="6"/>
                      </a:lnTo>
                      <a:lnTo>
                        <a:pt x="312" y="6"/>
                      </a:lnTo>
                      <a:lnTo>
                        <a:pt x="318" y="6"/>
                      </a:lnTo>
                      <a:lnTo>
                        <a:pt x="324" y="6"/>
                      </a:lnTo>
                      <a:lnTo>
                        <a:pt x="324" y="12"/>
                      </a:lnTo>
                      <a:lnTo>
                        <a:pt x="318" y="18"/>
                      </a:lnTo>
                      <a:lnTo>
                        <a:pt x="306" y="18"/>
                      </a:lnTo>
                      <a:lnTo>
                        <a:pt x="300" y="30"/>
                      </a:lnTo>
                      <a:lnTo>
                        <a:pt x="300" y="36"/>
                      </a:lnTo>
                      <a:lnTo>
                        <a:pt x="300" y="60"/>
                      </a:lnTo>
                      <a:lnTo>
                        <a:pt x="306" y="72"/>
                      </a:lnTo>
                      <a:lnTo>
                        <a:pt x="306" y="78"/>
                      </a:lnTo>
                      <a:lnTo>
                        <a:pt x="306" y="84"/>
                      </a:lnTo>
                      <a:lnTo>
                        <a:pt x="312" y="90"/>
                      </a:lnTo>
                      <a:lnTo>
                        <a:pt x="318" y="84"/>
                      </a:lnTo>
                      <a:lnTo>
                        <a:pt x="318" y="90"/>
                      </a:lnTo>
                      <a:lnTo>
                        <a:pt x="324" y="90"/>
                      </a:lnTo>
                      <a:lnTo>
                        <a:pt x="318" y="96"/>
                      </a:lnTo>
                      <a:lnTo>
                        <a:pt x="324" y="102"/>
                      </a:lnTo>
                      <a:lnTo>
                        <a:pt x="330" y="114"/>
                      </a:lnTo>
                      <a:lnTo>
                        <a:pt x="330" y="120"/>
                      </a:lnTo>
                      <a:lnTo>
                        <a:pt x="330" y="126"/>
                      </a:lnTo>
                      <a:lnTo>
                        <a:pt x="336" y="132"/>
                      </a:lnTo>
                      <a:lnTo>
                        <a:pt x="336" y="144"/>
                      </a:lnTo>
                      <a:lnTo>
                        <a:pt x="342" y="144"/>
                      </a:lnTo>
                      <a:lnTo>
                        <a:pt x="348" y="150"/>
                      </a:lnTo>
                      <a:lnTo>
                        <a:pt x="354" y="150"/>
                      </a:lnTo>
                      <a:lnTo>
                        <a:pt x="360" y="150"/>
                      </a:lnTo>
                      <a:lnTo>
                        <a:pt x="360" y="156"/>
                      </a:lnTo>
                      <a:lnTo>
                        <a:pt x="372" y="168"/>
                      </a:lnTo>
                      <a:lnTo>
                        <a:pt x="378" y="180"/>
                      </a:lnTo>
                      <a:lnTo>
                        <a:pt x="384" y="186"/>
                      </a:lnTo>
                      <a:lnTo>
                        <a:pt x="390" y="192"/>
                      </a:lnTo>
                      <a:lnTo>
                        <a:pt x="390" y="198"/>
                      </a:lnTo>
                      <a:lnTo>
                        <a:pt x="402" y="198"/>
                      </a:lnTo>
                      <a:lnTo>
                        <a:pt x="414" y="204"/>
                      </a:lnTo>
                      <a:lnTo>
                        <a:pt x="420" y="210"/>
                      </a:lnTo>
                      <a:lnTo>
                        <a:pt x="432" y="222"/>
                      </a:lnTo>
                      <a:lnTo>
                        <a:pt x="438" y="228"/>
                      </a:lnTo>
                      <a:lnTo>
                        <a:pt x="450" y="234"/>
                      </a:lnTo>
                      <a:lnTo>
                        <a:pt x="456" y="240"/>
                      </a:lnTo>
                      <a:lnTo>
                        <a:pt x="462" y="246"/>
                      </a:lnTo>
                      <a:lnTo>
                        <a:pt x="474" y="252"/>
                      </a:lnTo>
                      <a:lnTo>
                        <a:pt x="480" y="258"/>
                      </a:lnTo>
                      <a:lnTo>
                        <a:pt x="504" y="270"/>
                      </a:lnTo>
                      <a:lnTo>
                        <a:pt x="516" y="276"/>
                      </a:lnTo>
                      <a:lnTo>
                        <a:pt x="522" y="276"/>
                      </a:lnTo>
                      <a:lnTo>
                        <a:pt x="528" y="276"/>
                      </a:lnTo>
                      <a:lnTo>
                        <a:pt x="534" y="276"/>
                      </a:lnTo>
                      <a:lnTo>
                        <a:pt x="570" y="288"/>
                      </a:lnTo>
                      <a:lnTo>
                        <a:pt x="588" y="294"/>
                      </a:lnTo>
                      <a:lnTo>
                        <a:pt x="594" y="294"/>
                      </a:lnTo>
                      <a:lnTo>
                        <a:pt x="606" y="294"/>
                      </a:lnTo>
                      <a:lnTo>
                        <a:pt x="630" y="294"/>
                      </a:lnTo>
                      <a:lnTo>
                        <a:pt x="636" y="288"/>
                      </a:lnTo>
                      <a:lnTo>
                        <a:pt x="648" y="282"/>
                      </a:lnTo>
                      <a:lnTo>
                        <a:pt x="660" y="282"/>
                      </a:lnTo>
                      <a:lnTo>
                        <a:pt x="672" y="276"/>
                      </a:lnTo>
                      <a:lnTo>
                        <a:pt x="678" y="276"/>
                      </a:lnTo>
                      <a:lnTo>
                        <a:pt x="684" y="276"/>
                      </a:lnTo>
                      <a:lnTo>
                        <a:pt x="702" y="270"/>
                      </a:lnTo>
                      <a:lnTo>
                        <a:pt x="720" y="264"/>
                      </a:lnTo>
                      <a:lnTo>
                        <a:pt x="726" y="264"/>
                      </a:lnTo>
                      <a:lnTo>
                        <a:pt x="732" y="264"/>
                      </a:lnTo>
                      <a:lnTo>
                        <a:pt x="738" y="264"/>
                      </a:lnTo>
                      <a:lnTo>
                        <a:pt x="750" y="258"/>
                      </a:lnTo>
                      <a:lnTo>
                        <a:pt x="762" y="252"/>
                      </a:lnTo>
                      <a:lnTo>
                        <a:pt x="762" y="264"/>
                      </a:lnTo>
                      <a:lnTo>
                        <a:pt x="768" y="270"/>
                      </a:lnTo>
                      <a:lnTo>
                        <a:pt x="774" y="276"/>
                      </a:lnTo>
                      <a:lnTo>
                        <a:pt x="792" y="276"/>
                      </a:lnTo>
                      <a:lnTo>
                        <a:pt x="798" y="276"/>
                      </a:lnTo>
                      <a:lnTo>
                        <a:pt x="804" y="270"/>
                      </a:lnTo>
                      <a:lnTo>
                        <a:pt x="810" y="264"/>
                      </a:lnTo>
                      <a:lnTo>
                        <a:pt x="810" y="258"/>
                      </a:lnTo>
                      <a:lnTo>
                        <a:pt x="810" y="252"/>
                      </a:lnTo>
                      <a:lnTo>
                        <a:pt x="816" y="246"/>
                      </a:lnTo>
                      <a:lnTo>
                        <a:pt x="822" y="246"/>
                      </a:lnTo>
                      <a:lnTo>
                        <a:pt x="828" y="240"/>
                      </a:lnTo>
                      <a:lnTo>
                        <a:pt x="834" y="240"/>
                      </a:lnTo>
                      <a:lnTo>
                        <a:pt x="834" y="234"/>
                      </a:lnTo>
                      <a:lnTo>
                        <a:pt x="840" y="240"/>
                      </a:lnTo>
                      <a:lnTo>
                        <a:pt x="846" y="246"/>
                      </a:lnTo>
                      <a:lnTo>
                        <a:pt x="852" y="252"/>
                      </a:lnTo>
                      <a:lnTo>
                        <a:pt x="864" y="258"/>
                      </a:lnTo>
                      <a:lnTo>
                        <a:pt x="870" y="264"/>
                      </a:lnTo>
                      <a:lnTo>
                        <a:pt x="876" y="264"/>
                      </a:lnTo>
                      <a:lnTo>
                        <a:pt x="888" y="270"/>
                      </a:lnTo>
                      <a:lnTo>
                        <a:pt x="900" y="276"/>
                      </a:lnTo>
                      <a:lnTo>
                        <a:pt x="906" y="276"/>
                      </a:lnTo>
                      <a:lnTo>
                        <a:pt x="912" y="276"/>
                      </a:lnTo>
                      <a:lnTo>
                        <a:pt x="918" y="276"/>
                      </a:lnTo>
                      <a:lnTo>
                        <a:pt x="924" y="276"/>
                      </a:lnTo>
                      <a:lnTo>
                        <a:pt x="936" y="282"/>
                      </a:lnTo>
                      <a:lnTo>
                        <a:pt x="942" y="282"/>
                      </a:lnTo>
                      <a:lnTo>
                        <a:pt x="948" y="282"/>
                      </a:lnTo>
                      <a:lnTo>
                        <a:pt x="954" y="282"/>
                      </a:lnTo>
                      <a:lnTo>
                        <a:pt x="966" y="270"/>
                      </a:lnTo>
                      <a:lnTo>
                        <a:pt x="972" y="270"/>
                      </a:lnTo>
                      <a:lnTo>
                        <a:pt x="984" y="264"/>
                      </a:lnTo>
                      <a:lnTo>
                        <a:pt x="996" y="264"/>
                      </a:lnTo>
                      <a:lnTo>
                        <a:pt x="1002" y="258"/>
                      </a:lnTo>
                      <a:lnTo>
                        <a:pt x="1008" y="258"/>
                      </a:lnTo>
                      <a:lnTo>
                        <a:pt x="1008" y="252"/>
                      </a:lnTo>
                      <a:lnTo>
                        <a:pt x="1014" y="246"/>
                      </a:lnTo>
                      <a:lnTo>
                        <a:pt x="1020" y="246"/>
                      </a:lnTo>
                      <a:lnTo>
                        <a:pt x="1032" y="240"/>
                      </a:lnTo>
                      <a:lnTo>
                        <a:pt x="1032" y="234"/>
                      </a:lnTo>
                      <a:lnTo>
                        <a:pt x="1032" y="228"/>
                      </a:lnTo>
                      <a:lnTo>
                        <a:pt x="1044" y="222"/>
                      </a:lnTo>
                      <a:lnTo>
                        <a:pt x="1044" y="210"/>
                      </a:lnTo>
                      <a:lnTo>
                        <a:pt x="1056" y="198"/>
                      </a:lnTo>
                      <a:lnTo>
                        <a:pt x="1056" y="192"/>
                      </a:lnTo>
                      <a:lnTo>
                        <a:pt x="1056" y="186"/>
                      </a:lnTo>
                      <a:lnTo>
                        <a:pt x="1062" y="180"/>
                      </a:lnTo>
                      <a:lnTo>
                        <a:pt x="1068" y="174"/>
                      </a:lnTo>
                      <a:lnTo>
                        <a:pt x="1074" y="180"/>
                      </a:lnTo>
                      <a:lnTo>
                        <a:pt x="1068" y="192"/>
                      </a:lnTo>
                      <a:lnTo>
                        <a:pt x="1074" y="198"/>
                      </a:lnTo>
                      <a:lnTo>
                        <a:pt x="1068" y="204"/>
                      </a:lnTo>
                      <a:lnTo>
                        <a:pt x="1068" y="210"/>
                      </a:lnTo>
                      <a:lnTo>
                        <a:pt x="1074" y="228"/>
                      </a:lnTo>
                      <a:lnTo>
                        <a:pt x="1080" y="234"/>
                      </a:lnTo>
                      <a:lnTo>
                        <a:pt x="1080" y="240"/>
                      </a:lnTo>
                      <a:lnTo>
                        <a:pt x="1086" y="246"/>
                      </a:lnTo>
                      <a:lnTo>
                        <a:pt x="1086" y="252"/>
                      </a:lnTo>
                      <a:lnTo>
                        <a:pt x="1080" y="252"/>
                      </a:lnTo>
                      <a:lnTo>
                        <a:pt x="1080" y="258"/>
                      </a:lnTo>
                      <a:lnTo>
                        <a:pt x="1086" y="264"/>
                      </a:lnTo>
                      <a:lnTo>
                        <a:pt x="1092" y="270"/>
                      </a:lnTo>
                      <a:lnTo>
                        <a:pt x="1086" y="276"/>
                      </a:lnTo>
                      <a:lnTo>
                        <a:pt x="1080" y="276"/>
                      </a:lnTo>
                      <a:lnTo>
                        <a:pt x="1086" y="282"/>
                      </a:lnTo>
                      <a:lnTo>
                        <a:pt x="1092" y="288"/>
                      </a:lnTo>
                      <a:lnTo>
                        <a:pt x="1098" y="300"/>
                      </a:lnTo>
                      <a:lnTo>
                        <a:pt x="1104" y="306"/>
                      </a:lnTo>
                      <a:lnTo>
                        <a:pt x="1122" y="312"/>
                      </a:lnTo>
                      <a:lnTo>
                        <a:pt x="1128" y="312"/>
                      </a:lnTo>
                      <a:lnTo>
                        <a:pt x="1134" y="312"/>
                      </a:lnTo>
                      <a:lnTo>
                        <a:pt x="1134" y="306"/>
                      </a:lnTo>
                      <a:lnTo>
                        <a:pt x="1128" y="300"/>
                      </a:lnTo>
                      <a:lnTo>
                        <a:pt x="1122" y="294"/>
                      </a:lnTo>
                      <a:lnTo>
                        <a:pt x="1110" y="288"/>
                      </a:lnTo>
                      <a:lnTo>
                        <a:pt x="1110" y="282"/>
                      </a:lnTo>
                      <a:lnTo>
                        <a:pt x="1104" y="282"/>
                      </a:lnTo>
                      <a:lnTo>
                        <a:pt x="1098" y="270"/>
                      </a:lnTo>
                      <a:lnTo>
                        <a:pt x="1092" y="270"/>
                      </a:lnTo>
                    </a:path>
                  </a:pathLst>
                </a:custGeom>
                <a:noFill/>
                <a:ln w="9525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21" name="Freeform 7"/>
                <xdr:cNvSpPr>
                  <a:spLocks/>
                </xdr:cNvSpPr>
              </xdr:nvSpPr>
              <xdr:spPr bwMode="auto">
                <a:xfrm>
                  <a:off x="4762500" y="6109766"/>
                  <a:ext cx="485775" cy="85725"/>
                </a:xfrm>
                <a:custGeom>
                  <a:avLst/>
                  <a:gdLst/>
                  <a:ahLst/>
                  <a:cxnLst>
                    <a:cxn ang="0">
                      <a:pos x="0" y="6"/>
                    </a:cxn>
                    <a:cxn ang="0">
                      <a:pos x="0" y="0"/>
                    </a:cxn>
                    <a:cxn ang="0">
                      <a:pos x="6" y="0"/>
                    </a:cxn>
                    <a:cxn ang="0">
                      <a:pos x="6" y="6"/>
                    </a:cxn>
                    <a:cxn ang="0">
                      <a:pos x="18" y="12"/>
                    </a:cxn>
                    <a:cxn ang="0">
                      <a:pos x="36" y="24"/>
                    </a:cxn>
                    <a:cxn ang="0">
                      <a:pos x="42" y="30"/>
                    </a:cxn>
                    <a:cxn ang="0">
                      <a:pos x="60" y="48"/>
                    </a:cxn>
                    <a:cxn ang="0">
                      <a:pos x="78" y="54"/>
                    </a:cxn>
                    <a:cxn ang="0">
                      <a:pos x="96" y="54"/>
                    </a:cxn>
                    <a:cxn ang="0">
                      <a:pos x="108" y="54"/>
                    </a:cxn>
                    <a:cxn ang="0">
                      <a:pos x="114" y="54"/>
                    </a:cxn>
                    <a:cxn ang="0">
                      <a:pos x="120" y="54"/>
                    </a:cxn>
                    <a:cxn ang="0">
                      <a:pos x="132" y="48"/>
                    </a:cxn>
                    <a:cxn ang="0">
                      <a:pos x="138" y="42"/>
                    </a:cxn>
                    <a:cxn ang="0">
                      <a:pos x="144" y="30"/>
                    </a:cxn>
                    <a:cxn ang="0">
                      <a:pos x="150" y="30"/>
                    </a:cxn>
                    <a:cxn ang="0">
                      <a:pos x="156" y="36"/>
                    </a:cxn>
                    <a:cxn ang="0">
                      <a:pos x="168" y="36"/>
                    </a:cxn>
                    <a:cxn ang="0">
                      <a:pos x="174" y="36"/>
                    </a:cxn>
                    <a:cxn ang="0">
                      <a:pos x="186" y="42"/>
                    </a:cxn>
                    <a:cxn ang="0">
                      <a:pos x="192" y="48"/>
                    </a:cxn>
                    <a:cxn ang="0">
                      <a:pos x="204" y="48"/>
                    </a:cxn>
                    <a:cxn ang="0">
                      <a:pos x="210" y="48"/>
                    </a:cxn>
                    <a:cxn ang="0">
                      <a:pos x="216" y="54"/>
                    </a:cxn>
                    <a:cxn ang="0">
                      <a:pos x="222" y="48"/>
                    </a:cxn>
                    <a:cxn ang="0">
                      <a:pos x="228" y="54"/>
                    </a:cxn>
                    <a:cxn ang="0">
                      <a:pos x="228" y="48"/>
                    </a:cxn>
                    <a:cxn ang="0">
                      <a:pos x="234" y="42"/>
                    </a:cxn>
                    <a:cxn ang="0">
                      <a:pos x="246" y="48"/>
                    </a:cxn>
                    <a:cxn ang="0">
                      <a:pos x="252" y="54"/>
                    </a:cxn>
                    <a:cxn ang="0">
                      <a:pos x="264" y="54"/>
                    </a:cxn>
                    <a:cxn ang="0">
                      <a:pos x="270" y="54"/>
                    </a:cxn>
                    <a:cxn ang="0">
                      <a:pos x="276" y="54"/>
                    </a:cxn>
                    <a:cxn ang="0">
                      <a:pos x="282" y="54"/>
                    </a:cxn>
                    <a:cxn ang="0">
                      <a:pos x="288" y="54"/>
                    </a:cxn>
                    <a:cxn ang="0">
                      <a:pos x="294" y="54"/>
                    </a:cxn>
                    <a:cxn ang="0">
                      <a:pos x="306" y="54"/>
                    </a:cxn>
                  </a:cxnLst>
                  <a:rect l="0" t="0" r="r" b="b"/>
                  <a:pathLst>
                    <a:path w="306" h="54">
                      <a:moveTo>
                        <a:pt x="0" y="6"/>
                      </a:moveTo>
                      <a:lnTo>
                        <a:pt x="0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lnTo>
                        <a:pt x="18" y="12"/>
                      </a:lnTo>
                      <a:lnTo>
                        <a:pt x="36" y="24"/>
                      </a:lnTo>
                      <a:lnTo>
                        <a:pt x="42" y="30"/>
                      </a:lnTo>
                      <a:lnTo>
                        <a:pt x="60" y="48"/>
                      </a:lnTo>
                      <a:lnTo>
                        <a:pt x="78" y="54"/>
                      </a:lnTo>
                      <a:lnTo>
                        <a:pt x="96" y="54"/>
                      </a:lnTo>
                      <a:lnTo>
                        <a:pt x="108" y="54"/>
                      </a:lnTo>
                      <a:lnTo>
                        <a:pt x="114" y="54"/>
                      </a:lnTo>
                      <a:lnTo>
                        <a:pt x="120" y="54"/>
                      </a:lnTo>
                      <a:lnTo>
                        <a:pt x="132" y="48"/>
                      </a:lnTo>
                      <a:lnTo>
                        <a:pt x="138" y="42"/>
                      </a:lnTo>
                      <a:lnTo>
                        <a:pt x="144" y="30"/>
                      </a:lnTo>
                      <a:lnTo>
                        <a:pt x="150" y="30"/>
                      </a:lnTo>
                      <a:lnTo>
                        <a:pt x="156" y="36"/>
                      </a:lnTo>
                      <a:lnTo>
                        <a:pt x="168" y="36"/>
                      </a:lnTo>
                      <a:lnTo>
                        <a:pt x="174" y="36"/>
                      </a:lnTo>
                      <a:lnTo>
                        <a:pt x="186" y="42"/>
                      </a:lnTo>
                      <a:lnTo>
                        <a:pt x="192" y="48"/>
                      </a:lnTo>
                      <a:lnTo>
                        <a:pt x="204" y="48"/>
                      </a:lnTo>
                      <a:lnTo>
                        <a:pt x="210" y="48"/>
                      </a:lnTo>
                      <a:lnTo>
                        <a:pt x="216" y="54"/>
                      </a:lnTo>
                      <a:lnTo>
                        <a:pt x="222" y="48"/>
                      </a:lnTo>
                      <a:lnTo>
                        <a:pt x="228" y="54"/>
                      </a:lnTo>
                      <a:lnTo>
                        <a:pt x="228" y="48"/>
                      </a:lnTo>
                      <a:lnTo>
                        <a:pt x="234" y="42"/>
                      </a:lnTo>
                      <a:lnTo>
                        <a:pt x="246" y="48"/>
                      </a:lnTo>
                      <a:lnTo>
                        <a:pt x="252" y="54"/>
                      </a:lnTo>
                      <a:lnTo>
                        <a:pt x="264" y="54"/>
                      </a:lnTo>
                      <a:lnTo>
                        <a:pt x="270" y="54"/>
                      </a:lnTo>
                      <a:lnTo>
                        <a:pt x="276" y="54"/>
                      </a:lnTo>
                      <a:lnTo>
                        <a:pt x="282" y="54"/>
                      </a:lnTo>
                      <a:lnTo>
                        <a:pt x="288" y="54"/>
                      </a:lnTo>
                      <a:lnTo>
                        <a:pt x="294" y="54"/>
                      </a:lnTo>
                      <a:lnTo>
                        <a:pt x="306" y="54"/>
                      </a:lnTo>
                    </a:path>
                  </a:pathLst>
                </a:custGeom>
                <a:noFill/>
                <a:ln w="9525">
                  <a:solidFill>
                    <a:schemeClr val="bg1">
                      <a:lumMod val="75000"/>
                    </a:schemeClr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  <xdr:sp macro="" textlink="">
            <xdr:nvSpPr>
              <xdr:cNvPr id="119" name="Freeform 101"/>
              <xdr:cNvSpPr>
                <a:spLocks/>
              </xdr:cNvSpPr>
            </xdr:nvSpPr>
            <xdr:spPr bwMode="auto">
              <a:xfrm>
                <a:off x="2899686" y="1261178"/>
                <a:ext cx="99779" cy="62362"/>
              </a:xfrm>
              <a:custGeom>
                <a:avLst/>
                <a:gdLst/>
                <a:ahLst/>
                <a:cxnLst>
                  <a:cxn ang="0">
                    <a:pos x="6" y="6"/>
                  </a:cxn>
                  <a:cxn ang="0">
                    <a:pos x="0" y="12"/>
                  </a:cxn>
                  <a:cxn ang="0">
                    <a:pos x="6" y="30"/>
                  </a:cxn>
                  <a:cxn ang="0">
                    <a:pos x="12" y="30"/>
                  </a:cxn>
                  <a:cxn ang="0">
                    <a:pos x="30" y="48"/>
                  </a:cxn>
                  <a:cxn ang="0">
                    <a:pos x="42" y="48"/>
                  </a:cxn>
                  <a:cxn ang="0">
                    <a:pos x="48" y="42"/>
                  </a:cxn>
                  <a:cxn ang="0">
                    <a:pos x="60" y="48"/>
                  </a:cxn>
                  <a:cxn ang="0">
                    <a:pos x="66" y="48"/>
                  </a:cxn>
                  <a:cxn ang="0">
                    <a:pos x="84" y="60"/>
                  </a:cxn>
                  <a:cxn ang="0">
                    <a:pos x="96" y="60"/>
                  </a:cxn>
                  <a:cxn ang="0">
                    <a:pos x="96" y="48"/>
                  </a:cxn>
                  <a:cxn ang="0">
                    <a:pos x="90" y="42"/>
                  </a:cxn>
                  <a:cxn ang="0">
                    <a:pos x="84" y="42"/>
                  </a:cxn>
                  <a:cxn ang="0">
                    <a:pos x="78" y="36"/>
                  </a:cxn>
                  <a:cxn ang="0">
                    <a:pos x="78" y="30"/>
                  </a:cxn>
                  <a:cxn ang="0">
                    <a:pos x="84" y="30"/>
                  </a:cxn>
                  <a:cxn ang="0">
                    <a:pos x="90" y="18"/>
                  </a:cxn>
                  <a:cxn ang="0">
                    <a:pos x="90" y="12"/>
                  </a:cxn>
                  <a:cxn ang="0">
                    <a:pos x="84" y="12"/>
                  </a:cxn>
                  <a:cxn ang="0">
                    <a:pos x="78" y="12"/>
                  </a:cxn>
                  <a:cxn ang="0">
                    <a:pos x="66" y="12"/>
                  </a:cxn>
                  <a:cxn ang="0">
                    <a:pos x="60" y="6"/>
                  </a:cxn>
                  <a:cxn ang="0">
                    <a:pos x="48" y="6"/>
                  </a:cxn>
                  <a:cxn ang="0">
                    <a:pos x="42" y="0"/>
                  </a:cxn>
                  <a:cxn ang="0">
                    <a:pos x="6" y="0"/>
                  </a:cxn>
                  <a:cxn ang="0">
                    <a:pos x="6" y="6"/>
                  </a:cxn>
                </a:cxnLst>
                <a:rect l="0" t="0" r="r" b="b"/>
                <a:pathLst>
                  <a:path w="96" h="60">
                    <a:moveTo>
                      <a:pt x="6" y="6"/>
                    </a:moveTo>
                    <a:lnTo>
                      <a:pt x="0" y="12"/>
                    </a:lnTo>
                    <a:lnTo>
                      <a:pt x="6" y="30"/>
                    </a:lnTo>
                    <a:lnTo>
                      <a:pt x="12" y="30"/>
                    </a:lnTo>
                    <a:lnTo>
                      <a:pt x="30" y="48"/>
                    </a:lnTo>
                    <a:lnTo>
                      <a:pt x="42" y="48"/>
                    </a:lnTo>
                    <a:lnTo>
                      <a:pt x="48" y="42"/>
                    </a:lnTo>
                    <a:lnTo>
                      <a:pt x="60" y="48"/>
                    </a:lnTo>
                    <a:lnTo>
                      <a:pt x="66" y="48"/>
                    </a:lnTo>
                    <a:lnTo>
                      <a:pt x="84" y="60"/>
                    </a:lnTo>
                    <a:lnTo>
                      <a:pt x="96" y="60"/>
                    </a:lnTo>
                    <a:lnTo>
                      <a:pt x="96" y="48"/>
                    </a:lnTo>
                    <a:lnTo>
                      <a:pt x="90" y="42"/>
                    </a:lnTo>
                    <a:lnTo>
                      <a:pt x="84" y="42"/>
                    </a:lnTo>
                    <a:lnTo>
                      <a:pt x="78" y="36"/>
                    </a:lnTo>
                    <a:lnTo>
                      <a:pt x="78" y="30"/>
                    </a:lnTo>
                    <a:lnTo>
                      <a:pt x="84" y="30"/>
                    </a:lnTo>
                    <a:lnTo>
                      <a:pt x="90" y="18"/>
                    </a:lnTo>
                    <a:lnTo>
                      <a:pt x="90" y="12"/>
                    </a:lnTo>
                    <a:lnTo>
                      <a:pt x="84" y="12"/>
                    </a:lnTo>
                    <a:lnTo>
                      <a:pt x="78" y="12"/>
                    </a:lnTo>
                    <a:lnTo>
                      <a:pt x="66" y="12"/>
                    </a:lnTo>
                    <a:lnTo>
                      <a:pt x="60" y="6"/>
                    </a:lnTo>
                    <a:lnTo>
                      <a:pt x="48" y="6"/>
                    </a:lnTo>
                    <a:lnTo>
                      <a:pt x="42" y="0"/>
                    </a:lnTo>
                    <a:lnTo>
                      <a:pt x="6" y="0"/>
                    </a:lnTo>
                    <a:lnTo>
                      <a:pt x="6" y="6"/>
                    </a:lnTo>
                    <a:close/>
                  </a:path>
                </a:pathLst>
              </a:custGeom>
              <a:solidFill>
                <a:srgbClr val="FFFFFF"/>
              </a:solidFill>
              <a:ln w="12700">
                <a:solidFill>
                  <a:srgbClr val="C00000"/>
                </a:solidFill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</xdr:grpSp>
      </xdr:grpSp>
    </xdr:grpSp>
    <xdr:clientData/>
  </xdr:twoCellAnchor>
  <xdr:twoCellAnchor>
    <xdr:from>
      <xdr:col>4</xdr:col>
      <xdr:colOff>4057650</xdr:colOff>
      <xdr:row>11</xdr:row>
      <xdr:rowOff>9525</xdr:rowOff>
    </xdr:from>
    <xdr:to>
      <xdr:col>4</xdr:col>
      <xdr:colOff>5309534</xdr:colOff>
      <xdr:row>21</xdr:row>
      <xdr:rowOff>75284</xdr:rowOff>
    </xdr:to>
    <xdr:grpSp>
      <xdr:nvGrpSpPr>
        <xdr:cNvPr id="122" name="Aragón"/>
        <xdr:cNvGrpSpPr/>
      </xdr:nvGrpSpPr>
      <xdr:grpSpPr>
        <a:xfrm>
          <a:off x="5915025" y="1876425"/>
          <a:ext cx="1251884" cy="1685009"/>
          <a:chOff x="5591175" y="952500"/>
          <a:chExt cx="1314450" cy="1838325"/>
        </a:xfrm>
      </xdr:grpSpPr>
      <xdr:sp macro="" textlink="">
        <xdr:nvSpPr>
          <xdr:cNvPr id="123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4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5452697</xdr:colOff>
      <xdr:row>21</xdr:row>
      <xdr:rowOff>128221</xdr:rowOff>
    </xdr:from>
    <xdr:to>
      <xdr:col>4</xdr:col>
      <xdr:colOff>6796570</xdr:colOff>
      <xdr:row>27</xdr:row>
      <xdr:rowOff>44302</xdr:rowOff>
    </xdr:to>
    <xdr:grpSp>
      <xdr:nvGrpSpPr>
        <xdr:cNvPr id="125" name="Islas Baleares"/>
        <xdr:cNvGrpSpPr/>
      </xdr:nvGrpSpPr>
      <xdr:grpSpPr>
        <a:xfrm>
          <a:off x="7310072" y="3614371"/>
          <a:ext cx="1343873" cy="887631"/>
          <a:chOff x="6715125" y="2963863"/>
          <a:chExt cx="1447800" cy="981075"/>
        </a:xfrm>
      </xdr:grpSpPr>
      <xdr:sp macro="" textlink="">
        <xdr:nvSpPr>
          <xdr:cNvPr id="126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7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8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9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0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1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304800</xdr:colOff>
      <xdr:row>35</xdr:row>
      <xdr:rowOff>0</xdr:rowOff>
    </xdr:from>
    <xdr:to>
      <xdr:col>4</xdr:col>
      <xdr:colOff>1869704</xdr:colOff>
      <xdr:row>39</xdr:row>
      <xdr:rowOff>66216</xdr:rowOff>
    </xdr:to>
    <xdr:grpSp>
      <xdr:nvGrpSpPr>
        <xdr:cNvPr id="132" name="Islas Canarias"/>
        <xdr:cNvGrpSpPr/>
      </xdr:nvGrpSpPr>
      <xdr:grpSpPr>
        <a:xfrm>
          <a:off x="2162175" y="5619750"/>
          <a:ext cx="1564904" cy="637716"/>
          <a:chOff x="981075" y="5364163"/>
          <a:chExt cx="1685925" cy="704850"/>
        </a:xfrm>
      </xdr:grpSpPr>
      <xdr:sp macro="" textlink="">
        <xdr:nvSpPr>
          <xdr:cNvPr id="133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4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5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6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7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8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9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0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2514600</xdr:colOff>
      <xdr:row>27</xdr:row>
      <xdr:rowOff>152400</xdr:rowOff>
    </xdr:from>
    <xdr:to>
      <xdr:col>4</xdr:col>
      <xdr:colOff>3295649</xdr:colOff>
      <xdr:row>31</xdr:row>
      <xdr:rowOff>19048</xdr:rowOff>
    </xdr:to>
    <xdr:sp macro="" textlink="'Data 2'!E93">
      <xdr:nvSpPr>
        <xdr:cNvPr id="221" name="CuadroTexto 149"/>
        <xdr:cNvSpPr txBox="1"/>
      </xdr:nvSpPr>
      <xdr:spPr>
        <a:xfrm>
          <a:off x="4371975" y="4610100"/>
          <a:ext cx="781049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5CD5A4F-ABB7-4CCE-8C7A-762785204DC7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2.320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4381500</xdr:colOff>
      <xdr:row>13</xdr:row>
      <xdr:rowOff>152399</xdr:rowOff>
    </xdr:from>
    <xdr:to>
      <xdr:col>4</xdr:col>
      <xdr:colOff>4924425</xdr:colOff>
      <xdr:row>16</xdr:row>
      <xdr:rowOff>57149</xdr:rowOff>
    </xdr:to>
    <xdr:sp macro="" textlink="'Data 2'!E94">
      <xdr:nvSpPr>
        <xdr:cNvPr id="222" name="CuadroTexto 149"/>
        <xdr:cNvSpPr txBox="1"/>
      </xdr:nvSpPr>
      <xdr:spPr>
        <a:xfrm>
          <a:off x="6238875" y="2343149"/>
          <a:ext cx="5429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DC61442-8D2E-450C-84D1-EB5961C65ED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1981200</xdr:colOff>
      <xdr:row>8</xdr:row>
      <xdr:rowOff>104774</xdr:rowOff>
    </xdr:from>
    <xdr:to>
      <xdr:col>4</xdr:col>
      <xdr:colOff>2562225</xdr:colOff>
      <xdr:row>10</xdr:row>
      <xdr:rowOff>152399</xdr:rowOff>
    </xdr:to>
    <xdr:sp macro="" textlink="'Data 2'!E95">
      <xdr:nvSpPr>
        <xdr:cNvPr id="223" name="CuadroTexto 149"/>
        <xdr:cNvSpPr txBox="1"/>
      </xdr:nvSpPr>
      <xdr:spPr>
        <a:xfrm>
          <a:off x="3838575" y="1485899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5905386-E292-4239-8B3B-C1534ED2BB5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5772151</xdr:colOff>
      <xdr:row>20</xdr:row>
      <xdr:rowOff>38099</xdr:rowOff>
    </xdr:from>
    <xdr:to>
      <xdr:col>4</xdr:col>
      <xdr:colOff>6610351</xdr:colOff>
      <xdr:row>22</xdr:row>
      <xdr:rowOff>114300</xdr:rowOff>
    </xdr:to>
    <xdr:sp macro="" textlink="'Data 2'!E96">
      <xdr:nvSpPr>
        <xdr:cNvPr id="224" name="CuadroTexto 149"/>
        <xdr:cNvSpPr txBox="1"/>
      </xdr:nvSpPr>
      <xdr:spPr>
        <a:xfrm>
          <a:off x="7629526" y="3362324"/>
          <a:ext cx="83820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80070D3-ACDD-40EF-A611-C6D3A4FE347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4524376</xdr:colOff>
      <xdr:row>21</xdr:row>
      <xdr:rowOff>47624</xdr:rowOff>
    </xdr:from>
    <xdr:to>
      <xdr:col>4</xdr:col>
      <xdr:colOff>5286376</xdr:colOff>
      <xdr:row>24</xdr:row>
      <xdr:rowOff>114300</xdr:rowOff>
    </xdr:to>
    <xdr:sp macro="" textlink="'Data 2'!E97">
      <xdr:nvSpPr>
        <xdr:cNvPr id="225" name="CuadroTexto 149"/>
        <xdr:cNvSpPr txBox="1"/>
      </xdr:nvSpPr>
      <xdr:spPr>
        <a:xfrm>
          <a:off x="6381751" y="3533774"/>
          <a:ext cx="76200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3139560-F4CF-4488-ACA1-1CB04A4C463D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99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809625</xdr:colOff>
      <xdr:row>33</xdr:row>
      <xdr:rowOff>95250</xdr:rowOff>
    </xdr:from>
    <xdr:to>
      <xdr:col>4</xdr:col>
      <xdr:colOff>1647824</xdr:colOff>
      <xdr:row>36</xdr:row>
      <xdr:rowOff>76201</xdr:rowOff>
    </xdr:to>
    <xdr:sp macro="" textlink="'Data 2'!E98">
      <xdr:nvSpPr>
        <xdr:cNvPr id="226" name="CuadroTexto 149"/>
        <xdr:cNvSpPr txBox="1"/>
      </xdr:nvSpPr>
      <xdr:spPr>
        <a:xfrm>
          <a:off x="2667000" y="5429250"/>
          <a:ext cx="838199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C57BBA-450C-4ACA-A562-78EEAEE5216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2886076</xdr:colOff>
      <xdr:row>9</xdr:row>
      <xdr:rowOff>9524</xdr:rowOff>
    </xdr:from>
    <xdr:to>
      <xdr:col>4</xdr:col>
      <xdr:colOff>3562350</xdr:colOff>
      <xdr:row>11</xdr:row>
      <xdr:rowOff>133349</xdr:rowOff>
    </xdr:to>
    <xdr:sp macro="" textlink="'Data 2'!E99">
      <xdr:nvSpPr>
        <xdr:cNvPr id="227" name="CuadroTexto 149"/>
        <xdr:cNvSpPr txBox="1"/>
      </xdr:nvSpPr>
      <xdr:spPr>
        <a:xfrm>
          <a:off x="4743451" y="1552574"/>
          <a:ext cx="67627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F876837-40F0-4117-B6AF-619454AB406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3314701</xdr:colOff>
      <xdr:row>21</xdr:row>
      <xdr:rowOff>104776</xdr:rowOff>
    </xdr:from>
    <xdr:to>
      <xdr:col>4</xdr:col>
      <xdr:colOff>4067175</xdr:colOff>
      <xdr:row>25</xdr:row>
      <xdr:rowOff>57150</xdr:rowOff>
    </xdr:to>
    <xdr:sp macro="" textlink="'Data 2'!E100">
      <xdr:nvSpPr>
        <xdr:cNvPr id="228" name="CuadroTexto 149"/>
        <xdr:cNvSpPr txBox="1"/>
      </xdr:nvSpPr>
      <xdr:spPr>
        <a:xfrm>
          <a:off x="5172076" y="3590926"/>
          <a:ext cx="752474" cy="600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80BAE4-1EC2-41F1-900F-CC73A8C79E8E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La-Mancha 743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2343150</xdr:colOff>
      <xdr:row>13</xdr:row>
      <xdr:rowOff>104776</xdr:rowOff>
    </xdr:from>
    <xdr:to>
      <xdr:col>4</xdr:col>
      <xdr:colOff>3238499</xdr:colOff>
      <xdr:row>17</xdr:row>
      <xdr:rowOff>19050</xdr:rowOff>
    </xdr:to>
    <xdr:sp macro="" textlink="'Data 2'!E101">
      <xdr:nvSpPr>
        <xdr:cNvPr id="229" name="CuadroTexto 149"/>
        <xdr:cNvSpPr txBox="1"/>
      </xdr:nvSpPr>
      <xdr:spPr>
        <a:xfrm>
          <a:off x="4200525" y="2295526"/>
          <a:ext cx="895349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4515EA9-F4C5-4CAE-8033-65734559FA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5295901</xdr:colOff>
      <xdr:row>13</xdr:row>
      <xdr:rowOff>28576</xdr:rowOff>
    </xdr:from>
    <xdr:to>
      <xdr:col>4</xdr:col>
      <xdr:colOff>5991225</xdr:colOff>
      <xdr:row>15</xdr:row>
      <xdr:rowOff>123825</xdr:rowOff>
    </xdr:to>
    <xdr:sp macro="" textlink="'Data 2'!E102">
      <xdr:nvSpPr>
        <xdr:cNvPr id="230" name="CuadroTexto 149"/>
        <xdr:cNvSpPr txBox="1"/>
      </xdr:nvSpPr>
      <xdr:spPr>
        <a:xfrm>
          <a:off x="7153276" y="2219326"/>
          <a:ext cx="695324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E8D8440-18ED-4980-B1AF-CC4EEB6C2D3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87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1971675</xdr:colOff>
      <xdr:row>22</xdr:row>
      <xdr:rowOff>76201</xdr:rowOff>
    </xdr:from>
    <xdr:to>
      <xdr:col>4</xdr:col>
      <xdr:colOff>2771775</xdr:colOff>
      <xdr:row>25</xdr:row>
      <xdr:rowOff>104775</xdr:rowOff>
    </xdr:to>
    <xdr:sp macro="" textlink="'Data 2'!E104">
      <xdr:nvSpPr>
        <xdr:cNvPr id="231" name="CuadroTexto 149"/>
        <xdr:cNvSpPr txBox="1"/>
      </xdr:nvSpPr>
      <xdr:spPr>
        <a:xfrm>
          <a:off x="3829050" y="3724276"/>
          <a:ext cx="800100" cy="514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CF59372-3373-4019-ADD7-EC3702A5E030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Extremadura 2.056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1209675</xdr:colOff>
      <xdr:row>9</xdr:row>
      <xdr:rowOff>142876</xdr:rowOff>
    </xdr:from>
    <xdr:to>
      <xdr:col>4</xdr:col>
      <xdr:colOff>1733550</xdr:colOff>
      <xdr:row>12</xdr:row>
      <xdr:rowOff>104774</xdr:rowOff>
    </xdr:to>
    <xdr:sp macro="" textlink="'Data 2'!E105">
      <xdr:nvSpPr>
        <xdr:cNvPr id="232" name="CuadroTexto 149"/>
        <xdr:cNvSpPr txBox="1"/>
      </xdr:nvSpPr>
      <xdr:spPr>
        <a:xfrm>
          <a:off x="3067050" y="1685926"/>
          <a:ext cx="523875" cy="44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B2576A1-1635-4310-AAF0-A114152C612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3543300</xdr:colOff>
      <xdr:row>12</xdr:row>
      <xdr:rowOff>66677</xdr:rowOff>
    </xdr:from>
    <xdr:to>
      <xdr:col>4</xdr:col>
      <xdr:colOff>4343400</xdr:colOff>
      <xdr:row>13</xdr:row>
      <xdr:rowOff>123826</xdr:rowOff>
    </xdr:to>
    <xdr:sp macro="" textlink="'Data 2'!E106">
      <xdr:nvSpPr>
        <xdr:cNvPr id="233" name="CuadroTexto 149"/>
        <xdr:cNvSpPr txBox="1"/>
      </xdr:nvSpPr>
      <xdr:spPr>
        <a:xfrm>
          <a:off x="5400675" y="2095502"/>
          <a:ext cx="80010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C2DCFE-328C-4657-A57D-54B0A0C77EC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3086100</xdr:colOff>
      <xdr:row>18</xdr:row>
      <xdr:rowOff>104776</xdr:rowOff>
    </xdr:from>
    <xdr:to>
      <xdr:col>4</xdr:col>
      <xdr:colOff>3676650</xdr:colOff>
      <xdr:row>20</xdr:row>
      <xdr:rowOff>95249</xdr:rowOff>
    </xdr:to>
    <xdr:sp macro="" textlink="'Data 2'!E107">
      <xdr:nvSpPr>
        <xdr:cNvPr id="234" name="CuadroTexto 149"/>
        <xdr:cNvSpPr txBox="1"/>
      </xdr:nvSpPr>
      <xdr:spPr>
        <a:xfrm>
          <a:off x="4943475" y="3105151"/>
          <a:ext cx="590550" cy="31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C55161A-840D-41FA-B14E-7304E685A6B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4152900</xdr:colOff>
      <xdr:row>26</xdr:row>
      <xdr:rowOff>85726</xdr:rowOff>
    </xdr:from>
    <xdr:to>
      <xdr:col>4</xdr:col>
      <xdr:colOff>4743450</xdr:colOff>
      <xdr:row>29</xdr:row>
      <xdr:rowOff>66674</xdr:rowOff>
    </xdr:to>
    <xdr:sp macro="" textlink="'Data 2'!E109">
      <xdr:nvSpPr>
        <xdr:cNvPr id="235" name="CuadroTexto 149"/>
        <xdr:cNvSpPr txBox="1"/>
      </xdr:nvSpPr>
      <xdr:spPr>
        <a:xfrm>
          <a:off x="6010275" y="4381501"/>
          <a:ext cx="590550" cy="44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9A3D2E7-0AFB-4D3E-9DF0-A8B81FFB609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43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3990975</xdr:colOff>
      <xdr:row>10</xdr:row>
      <xdr:rowOff>104776</xdr:rowOff>
    </xdr:from>
    <xdr:to>
      <xdr:col>4</xdr:col>
      <xdr:colOff>4581525</xdr:colOff>
      <xdr:row>12</xdr:row>
      <xdr:rowOff>152400</xdr:rowOff>
    </xdr:to>
    <xdr:sp macro="" textlink="'Data 2'!E110">
      <xdr:nvSpPr>
        <xdr:cNvPr id="236" name="CuadroTexto 149"/>
        <xdr:cNvSpPr txBox="1"/>
      </xdr:nvSpPr>
      <xdr:spPr>
        <a:xfrm>
          <a:off x="5848350" y="1809751"/>
          <a:ext cx="5905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747BD42-8AA5-4C85-AB9C-66238496EB8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3619500</xdr:colOff>
      <xdr:row>8</xdr:row>
      <xdr:rowOff>133350</xdr:rowOff>
    </xdr:from>
    <xdr:to>
      <xdr:col>4</xdr:col>
      <xdr:colOff>4210050</xdr:colOff>
      <xdr:row>11</xdr:row>
      <xdr:rowOff>133350</xdr:rowOff>
    </xdr:to>
    <xdr:sp macro="" textlink="'Data 2'!E111">
      <xdr:nvSpPr>
        <xdr:cNvPr id="237" name="CuadroTexto 149"/>
        <xdr:cNvSpPr txBox="1"/>
      </xdr:nvSpPr>
      <xdr:spPr>
        <a:xfrm>
          <a:off x="5476875" y="1514475"/>
          <a:ext cx="590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E8C5340-24D7-4931-9C4D-F0DD6A93CF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2657475</xdr:colOff>
      <xdr:row>35</xdr:row>
      <xdr:rowOff>57150</xdr:rowOff>
    </xdr:from>
    <xdr:to>
      <xdr:col>4</xdr:col>
      <xdr:colOff>3162300</xdr:colOff>
      <xdr:row>38</xdr:row>
      <xdr:rowOff>47625</xdr:rowOff>
    </xdr:to>
    <xdr:sp macro="" textlink="'Data 2'!E103">
      <xdr:nvSpPr>
        <xdr:cNvPr id="63" name="CuadroTexto 141"/>
        <xdr:cNvSpPr txBox="1"/>
      </xdr:nvSpPr>
      <xdr:spPr>
        <a:xfrm>
          <a:off x="4514850" y="567690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0CB2DD4-D974-4AFD-B1B7-438A3A2E2BC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3714750</xdr:colOff>
      <xdr:row>36</xdr:row>
      <xdr:rowOff>95250</xdr:rowOff>
    </xdr:from>
    <xdr:to>
      <xdr:col>4</xdr:col>
      <xdr:colOff>4276725</xdr:colOff>
      <xdr:row>39</xdr:row>
      <xdr:rowOff>85725</xdr:rowOff>
    </xdr:to>
    <xdr:sp macro="" textlink="'Data 2'!E108">
      <xdr:nvSpPr>
        <xdr:cNvPr id="64" name="CuadroTexto 141"/>
        <xdr:cNvSpPr txBox="1"/>
      </xdr:nvSpPr>
      <xdr:spPr>
        <a:xfrm>
          <a:off x="5572125" y="5857875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58B52FB-A2FB-4218-BD31-7CF3CB4A78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5486400</xdr:colOff>
      <xdr:row>37</xdr:row>
      <xdr:rowOff>114300</xdr:rowOff>
    </xdr:from>
    <xdr:to>
      <xdr:col>4</xdr:col>
      <xdr:colOff>7315200</xdr:colOff>
      <xdr:row>43</xdr:row>
      <xdr:rowOff>28575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019800"/>
          <a:ext cx="1828800" cy="77152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4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4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9525</xdr:rowOff>
    </xdr:from>
    <xdr:to>
      <xdr:col>4</xdr:col>
      <xdr:colOff>7010400</xdr:colOff>
      <xdr:row>23</xdr:row>
      <xdr:rowOff>142875</xdr:rowOff>
    </xdr:to>
    <xdr:graphicFrame macro="">
      <xdr:nvGraphicFramePr>
        <xdr:cNvPr id="6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76201</xdr:colOff>
      <xdr:row>17</xdr:row>
      <xdr:rowOff>19050</xdr:rowOff>
    </xdr:from>
    <xdr:to>
      <xdr:col>12</xdr:col>
      <xdr:colOff>190501</xdr:colOff>
      <xdr:row>21</xdr:row>
      <xdr:rowOff>76200</xdr:rowOff>
    </xdr:to>
    <xdr:sp macro="" textlink="">
      <xdr:nvSpPr>
        <xdr:cNvPr id="4" name="CuadroTexto 3"/>
        <xdr:cNvSpPr txBox="1"/>
      </xdr:nvSpPr>
      <xdr:spPr>
        <a:xfrm>
          <a:off x="6353176" y="2895600"/>
          <a:ext cx="240030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Datos</a:t>
          </a:r>
          <a:r>
            <a:rPr lang="es-ES" sz="1100" baseline="0"/>
            <a:t> de series de la Web haSTA 2014.</a:t>
          </a:r>
        </a:p>
        <a:p>
          <a:r>
            <a:rPr lang="es-ES" sz="1100" baseline="0"/>
            <a:t>Datos de liquidaciones desde 2015</a:t>
          </a:r>
          <a:endParaRPr lang="es-E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howOutlineSymbols="0"/>
    <pageSetUpPr autoPageBreaks="0" fitToPage="1"/>
  </sheetPr>
  <dimension ref="B1:O29"/>
  <sheetViews>
    <sheetView showGridLines="0" tabSelected="1" showOutlineSymbols="0" zoomScaleNormal="100" workbookViewId="0">
      <selection activeCell="E4" sqref="E4"/>
    </sheetView>
  </sheetViews>
  <sheetFormatPr baseColWidth="10" defaultColWidth="11.42578125" defaultRowHeight="12.75"/>
  <cols>
    <col min="1" max="1" width="0.140625" style="42" customWidth="1"/>
    <col min="2" max="2" width="2.7109375" style="42" customWidth="1"/>
    <col min="3" max="3" width="16.42578125" style="42" customWidth="1"/>
    <col min="4" max="4" width="4.7109375" style="42" customWidth="1"/>
    <col min="5" max="5" width="95.7109375" style="42" customWidth="1"/>
    <col min="6" max="16384" width="11.42578125" style="42"/>
  </cols>
  <sheetData>
    <row r="1" spans="2:15" ht="0.75" customHeight="1"/>
    <row r="2" spans="2:15" ht="21" customHeight="1">
      <c r="B2" s="42" t="s">
        <v>40</v>
      </c>
      <c r="C2" s="43"/>
      <c r="D2" s="43"/>
      <c r="E2" s="28" t="s">
        <v>35</v>
      </c>
    </row>
    <row r="3" spans="2:15" ht="15" customHeight="1">
      <c r="C3" s="43"/>
      <c r="D3" s="43"/>
      <c r="E3" s="28" t="s">
        <v>103</v>
      </c>
    </row>
    <row r="4" spans="2:15" s="45" customFormat="1" ht="20.25" customHeight="1">
      <c r="B4" s="44"/>
      <c r="C4" s="29" t="s">
        <v>42</v>
      </c>
      <c r="E4" s="126" t="s">
        <v>137</v>
      </c>
    </row>
    <row r="5" spans="2:15" s="45" customFormat="1" ht="8.25" customHeight="1">
      <c r="B5" s="44"/>
      <c r="C5" s="46"/>
    </row>
    <row r="6" spans="2:15" s="45" customFormat="1" ht="3" customHeight="1">
      <c r="B6" s="44"/>
      <c r="C6" s="46"/>
    </row>
    <row r="7" spans="2:15" s="45" customFormat="1" ht="7.5" customHeight="1">
      <c r="B7" s="44"/>
      <c r="C7" s="47"/>
      <c r="D7" s="48"/>
      <c r="E7" s="48"/>
    </row>
    <row r="8" spans="2:15" s="45" customFormat="1" ht="12.6" customHeight="1">
      <c r="B8" s="44"/>
      <c r="C8" s="49"/>
      <c r="D8" s="50" t="s">
        <v>41</v>
      </c>
      <c r="E8" s="76" t="str">
        <f>'C1'!C7</f>
        <v>Potencia solar fotovoltaica instalada. Sistema eléctrico nacional</v>
      </c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2:15" ht="12.6" customHeight="1">
      <c r="D9" s="50" t="s">
        <v>41</v>
      </c>
      <c r="E9" s="76" t="str">
        <f>'C2'!C7</f>
        <v xml:space="preserve">Potencia solar fotovoltaica instalada a 31.12.2017. 
Sistema eléctrico nacional por CC.AA. </v>
      </c>
    </row>
    <row r="10" spans="2:15" ht="12.6" customHeight="1">
      <c r="D10" s="50" t="s">
        <v>41</v>
      </c>
      <c r="E10" s="76" t="str">
        <f>'C3'!C7</f>
        <v>Potencia solar fotovoltaica de cada comunidad autónoma sobre la potencia fotovoltaica nacional a 31.12.2017</v>
      </c>
    </row>
    <row r="11" spans="2:15" ht="12.6" customHeight="1">
      <c r="D11" s="50" t="s">
        <v>41</v>
      </c>
      <c r="E11" s="76" t="str">
        <f>'C4'!C7</f>
        <v>Distribución geográfica peninsular de las instalaciones de energía solar fotovoltaica a 31.12.2017</v>
      </c>
    </row>
    <row r="12" spans="2:15" ht="12.6" customHeight="1">
      <c r="D12" s="50" t="s">
        <v>41</v>
      </c>
      <c r="E12" s="76" t="str">
        <f>'C5'!C7</f>
        <v xml:space="preserve">Generación solar fotovoltaica. 
Sistema eléctrico nacional
</v>
      </c>
    </row>
    <row r="13" spans="2:15" ht="12.6" customHeight="1">
      <c r="D13" s="50" t="s">
        <v>41</v>
      </c>
      <c r="E13" s="76" t="str">
        <f>'C6'!C7</f>
        <v xml:space="preserve">Generación solar fotovoltaica en 2017.
Sistema eléctrico nacional por CC.AA. </v>
      </c>
    </row>
    <row r="14" spans="2:15" ht="12.6" customHeight="1">
      <c r="D14" s="50" t="s">
        <v>41</v>
      </c>
      <c r="E14" s="76" t="str">
        <f>'C7'!C7</f>
        <v>Generación solar fotovoltaica de cada comunidad autónoma sobre la generación fotovoltaica nacional</v>
      </c>
    </row>
    <row r="15" spans="2:15" ht="12.6" customHeight="1">
      <c r="D15" s="50" t="s">
        <v>41</v>
      </c>
      <c r="E15" s="76" t="str">
        <f>'C8'!C7</f>
        <v xml:space="preserve">Participación de la generación solar fotovoltaica en la generación total. 
Sistema eléctrico nacional
</v>
      </c>
    </row>
    <row r="16" spans="2:15" ht="12.6" customHeight="1">
      <c r="D16" s="50" t="s">
        <v>41</v>
      </c>
      <c r="E16" s="76" t="str">
        <f>'C9'!C7</f>
        <v xml:space="preserve">Generación solar fotovoltaica, máximos mensuales y participación en la generación total. 
Sistema eléctrico nacional
</v>
      </c>
    </row>
    <row r="17" spans="4:5" ht="12.6" customHeight="1">
      <c r="D17" s="50" t="s">
        <v>41</v>
      </c>
      <c r="E17" s="76" t="str">
        <f>'C10'!C7</f>
        <v>Perfil medio horario de la solar fotovoltaica sobre la generación total en 2017.
Sistema eléctrico peninsular</v>
      </c>
    </row>
    <row r="18" spans="4:5" ht="12.6" customHeight="1">
      <c r="D18" s="50" t="s">
        <v>41</v>
      </c>
      <c r="E18" s="76" t="str">
        <f>'C11'!C7</f>
        <v>Potencia solar térmica instalada. Sistema eléctrico nacional</v>
      </c>
    </row>
    <row r="19" spans="4:5" ht="12.6" customHeight="1">
      <c r="D19" s="50" t="s">
        <v>41</v>
      </c>
      <c r="E19" s="76" t="str">
        <f>'C12'!C7</f>
        <v xml:space="preserve">Potencia solar térmica instalada a 31.12.2017. 
Sistema eléctrico nacional por CC.AA. </v>
      </c>
    </row>
    <row r="20" spans="4:5" ht="12.6" customHeight="1">
      <c r="D20" s="50" t="s">
        <v>41</v>
      </c>
      <c r="E20" s="76" t="str">
        <f>'C13'!C7</f>
        <v>Potencia solar térmica de cada comunidad autónoma sobre la potencia solar térmica nacional</v>
      </c>
    </row>
    <row r="21" spans="4:5" ht="12.6" customHeight="1">
      <c r="D21" s="50" t="s">
        <v>41</v>
      </c>
      <c r="E21" s="76" t="str">
        <f>'C14 '!C7</f>
        <v xml:space="preserve">Distribución geográfica peninsular de las instalaciones de energía solar térmica a 31.12.2017. </v>
      </c>
    </row>
    <row r="22" spans="4:5" ht="12.6" customHeight="1">
      <c r="D22" s="50" t="s">
        <v>41</v>
      </c>
      <c r="E22" s="76" t="str">
        <f>'C15'!C7</f>
        <v xml:space="preserve">Generación solar térmica 
Sistema eléctrico nacional
</v>
      </c>
    </row>
    <row r="23" spans="4:5" ht="12.6" customHeight="1">
      <c r="D23" s="50" t="s">
        <v>41</v>
      </c>
      <c r="E23" s="76" t="str">
        <f>'C16'!C7</f>
        <v xml:space="preserve">Generación solar térmica en 2017.
Sistema eléctrico nacional por CC.AA. </v>
      </c>
    </row>
    <row r="24" spans="4:5" ht="12.6" customHeight="1">
      <c r="D24" s="50" t="s">
        <v>41</v>
      </c>
      <c r="E24" s="76" t="str">
        <f>'C17'!C7</f>
        <v>Generación solar térmica de cada comunidad autónoma sobre la generación térmica nacional</v>
      </c>
    </row>
    <row r="25" spans="4:5" ht="12.6" customHeight="1">
      <c r="D25" s="50" t="s">
        <v>41</v>
      </c>
      <c r="E25" s="76" t="str">
        <f>'C18'!C7</f>
        <v xml:space="preserve">Participación de la generación solar térmica en la generación total. 
Sistema eléctrico nacional
</v>
      </c>
    </row>
    <row r="26" spans="4:5" ht="12.6" customHeight="1">
      <c r="D26" s="50" t="s">
        <v>41</v>
      </c>
      <c r="E26" s="76" t="str">
        <f>'C19'!C7</f>
        <v xml:space="preserve">Generación solar térmica nacional, máximos mensuales y participación en la generación total. 
Sistema eléctrico nacional
</v>
      </c>
    </row>
    <row r="27" spans="4:5" ht="12.6" customHeight="1">
      <c r="D27" s="50" t="s">
        <v>41</v>
      </c>
      <c r="E27" s="76" t="str">
        <f>'C20'!C7</f>
        <v>Perfil medio horario de la solar térmica sobre la generación total en 2017.  Sistema eléctrico peninsular</v>
      </c>
    </row>
    <row r="28" spans="4:5" ht="12.6" customHeight="1">
      <c r="D28" s="50" t="s">
        <v>41</v>
      </c>
      <c r="E28" s="75" t="str">
        <f>'C21'!C7</f>
        <v>Potencia solar sobre potencia total en los países miembros de ENTSO-E en 2017</v>
      </c>
    </row>
    <row r="29" spans="4:5" ht="12.6" customHeight="1">
      <c r="D29" s="50" t="s">
        <v>41</v>
      </c>
      <c r="E29" s="75" t="str">
        <f>'C22'!C7</f>
        <v>Generación solar sobre generación total en los países miembros de ENTSO-E en 2017</v>
      </c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Generación eólica. Sistema eléctrico nacional"/>
    <hyperlink ref="E13" location="'C6'!A1" display="Generación eólica en 2015. Sistema eléctrico nacional por CC.AA. "/>
    <hyperlink ref="E14" location="'C7'!A1" display="Generación eólica en 2014-2015. Sistema eléctrico nacional por CC.AA. "/>
    <hyperlink ref="E15" location="'C8'!A1" display="Participación de la generación eólica en la generación total (1). Sistema eléctrico nacional"/>
    <hyperlink ref="E16" location="'C9'!A1" display="Generación eólica nacional, máximos mensuales y participación en la generación total (1). Sistema eléctrico nacional"/>
    <hyperlink ref="E17" location="'C10'!A1" display="Generación eólica nacional, máximos mensuales y participación en la generación total (1). Sistema eléctrico nacional"/>
    <hyperlink ref="E18" location="'C11'!A1" display="Potencia solar fotovoltaica instalada. Sistema eléctrico nacional"/>
    <hyperlink ref="E19" location="'C12'!A1" display="Potencia solar térmica instalada a 31.12.2015. Sistema eléctrico nacional por CC.AA. "/>
    <hyperlink ref="E20" location="'C13'!A1" display="Participación de la potencia solar térmica de cada CC.AA. sobre el total a 31.12.2015. Sistema eléctrico nacional "/>
    <hyperlink ref="E21" location="'C14 '!A1" display="Distribución geográfica peninsular de la potencia solar fotovoltaica instalada a 31.12.2015. "/>
    <hyperlink ref="E22" location="'C15'!A1" display="Generación solar térmica Sistema eléctrico nacional"/>
    <hyperlink ref="E23" location="'C16'!A1" display="Generación solar térmica en 2015. Sistema eléctrico nacional por CC.AA. "/>
    <hyperlink ref="E24" location="'C17'!A1" display="Generación solar térmica en 2014-2015. Sistema eléctrico nacional por CC.AA. "/>
    <hyperlink ref="E25" location="'C18'!A1" display="'C18'!A1"/>
    <hyperlink ref="E26" location="'C19'!A1" display="'C19'!A1"/>
    <hyperlink ref="E27" location="'C20'!A1" display="Participación media de la solar térmica sobre la generación neta en las hora del día.  Sistema eléctrico peninsular"/>
    <hyperlink ref="E28" location="'C21'!A1" display="Generación solar y Generación solar sobre generación total en los países miembros de ENTSO-E en 2015"/>
    <hyperlink ref="E29" location="'C22'!A1" display="Potencia solar y Potencia solar sobre potencia total en los países miembros de ENTSO-E en 2015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  <pageSetUpPr autoPageBreaks="0" fitToPage="1"/>
  </sheetPr>
  <dimension ref="C1:U28"/>
  <sheetViews>
    <sheetView showGridLines="0" showOutlineSymbols="0" zoomScaleNormal="100" workbookViewId="0">
      <selection activeCell="U24" sqref="U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43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112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  <pageSetUpPr autoPageBreaks="0" fitToPage="1"/>
  </sheetPr>
  <dimension ref="C1:O50"/>
  <sheetViews>
    <sheetView showGridLines="0" showRowColHeaders="0" showOutlineSymbols="0" zoomScaleNormal="100" workbookViewId="0">
      <selection activeCell="G21" sqref="G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8" t="s">
        <v>35</v>
      </c>
    </row>
    <row r="3" spans="3:15" ht="15" customHeight="1">
      <c r="E3" s="28" t="s">
        <v>103</v>
      </c>
    </row>
    <row r="4" spans="3:15" ht="20.25" customHeight="1">
      <c r="C4" s="29" t="s">
        <v>42</v>
      </c>
    </row>
    <row r="5" spans="3:15" ht="12.75" customHeight="1"/>
    <row r="6" spans="3:15" ht="13.5" customHeight="1"/>
    <row r="7" spans="3:15" ht="12.75" customHeight="1">
      <c r="C7" s="117" t="s">
        <v>104</v>
      </c>
      <c r="E7" s="5"/>
    </row>
    <row r="8" spans="3:15" ht="12.75" customHeight="1">
      <c r="C8" s="117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117"/>
      <c r="E9" s="5"/>
    </row>
    <row r="10" spans="3:15" ht="12.75" customHeight="1">
      <c r="C10" s="117"/>
      <c r="E10" s="5"/>
    </row>
    <row r="11" spans="3:15" ht="12.75" customHeight="1">
      <c r="C11" s="31" t="s">
        <v>36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howOutlineSymbols="0"/>
    <pageSetUpPr autoPageBreaks="0" fitToPage="1"/>
  </sheetPr>
  <dimension ref="C1:U32"/>
  <sheetViews>
    <sheetView showGridLines="0" showRowColHeaders="0" showOutlineSymbols="0" zoomScaleNormal="100" workbookViewId="0">
      <selection activeCell="J21" sqref="J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126</v>
      </c>
      <c r="E7" s="103"/>
    </row>
    <row r="8" spans="3:21" ht="12.75" customHeight="1">
      <c r="C8" s="117"/>
      <c r="E8" s="103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103"/>
    </row>
    <row r="10" spans="3:21" ht="12.75" customHeight="1">
      <c r="C10" s="117"/>
      <c r="E10" s="103"/>
    </row>
    <row r="11" spans="3:21" ht="12.75" customHeight="1">
      <c r="C11" s="30" t="s">
        <v>34</v>
      </c>
      <c r="E11" s="103"/>
    </row>
    <row r="12" spans="3:21" ht="12.75" customHeight="1">
      <c r="E12" s="103"/>
    </row>
    <row r="13" spans="3:21" ht="12.75" customHeight="1">
      <c r="E13" s="103"/>
    </row>
    <row r="14" spans="3:21" ht="12.75" customHeight="1">
      <c r="E14" s="103"/>
    </row>
    <row r="15" spans="3:21" ht="12.75" customHeight="1">
      <c r="E15" s="103"/>
    </row>
    <row r="16" spans="3:21" ht="12.75" customHeight="1">
      <c r="E16" s="103"/>
    </row>
    <row r="17" spans="5:5" ht="12.75" customHeight="1">
      <c r="E17" s="103"/>
    </row>
    <row r="18" spans="5:5" ht="12.75" customHeight="1">
      <c r="E18" s="103"/>
    </row>
    <row r="19" spans="5:5" ht="12.75" customHeight="1">
      <c r="E19" s="103"/>
    </row>
    <row r="20" spans="5:5" ht="12.75" customHeight="1">
      <c r="E20" s="103"/>
    </row>
    <row r="21" spans="5:5" ht="12.75" customHeight="1">
      <c r="E21" s="103"/>
    </row>
    <row r="22" spans="5:5" ht="12.75" customHeight="1">
      <c r="E22" s="103"/>
    </row>
    <row r="23" spans="5:5" ht="12.75" customHeight="1">
      <c r="E23" s="103"/>
    </row>
    <row r="24" spans="5:5" ht="12.75" customHeight="1">
      <c r="E24" s="103"/>
    </row>
    <row r="25" spans="5:5" ht="12.75" customHeight="1">
      <c r="E25" s="103"/>
    </row>
    <row r="26" spans="5:5" ht="12.75" customHeight="1">
      <c r="E26" s="103"/>
    </row>
    <row r="27" spans="5:5" ht="12.75" customHeight="1">
      <c r="E27" s="103"/>
    </row>
    <row r="28" spans="5:5" ht="12.75" customHeight="1">
      <c r="E28" s="103"/>
    </row>
    <row r="29" spans="5:5">
      <c r="E29" s="103"/>
    </row>
    <row r="30" spans="5:5">
      <c r="E30" s="103"/>
    </row>
    <row r="32" spans="5:5">
      <c r="E32" s="10" t="s">
        <v>125</v>
      </c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outlinePr showOutlineSymbols="0"/>
    <pageSetUpPr fitToPage="1"/>
  </sheetPr>
  <dimension ref="C1:U41"/>
  <sheetViews>
    <sheetView showGridLines="0" showRowColHeaders="0" showOutlineSymbols="0" zoomScaleNormal="100" zoomScaleSheetLayoutView="100" workbookViewId="0">
      <selection activeCell="C12" sqref="C1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138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11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0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U24" sqref="U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47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31" t="s">
        <v>38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113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outlinePr showOutlineSymbols="0"/>
    <pageSetUpPr autoPageBreaks="0" fitToPage="1"/>
  </sheetPr>
  <dimension ref="C1:J59"/>
  <sheetViews>
    <sheetView showGridLines="0" showRowColHeaders="0" showOutlineSymbols="0" zoomScaleNormal="100" workbookViewId="0">
      <selection activeCell="I12" sqref="I1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8" t="s">
        <v>35</v>
      </c>
    </row>
    <row r="3" spans="3:10" ht="15" customHeight="1">
      <c r="E3" s="28" t="s">
        <v>103</v>
      </c>
    </row>
    <row r="4" spans="3:10" ht="20.25" customHeight="1">
      <c r="C4" s="29" t="s">
        <v>42</v>
      </c>
    </row>
    <row r="5" spans="3:10" ht="12.75" customHeight="1"/>
    <row r="6" spans="3:10" ht="13.5" customHeight="1"/>
    <row r="7" spans="3:10" ht="12.75" customHeight="1">
      <c r="C7" s="117" t="s">
        <v>114</v>
      </c>
      <c r="E7" s="5"/>
    </row>
    <row r="8" spans="3:10" ht="12.75" customHeight="1">
      <c r="C8" s="117"/>
      <c r="E8" s="5"/>
      <c r="F8" s="27"/>
      <c r="G8" s="27"/>
      <c r="H8" s="27"/>
      <c r="I8" s="27"/>
      <c r="J8" s="27"/>
    </row>
    <row r="9" spans="3:10" ht="12.75" customHeight="1">
      <c r="C9" s="117"/>
      <c r="E9" s="5"/>
    </row>
    <row r="10" spans="3:10" ht="12.75" customHeight="1">
      <c r="C10" s="117"/>
      <c r="E10" s="5"/>
    </row>
    <row r="11" spans="3:10" ht="12.75" customHeight="1">
      <c r="C11" s="31" t="s">
        <v>38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25" right="0.25" top="0.75" bottom="0.75" header="0.3" footer="0.3"/>
  <pageSetup paperSize="9" scale="90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howOutlineSymbols="0"/>
    <pageSetUpPr autoPageBreaks="0" fitToPage="1"/>
  </sheetPr>
  <dimension ref="C1:U34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139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0" t="s">
        <v>34</v>
      </c>
      <c r="E11" s="5"/>
    </row>
    <row r="12" spans="3:21" ht="12.75" customHeight="1">
      <c r="C12" s="31"/>
      <c r="E12" s="5"/>
    </row>
    <row r="13" spans="3:21" ht="12.75" customHeight="1">
      <c r="C13" s="31"/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5"/>
    </row>
    <row r="26" spans="3:5" ht="12.75" customHeight="1">
      <c r="E26" s="5"/>
    </row>
    <row r="27" spans="3:5" ht="12.75" customHeight="1">
      <c r="E27" s="5"/>
    </row>
    <row r="28" spans="3:5" ht="12.75" customHeight="1">
      <c r="E28" s="5"/>
    </row>
    <row r="29" spans="3:5">
      <c r="E29" s="5"/>
    </row>
    <row r="30" spans="3:5">
      <c r="E30" s="5"/>
    </row>
    <row r="31" spans="3:5">
      <c r="E31" s="5"/>
    </row>
    <row r="32" spans="3:5">
      <c r="E32" s="5"/>
    </row>
    <row r="33" spans="5:5">
      <c r="E33" s="5"/>
    </row>
    <row r="34" spans="5:5">
      <c r="E34" s="10" t="s">
        <v>125</v>
      </c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7" sqref="C7: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110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1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115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U24" sqref="U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119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117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115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140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0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53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116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outlinePr showOutlineSymbols="0"/>
    <pageSetUpPr autoPageBreaks="0" fitToPage="1"/>
  </sheetPr>
  <dimension ref="C1:O50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8" t="s">
        <v>35</v>
      </c>
    </row>
    <row r="3" spans="3:15" ht="15" customHeight="1">
      <c r="E3" s="28" t="s">
        <v>103</v>
      </c>
    </row>
    <row r="4" spans="3:15" ht="20.25" customHeight="1">
      <c r="C4" s="29" t="s">
        <v>42</v>
      </c>
    </row>
    <row r="5" spans="3:15" ht="12.75" customHeight="1"/>
    <row r="6" spans="3:15" ht="13.5" customHeight="1"/>
    <row r="7" spans="3:15" ht="12.75" customHeight="1">
      <c r="C7" s="117" t="s">
        <v>105</v>
      </c>
      <c r="E7" s="5"/>
    </row>
    <row r="8" spans="3:15" ht="12.75" customHeight="1">
      <c r="C8" s="117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117"/>
      <c r="E9" s="5"/>
    </row>
    <row r="10" spans="3:15" ht="12.75" customHeight="1">
      <c r="C10" s="117"/>
      <c r="E10" s="5"/>
    </row>
    <row r="11" spans="3:15" ht="12.75" customHeight="1">
      <c r="C11" s="31" t="s">
        <v>36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Q13" sqref="Q1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128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0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outlinePr showOutlineSymbols="0"/>
    <pageSetUpPr fitToPage="1"/>
  </sheetPr>
  <dimension ref="C1:U41"/>
  <sheetViews>
    <sheetView showGridLines="0" showRowColHeaders="0" showOutlineSymbols="0" zoomScaleNormal="100" zoomScaleSheetLayoutView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141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77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U24" sqref="U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57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31" t="s">
        <v>38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outlinePr showOutlineSymbols="0"/>
    <pageSetUpPr autoPageBreaks="0" fitToPage="1"/>
  </sheetPr>
  <dimension ref="C1:J59"/>
  <sheetViews>
    <sheetView showGridLines="0" showRowColHeaders="0" showOutlineSymbols="0" zoomScaleNormal="100" workbookViewId="0">
      <selection activeCell="U24" sqref="U2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8" t="s">
        <v>35</v>
      </c>
    </row>
    <row r="3" spans="3:10" ht="15" customHeight="1">
      <c r="E3" s="28" t="s">
        <v>103</v>
      </c>
    </row>
    <row r="4" spans="3:10" ht="20.25" customHeight="1">
      <c r="C4" s="29" t="s">
        <v>42</v>
      </c>
    </row>
    <row r="5" spans="3:10" ht="12.75" customHeight="1"/>
    <row r="6" spans="3:10" ht="13.5" customHeight="1"/>
    <row r="7" spans="3:10" ht="12.75" customHeight="1">
      <c r="C7" s="117" t="s">
        <v>120</v>
      </c>
      <c r="E7" s="5"/>
    </row>
    <row r="8" spans="3:10" ht="12.75" customHeight="1">
      <c r="C8" s="117"/>
      <c r="E8" s="5"/>
      <c r="F8" s="27"/>
      <c r="G8" s="27"/>
      <c r="H8" s="27"/>
      <c r="I8" s="27"/>
      <c r="J8" s="27"/>
    </row>
    <row r="9" spans="3:10" ht="12.75" customHeight="1">
      <c r="C9" s="117"/>
      <c r="E9" s="5"/>
    </row>
    <row r="10" spans="3:10" ht="12.75" customHeight="1">
      <c r="C10" s="117"/>
      <c r="E10" s="5"/>
    </row>
    <row r="11" spans="3:10" ht="12.75" customHeight="1">
      <c r="C11" s="31" t="s">
        <v>38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11" sqref="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130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0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0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4" sqref="C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117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1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115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7" sqref="C7: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118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117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115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outlinePr showOutlineSymbols="0"/>
    <pageSetUpPr autoPageBreaks="0" fitToPage="1"/>
  </sheetPr>
  <dimension ref="C1:U28"/>
  <sheetViews>
    <sheetView showGridLines="0" showRowColHeaders="0" showOutlineSymbols="0" zoomScaleNormal="100" workbookViewId="0"/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35</v>
      </c>
    </row>
    <row r="3" spans="3:21" ht="15" customHeight="1">
      <c r="E3" s="28" t="s">
        <v>103</v>
      </c>
    </row>
    <row r="4" spans="3:21" ht="20.25" customHeight="1">
      <c r="C4" s="29" t="s">
        <v>42</v>
      </c>
    </row>
    <row r="5" spans="3:21" ht="12.75" customHeight="1"/>
    <row r="6" spans="3:21" ht="13.5" customHeight="1"/>
    <row r="7" spans="3:21" ht="12.75" customHeight="1">
      <c r="C7" s="117" t="s">
        <v>131</v>
      </c>
      <c r="E7" s="5"/>
    </row>
    <row r="8" spans="3:21" ht="12.75" customHeight="1">
      <c r="C8" s="117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17"/>
      <c r="E9" s="5"/>
    </row>
    <row r="10" spans="3:21" ht="12.75" customHeight="1">
      <c r="C10" s="117"/>
      <c r="E10" s="5"/>
    </row>
    <row r="11" spans="3:21" ht="12.75" customHeight="1">
      <c r="C11" s="30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outlinePr showOutlineSymbols="0"/>
    <pageSetUpPr autoPageBreaks="0" fitToPage="1"/>
  </sheetPr>
  <dimension ref="B1:R199"/>
  <sheetViews>
    <sheetView showGridLines="0" showRowColHeaders="0" showOutlineSymbols="0" zoomScaleNormal="100" workbookViewId="0">
      <selection activeCell="L17" sqref="L17"/>
    </sheetView>
  </sheetViews>
  <sheetFormatPr baseColWidth="10" defaultColWidth="11.42578125" defaultRowHeight="12.75"/>
  <cols>
    <col min="1" max="1" width="0.140625" style="63" customWidth="1"/>
    <col min="2" max="2" width="2.7109375" style="63" customWidth="1"/>
    <col min="3" max="3" width="24.28515625" style="63" customWidth="1"/>
    <col min="4" max="4" width="1.28515625" style="63" customWidth="1"/>
    <col min="5" max="6" width="20.7109375" style="63" customWidth="1"/>
    <col min="7" max="7" width="23.7109375" style="63" customWidth="1"/>
    <col min="8" max="13" width="11.140625" style="63" customWidth="1"/>
    <col min="14" max="14" width="5.140625" style="63" customWidth="1"/>
    <col min="15" max="15" width="7" style="63" bestFit="1" customWidth="1"/>
    <col min="16" max="16384" width="11.42578125" style="63"/>
  </cols>
  <sheetData>
    <row r="1" spans="2:18" s="54" customFormat="1" ht="0.75" customHeight="1"/>
    <row r="2" spans="2:18" s="54" customFormat="1" ht="21" customHeight="1">
      <c r="G2" s="28" t="s">
        <v>35</v>
      </c>
      <c r="L2" s="55"/>
    </row>
    <row r="3" spans="2:18" s="54" customFormat="1" ht="15" customHeight="1">
      <c r="G3" s="28" t="s">
        <v>103</v>
      </c>
      <c r="H3" s="56"/>
      <c r="I3" s="56"/>
      <c r="J3" s="56"/>
      <c r="K3" s="56"/>
      <c r="L3" s="56"/>
      <c r="M3" s="56"/>
    </row>
    <row r="4" spans="2:18" s="58" customFormat="1" ht="20.25" customHeight="1">
      <c r="B4" s="57"/>
      <c r="C4" s="29" t="s">
        <v>42</v>
      </c>
    </row>
    <row r="5" spans="2:18" s="58" customFormat="1" ht="12.75" customHeight="1">
      <c r="B5" s="57"/>
      <c r="C5" s="59"/>
    </row>
    <row r="6" spans="2:18" s="58" customFormat="1" ht="13.5" customHeight="1">
      <c r="B6" s="57"/>
      <c r="C6" s="60"/>
      <c r="D6" s="61"/>
      <c r="E6" s="61"/>
      <c r="F6" s="61"/>
    </row>
    <row r="7" spans="2:18" ht="27.75" customHeight="1">
      <c r="C7" s="118" t="s">
        <v>121</v>
      </c>
      <c r="E7" s="64"/>
      <c r="F7" s="65" t="s">
        <v>92</v>
      </c>
      <c r="G7" s="65" t="s">
        <v>93</v>
      </c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2:18" ht="12.75" customHeight="1">
      <c r="C8" s="118"/>
      <c r="D8" s="66"/>
      <c r="E8" s="81" t="s">
        <v>132</v>
      </c>
      <c r="F8" s="82">
        <v>0</v>
      </c>
      <c r="G8" s="84">
        <v>0</v>
      </c>
      <c r="H8" s="67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2:18" ht="12.75" customHeight="1">
      <c r="C9" s="118"/>
      <c r="D9" s="66"/>
      <c r="E9" s="81" t="s">
        <v>59</v>
      </c>
      <c r="F9" s="82">
        <v>42020</v>
      </c>
      <c r="G9" s="84">
        <v>20.179684676338891</v>
      </c>
      <c r="H9" s="67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ht="12.75" customHeight="1">
      <c r="C10" s="70"/>
      <c r="D10" s="66"/>
      <c r="E10" s="81" t="s">
        <v>124</v>
      </c>
      <c r="F10" s="82">
        <v>1031</v>
      </c>
      <c r="G10" s="84">
        <v>4.1187280281240009</v>
      </c>
      <c r="H10" s="67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ht="12.75" customHeight="1">
      <c r="C11" s="71"/>
      <c r="D11" s="66"/>
      <c r="E11" s="81" t="s">
        <v>60</v>
      </c>
      <c r="F11" s="82">
        <v>3380</v>
      </c>
      <c r="G11" s="84">
        <v>15.663376430789194</v>
      </c>
      <c r="H11" s="67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2:18" ht="12.75" customHeight="1">
      <c r="C12" s="72"/>
      <c r="D12" s="66"/>
      <c r="E12" s="81" t="s">
        <v>61</v>
      </c>
      <c r="F12" s="82">
        <v>0</v>
      </c>
      <c r="G12" s="84">
        <v>0</v>
      </c>
      <c r="H12" s="67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2:18" ht="12.75" customHeight="1">
      <c r="C13" s="72"/>
      <c r="D13" s="66"/>
      <c r="E13" s="81" t="s">
        <v>62</v>
      </c>
      <c r="F13" s="82">
        <v>1043.49</v>
      </c>
      <c r="G13" s="84">
        <v>8.2158485907342289</v>
      </c>
      <c r="H13" s="67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2:18" ht="12.75" customHeight="1">
      <c r="C14" s="31"/>
      <c r="D14" s="66"/>
      <c r="E14" s="81" t="s">
        <v>63</v>
      </c>
      <c r="F14" s="82">
        <v>0</v>
      </c>
      <c r="G14" s="84">
        <v>0</v>
      </c>
      <c r="H14" s="67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2:18" ht="12.75" customHeight="1">
      <c r="C15" s="31"/>
      <c r="D15" s="66"/>
      <c r="E15" s="81" t="s">
        <v>64</v>
      </c>
      <c r="F15" s="82">
        <v>51</v>
      </c>
      <c r="G15" s="84">
        <v>1.0673922143156132</v>
      </c>
      <c r="H15" s="67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2:18" ht="12.75" customHeight="1">
      <c r="C16" s="31"/>
      <c r="D16" s="66"/>
      <c r="E16" s="81" t="s">
        <v>65</v>
      </c>
      <c r="F16" s="82">
        <v>907.64</v>
      </c>
      <c r="G16" s="84">
        <v>5.750500358915259</v>
      </c>
      <c r="H16" s="67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3:18" ht="12.75" customHeight="1">
      <c r="C17" s="31"/>
      <c r="D17" s="66"/>
      <c r="E17" s="81" t="s">
        <v>66</v>
      </c>
      <c r="F17" s="82">
        <v>530</v>
      </c>
      <c r="G17" s="84">
        <v>6.8902756110244407</v>
      </c>
      <c r="H17" s="67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3:18" ht="12.75" customHeight="1">
      <c r="C18" s="31"/>
      <c r="D18" s="66"/>
      <c r="E18" s="81" t="s">
        <v>67</v>
      </c>
      <c r="F18" s="82">
        <v>270.54000000000002</v>
      </c>
      <c r="G18" s="84">
        <v>7.089213934207149</v>
      </c>
      <c r="H18" s="67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3:18" ht="12.75" customHeight="1">
      <c r="C19" s="31"/>
      <c r="D19" s="66"/>
      <c r="E19" s="88" t="s">
        <v>68</v>
      </c>
      <c r="F19" s="107">
        <v>6991</v>
      </c>
      <c r="G19" s="108">
        <v>6.6733316814301533</v>
      </c>
      <c r="H19" s="67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3:18" ht="12.75" customHeight="1">
      <c r="C20" s="31"/>
      <c r="D20" s="66"/>
      <c r="E20" s="81" t="s">
        <v>69</v>
      </c>
      <c r="F20" s="82">
        <v>8.9</v>
      </c>
      <c r="G20" s="84">
        <v>0.31440542049075509</v>
      </c>
      <c r="H20" s="67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3:18" ht="12.75" customHeight="1">
      <c r="C21" s="31"/>
      <c r="D21" s="66"/>
      <c r="E21" s="81" t="s">
        <v>70</v>
      </c>
      <c r="F21" s="82">
        <v>0</v>
      </c>
      <c r="G21" s="84">
        <v>0</v>
      </c>
      <c r="H21" s="67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3:18" ht="12.75" customHeight="1">
      <c r="D22" s="66"/>
      <c r="E22" s="81" t="s">
        <v>71</v>
      </c>
      <c r="F22" s="82">
        <v>7646.57</v>
      </c>
      <c r="G22" s="84">
        <v>5.8491801202059959</v>
      </c>
      <c r="H22" s="67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3:18" ht="12.75" customHeight="1">
      <c r="D23" s="66"/>
      <c r="E23" s="81" t="s">
        <v>72</v>
      </c>
      <c r="F23" s="82">
        <v>12900</v>
      </c>
      <c r="G23" s="84">
        <v>13.936604654177739</v>
      </c>
      <c r="H23" s="67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3:18" ht="12.75" customHeight="1">
      <c r="D24" s="66"/>
      <c r="E24" s="81" t="s">
        <v>73</v>
      </c>
      <c r="F24" s="82">
        <v>2448.25</v>
      </c>
      <c r="G24" s="84">
        <v>14.935247550241179</v>
      </c>
      <c r="H24" s="67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3:18" ht="12.75" customHeight="1">
      <c r="D25" s="66"/>
      <c r="E25" s="81" t="s">
        <v>74</v>
      </c>
      <c r="F25" s="82">
        <v>2584</v>
      </c>
      <c r="G25" s="84">
        <v>8.0810607955966987</v>
      </c>
      <c r="H25" s="67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3:18" ht="12.75" customHeight="1">
      <c r="D26" s="66"/>
      <c r="E26" s="81" t="s">
        <v>75</v>
      </c>
      <c r="F26" s="82">
        <v>94</v>
      </c>
      <c r="G26" s="84">
        <v>1.096977476951803</v>
      </c>
      <c r="H26" s="67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3:18" ht="12.75" customHeight="1">
      <c r="D27" s="66"/>
      <c r="E27" s="81" t="s">
        <v>76</v>
      </c>
      <c r="F27" s="82">
        <v>0</v>
      </c>
      <c r="G27" s="84">
        <v>0</v>
      </c>
      <c r="H27" s="67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3:18">
      <c r="D28" s="66"/>
      <c r="E28" s="81" t="s">
        <v>77</v>
      </c>
      <c r="F28" s="82">
        <v>0</v>
      </c>
      <c r="G28" s="84">
        <v>0</v>
      </c>
      <c r="H28" s="67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3:18" ht="15" customHeight="1">
      <c r="C29" s="62"/>
      <c r="D29" s="66"/>
      <c r="E29" s="81" t="s">
        <v>78</v>
      </c>
      <c r="F29" s="82">
        <v>19662</v>
      </c>
      <c r="G29" s="84">
        <v>14.768800889342909</v>
      </c>
      <c r="H29" s="67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3:18">
      <c r="C30" s="62"/>
      <c r="D30" s="66"/>
      <c r="E30" s="81" t="s">
        <v>79</v>
      </c>
      <c r="F30" s="82">
        <v>0</v>
      </c>
      <c r="G30" s="84">
        <v>0</v>
      </c>
      <c r="H30" s="67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3:18">
      <c r="C31" s="62"/>
      <c r="D31" s="66"/>
      <c r="E31" s="81" t="s">
        <v>80</v>
      </c>
      <c r="F31" s="82">
        <v>82.32</v>
      </c>
      <c r="G31" s="84">
        <v>2.3461346633416458</v>
      </c>
      <c r="H31" s="67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3:18">
      <c r="C32" s="62"/>
      <c r="D32" s="66"/>
      <c r="E32" s="81" t="s">
        <v>81</v>
      </c>
      <c r="F32" s="82">
        <v>128</v>
      </c>
      <c r="G32" s="84">
        <v>7.3647871116225545</v>
      </c>
      <c r="H32" s="67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3:18">
      <c r="C33" s="62"/>
      <c r="D33" s="66"/>
      <c r="E33" s="81" t="s">
        <v>133</v>
      </c>
      <c r="F33" s="82">
        <v>17</v>
      </c>
      <c r="G33" s="84">
        <v>0.89947089947089942</v>
      </c>
      <c r="H33" s="67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3:18">
      <c r="C34" s="62"/>
      <c r="D34" s="66"/>
      <c r="E34" s="81" t="s">
        <v>82</v>
      </c>
      <c r="F34" s="82">
        <v>0</v>
      </c>
      <c r="G34" s="84">
        <v>0</v>
      </c>
      <c r="H34" s="67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3:18">
      <c r="C35" s="62"/>
      <c r="D35" s="66"/>
      <c r="E35" s="81" t="s">
        <v>83</v>
      </c>
      <c r="F35" s="82">
        <v>5.9</v>
      </c>
      <c r="G35" s="84">
        <v>1.7702460642029245E-2</v>
      </c>
      <c r="H35" s="67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3:18">
      <c r="C36" s="62"/>
      <c r="D36" s="66"/>
      <c r="E36" s="81" t="s">
        <v>84</v>
      </c>
      <c r="F36" s="82">
        <v>285</v>
      </c>
      <c r="G36" s="84">
        <v>0.72355226078346746</v>
      </c>
      <c r="H36" s="67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3:18">
      <c r="C37" s="62"/>
      <c r="D37" s="66"/>
      <c r="E37" s="81" t="s">
        <v>85</v>
      </c>
      <c r="F37" s="82">
        <v>489.74</v>
      </c>
      <c r="G37" s="84">
        <v>2.4735242897721532</v>
      </c>
      <c r="H37" s="67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3:18">
      <c r="C38" s="62"/>
      <c r="D38" s="66"/>
      <c r="E38" s="81" t="s">
        <v>86</v>
      </c>
      <c r="F38" s="82">
        <v>2040</v>
      </c>
      <c r="G38" s="84">
        <v>9.7865195490525299</v>
      </c>
      <c r="H38" s="67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3:18">
      <c r="C39" s="62"/>
      <c r="D39" s="66"/>
      <c r="E39" s="81" t="s">
        <v>87</v>
      </c>
      <c r="F39" s="82">
        <v>1285</v>
      </c>
      <c r="G39" s="84">
        <v>6.4388435135541418</v>
      </c>
      <c r="H39" s="67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3:18">
      <c r="C40" s="62"/>
      <c r="D40" s="66"/>
      <c r="E40" s="81" t="s">
        <v>123</v>
      </c>
      <c r="F40" s="82">
        <v>0</v>
      </c>
      <c r="G40" s="84">
        <v>0</v>
      </c>
      <c r="H40" s="67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3:18">
      <c r="C41" s="62"/>
      <c r="D41" s="66"/>
      <c r="E41" s="81" t="s">
        <v>88</v>
      </c>
      <c r="F41" s="82">
        <v>0</v>
      </c>
      <c r="G41" s="84">
        <v>0</v>
      </c>
      <c r="H41" s="67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3:18">
      <c r="C42" s="62"/>
      <c r="D42" s="66"/>
      <c r="E42" s="85" t="s">
        <v>89</v>
      </c>
      <c r="F42" s="86">
        <v>1394</v>
      </c>
      <c r="G42" s="87">
        <v>7.913161847433785</v>
      </c>
      <c r="H42" s="67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3:18" ht="12.75" customHeight="1">
      <c r="C43" s="62"/>
      <c r="D43" s="62"/>
      <c r="E43" s="119" t="s">
        <v>134</v>
      </c>
      <c r="F43" s="119"/>
      <c r="G43" s="119"/>
      <c r="H43" s="62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3:18">
      <c r="C44" s="62"/>
      <c r="D44" s="62"/>
      <c r="E44" s="120"/>
      <c r="F44" s="120"/>
      <c r="G44" s="120"/>
      <c r="H44" s="62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3:18">
      <c r="C45" s="62"/>
      <c r="D45" s="62"/>
      <c r="E45" s="62"/>
      <c r="F45" s="62"/>
      <c r="G45" s="62"/>
      <c r="H45" s="62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3:18">
      <c r="C46" s="62"/>
      <c r="D46" s="62"/>
      <c r="E46" s="62"/>
      <c r="F46" s="62"/>
      <c r="G46" s="62"/>
      <c r="H46" s="62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3:18">
      <c r="C47" s="62"/>
      <c r="D47" s="62"/>
      <c r="E47" s="62"/>
      <c r="F47" s="62"/>
      <c r="G47" s="62"/>
      <c r="H47" s="62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3:18">
      <c r="C48" s="62"/>
      <c r="D48" s="62"/>
      <c r="E48" s="62"/>
      <c r="F48" s="62"/>
      <c r="G48" s="62"/>
      <c r="H48" s="62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3:18">
      <c r="C49" s="62"/>
      <c r="D49" s="62"/>
      <c r="E49" s="62"/>
      <c r="F49" s="62"/>
      <c r="G49" s="62"/>
      <c r="H49" s="62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3:18">
      <c r="C50" s="62"/>
      <c r="D50" s="62"/>
      <c r="E50" s="62"/>
      <c r="F50" s="62"/>
      <c r="G50" s="62"/>
      <c r="H50" s="62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3:18">
      <c r="C51" s="62"/>
      <c r="D51" s="62"/>
      <c r="E51" s="62"/>
      <c r="F51" s="62"/>
      <c r="G51" s="62"/>
      <c r="H51" s="62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3:18">
      <c r="C52" s="62"/>
      <c r="D52" s="62"/>
      <c r="E52" s="62"/>
      <c r="F52" s="62"/>
      <c r="G52" s="62"/>
      <c r="H52" s="62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3:18">
      <c r="C53" s="62"/>
      <c r="D53" s="62"/>
      <c r="E53" s="62"/>
      <c r="F53" s="62"/>
      <c r="G53" s="62"/>
      <c r="H53" s="62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3:18">
      <c r="C54" s="62"/>
      <c r="D54" s="62"/>
      <c r="E54" s="62"/>
      <c r="F54" s="62"/>
      <c r="G54" s="62"/>
      <c r="H54" s="62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3:18">
      <c r="C55" s="62"/>
      <c r="D55" s="62"/>
      <c r="E55" s="62"/>
      <c r="F55" s="62"/>
      <c r="G55" s="62"/>
      <c r="H55" s="62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3:18">
      <c r="C56" s="62"/>
      <c r="D56" s="62"/>
      <c r="E56" s="62"/>
      <c r="F56" s="62"/>
      <c r="G56" s="62"/>
      <c r="H56" s="62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3:18">
      <c r="C57" s="62"/>
      <c r="D57" s="62"/>
      <c r="E57" s="62"/>
      <c r="F57" s="62"/>
      <c r="G57" s="62"/>
      <c r="H57" s="62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3:18">
      <c r="C58" s="62"/>
      <c r="D58" s="62"/>
      <c r="E58" s="62"/>
      <c r="F58" s="62"/>
      <c r="G58" s="62"/>
      <c r="H58" s="62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3:18">
      <c r="C59" s="62"/>
      <c r="D59" s="62"/>
      <c r="E59" s="62"/>
      <c r="F59" s="62"/>
      <c r="G59" s="62"/>
      <c r="H59" s="62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3:18">
      <c r="C60" s="62"/>
      <c r="D60" s="62"/>
      <c r="E60" s="62"/>
      <c r="F60" s="62"/>
      <c r="G60" s="62"/>
      <c r="H60" s="62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3:18">
      <c r="C61" s="62"/>
      <c r="D61" s="62"/>
      <c r="E61" s="62"/>
      <c r="F61" s="62"/>
      <c r="G61" s="62"/>
      <c r="H61" s="62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3:18">
      <c r="C62" s="62"/>
      <c r="D62" s="62"/>
      <c r="E62" s="62"/>
      <c r="F62" s="62"/>
      <c r="G62" s="62"/>
      <c r="H62" s="62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3:18">
      <c r="C63" s="62"/>
      <c r="D63" s="62"/>
      <c r="E63" s="62"/>
      <c r="F63" s="62"/>
      <c r="G63" s="62"/>
      <c r="H63" s="62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3:18">
      <c r="C64" s="62"/>
      <c r="D64" s="62"/>
      <c r="E64" s="62"/>
      <c r="F64" s="62"/>
      <c r="G64" s="62"/>
      <c r="H64" s="62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3:18">
      <c r="C65" s="62"/>
      <c r="D65" s="62"/>
      <c r="E65" s="62"/>
      <c r="F65" s="62"/>
      <c r="G65" s="62"/>
      <c r="H65" s="62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3:18">
      <c r="C66" s="62"/>
      <c r="D66" s="62"/>
      <c r="E66" s="62"/>
      <c r="F66" s="62"/>
      <c r="G66" s="62"/>
      <c r="H66" s="62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3:18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3:18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3:18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3:18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3:18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3:18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3:18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3:18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3:18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3:18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8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8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8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8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E199" s="62"/>
      <c r="F199" s="62"/>
      <c r="G199" s="62"/>
      <c r="H199" s="62"/>
      <c r="I199" s="62"/>
      <c r="J199" s="62"/>
      <c r="K199" s="62"/>
      <c r="L199" s="62"/>
      <c r="M199" s="62"/>
    </row>
  </sheetData>
  <sortState ref="E8:G42">
    <sortCondition ref="E8"/>
  </sortState>
  <dataConsolidate/>
  <mergeCells count="2">
    <mergeCell ref="C7:C9"/>
    <mergeCell ref="E43:G44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outlinePr showOutlineSymbols="0"/>
    <pageSetUpPr autoPageBreaks="0" fitToPage="1"/>
  </sheetPr>
  <dimension ref="B1:P199"/>
  <sheetViews>
    <sheetView showGridLines="0" showRowColHeaders="0" showOutlineSymbols="0" topLeftCell="A13" zoomScaleNormal="100" workbookViewId="0">
      <selection activeCell="J35" sqref="J35"/>
    </sheetView>
  </sheetViews>
  <sheetFormatPr baseColWidth="10" defaultColWidth="11.42578125" defaultRowHeight="12.75"/>
  <cols>
    <col min="1" max="1" width="0.140625" style="63" customWidth="1"/>
    <col min="2" max="2" width="2.7109375" style="63" customWidth="1"/>
    <col min="3" max="3" width="24.28515625" style="63" customWidth="1"/>
    <col min="4" max="4" width="1.28515625" style="63" customWidth="1"/>
    <col min="5" max="6" width="20.7109375" style="63" customWidth="1"/>
    <col min="7" max="7" width="23.7109375" style="63" customWidth="1"/>
    <col min="8" max="13" width="11.140625" style="63" customWidth="1"/>
    <col min="14" max="14" width="5.140625" style="63" customWidth="1"/>
    <col min="15" max="15" width="7" style="63" bestFit="1" customWidth="1"/>
    <col min="16" max="16384" width="11.42578125" style="63"/>
  </cols>
  <sheetData>
    <row r="1" spans="2:16" s="54" customFormat="1" ht="0.75" customHeight="1"/>
    <row r="2" spans="2:16" s="54" customFormat="1" ht="21" customHeight="1">
      <c r="G2" s="28" t="s">
        <v>35</v>
      </c>
      <c r="L2" s="55"/>
    </row>
    <row r="3" spans="2:16" s="54" customFormat="1" ht="15" customHeight="1">
      <c r="G3" s="28" t="s">
        <v>103</v>
      </c>
      <c r="H3" s="56"/>
      <c r="I3" s="56"/>
      <c r="J3" s="56"/>
      <c r="K3" s="56"/>
      <c r="L3" s="56"/>
      <c r="M3" s="56"/>
    </row>
    <row r="4" spans="2:16" s="58" customFormat="1" ht="20.25" customHeight="1">
      <c r="B4" s="57"/>
      <c r="C4" s="29" t="s">
        <v>42</v>
      </c>
    </row>
    <row r="5" spans="2:16" s="58" customFormat="1" ht="12.75" customHeight="1">
      <c r="B5" s="57"/>
      <c r="C5" s="59"/>
    </row>
    <row r="6" spans="2:16" s="58" customFormat="1" ht="13.5" customHeight="1">
      <c r="B6" s="57"/>
      <c r="C6" s="60"/>
      <c r="D6" s="61"/>
      <c r="E6" s="61"/>
      <c r="F6" s="61"/>
      <c r="N6" s="110"/>
    </row>
    <row r="7" spans="2:16" ht="27.75" customHeight="1">
      <c r="C7" s="118" t="s">
        <v>122</v>
      </c>
      <c r="E7" s="64"/>
      <c r="F7" s="65" t="s">
        <v>90</v>
      </c>
      <c r="G7" s="65" t="s">
        <v>91</v>
      </c>
      <c r="K7" s="111"/>
      <c r="L7" s="111"/>
      <c r="M7" s="111"/>
      <c r="N7" s="111"/>
      <c r="O7" s="73"/>
    </row>
    <row r="8" spans="2:16" ht="12.75" customHeight="1">
      <c r="C8" s="118"/>
      <c r="D8" s="66"/>
      <c r="E8" s="81" t="s">
        <v>132</v>
      </c>
      <c r="F8" s="82">
        <v>0</v>
      </c>
      <c r="G8" s="84">
        <v>0</v>
      </c>
      <c r="H8" s="67"/>
      <c r="I8" s="111"/>
      <c r="J8" s="67"/>
      <c r="K8" s="111"/>
      <c r="L8" s="111"/>
      <c r="M8" s="111"/>
      <c r="N8" s="111"/>
      <c r="O8" s="73"/>
      <c r="P8" s="68"/>
    </row>
    <row r="9" spans="2:16" ht="12.75" customHeight="1">
      <c r="C9" s="118"/>
      <c r="D9" s="66"/>
      <c r="E9" s="81" t="s">
        <v>59</v>
      </c>
      <c r="F9" s="82">
        <v>35518.42</v>
      </c>
      <c r="G9" s="83">
        <v>5.897204235576428</v>
      </c>
      <c r="H9" s="67"/>
      <c r="I9" s="111"/>
      <c r="J9" s="67"/>
      <c r="K9" s="111"/>
      <c r="L9" s="111"/>
      <c r="M9" s="111"/>
      <c r="N9" s="111"/>
      <c r="O9" s="73"/>
      <c r="P9" s="68"/>
    </row>
    <row r="10" spans="2:16" ht="12.75" customHeight="1">
      <c r="C10" s="118"/>
      <c r="D10" s="66"/>
      <c r="E10" s="81" t="s">
        <v>124</v>
      </c>
      <c r="F10" s="105">
        <v>0</v>
      </c>
      <c r="G10" s="106">
        <v>0</v>
      </c>
      <c r="H10" s="67"/>
      <c r="I10" s="111"/>
      <c r="J10" s="67"/>
      <c r="K10" s="111"/>
      <c r="L10" s="111"/>
      <c r="M10" s="111"/>
      <c r="N10" s="111"/>
      <c r="O10" s="73"/>
      <c r="P10" s="68"/>
    </row>
    <row r="11" spans="2:16" ht="12.75" customHeight="1">
      <c r="C11" s="31"/>
      <c r="D11" s="66"/>
      <c r="E11" s="81" t="s">
        <v>60</v>
      </c>
      <c r="F11" s="82">
        <v>2888.02</v>
      </c>
      <c r="G11" s="83">
        <v>3.5969326148983467</v>
      </c>
      <c r="H11" s="67"/>
      <c r="I11" s="112"/>
      <c r="J11" s="67"/>
      <c r="K11" s="111"/>
      <c r="L11" s="111"/>
      <c r="M11" s="111"/>
      <c r="N11" s="111"/>
      <c r="O11" s="73"/>
      <c r="P11" s="68"/>
    </row>
    <row r="12" spans="2:16" ht="12.75" customHeight="1">
      <c r="C12" s="31"/>
      <c r="D12" s="66"/>
      <c r="E12" s="81" t="s">
        <v>61</v>
      </c>
      <c r="F12" s="82">
        <v>0</v>
      </c>
      <c r="G12" s="84">
        <v>0</v>
      </c>
      <c r="H12" s="67"/>
      <c r="I12" s="111"/>
      <c r="J12" s="67"/>
      <c r="K12" s="111"/>
      <c r="L12" s="111"/>
      <c r="M12" s="111"/>
      <c r="N12" s="111"/>
      <c r="O12" s="73"/>
      <c r="P12" s="68"/>
    </row>
    <row r="13" spans="2:16" ht="12.75" customHeight="1">
      <c r="C13" s="31"/>
      <c r="D13" s="66"/>
      <c r="E13" s="81" t="s">
        <v>62</v>
      </c>
      <c r="F13" s="82">
        <v>1406.1799999999998</v>
      </c>
      <c r="G13" s="84">
        <v>3.4449432085856788</v>
      </c>
      <c r="H13" s="67"/>
      <c r="I13" s="111"/>
      <c r="J13" s="113"/>
      <c r="K13" s="111"/>
      <c r="L13" s="111"/>
      <c r="M13" s="111"/>
      <c r="N13" s="111"/>
      <c r="O13" s="73"/>
      <c r="P13" s="68"/>
    </row>
    <row r="14" spans="2:16" ht="12.75" customHeight="1">
      <c r="C14" s="31"/>
      <c r="D14" s="66"/>
      <c r="E14" s="81" t="s">
        <v>63</v>
      </c>
      <c r="F14" s="82">
        <v>0</v>
      </c>
      <c r="G14" s="84">
        <v>0</v>
      </c>
      <c r="H14" s="67"/>
      <c r="I14" s="111"/>
      <c r="J14" s="67"/>
      <c r="K14" s="111"/>
      <c r="L14" s="111"/>
      <c r="M14" s="111"/>
      <c r="N14" s="111"/>
      <c r="O14" s="73"/>
      <c r="P14" s="68"/>
    </row>
    <row r="15" spans="2:16" ht="12.75" customHeight="1">
      <c r="C15" s="31"/>
      <c r="D15" s="66"/>
      <c r="E15" s="81" t="s">
        <v>64</v>
      </c>
      <c r="F15" s="82">
        <v>44</v>
      </c>
      <c r="G15" s="84">
        <v>0.4176157934700076</v>
      </c>
      <c r="H15" s="67"/>
      <c r="I15" s="111"/>
      <c r="J15" s="113"/>
      <c r="K15" s="111"/>
      <c r="L15" s="111"/>
      <c r="M15" s="111"/>
      <c r="N15" s="111"/>
      <c r="O15" s="73"/>
      <c r="P15" s="68"/>
    </row>
    <row r="16" spans="2:16" ht="12.75" customHeight="1">
      <c r="C16" s="31"/>
      <c r="D16" s="66"/>
      <c r="E16" s="81" t="s">
        <v>65</v>
      </c>
      <c r="F16" s="82">
        <v>788.95000000000016</v>
      </c>
      <c r="G16" s="84">
        <v>2.6802970731950935</v>
      </c>
      <c r="H16" s="67"/>
      <c r="I16" s="111"/>
      <c r="J16" s="113"/>
      <c r="K16" s="111"/>
      <c r="L16" s="111"/>
      <c r="M16" s="111"/>
      <c r="N16" s="111"/>
      <c r="O16" s="73"/>
      <c r="P16" s="68"/>
    </row>
    <row r="17" spans="3:16" ht="12.75" customHeight="1">
      <c r="C17" s="31"/>
      <c r="D17" s="66"/>
      <c r="E17" s="81" t="s">
        <v>66</v>
      </c>
      <c r="F17" s="82">
        <v>581.02</v>
      </c>
      <c r="G17" s="84">
        <v>2.2389808171035286</v>
      </c>
      <c r="H17" s="67"/>
      <c r="I17" s="111"/>
      <c r="J17" s="67"/>
      <c r="K17" s="111"/>
      <c r="L17" s="111"/>
      <c r="M17" s="111"/>
      <c r="N17" s="111"/>
      <c r="O17" s="73"/>
      <c r="P17" s="68"/>
    </row>
    <row r="18" spans="3:16" ht="12.75" customHeight="1">
      <c r="C18" s="31"/>
      <c r="D18" s="66"/>
      <c r="E18" s="81" t="s">
        <v>67</v>
      </c>
      <c r="F18" s="82">
        <v>250.19</v>
      </c>
      <c r="G18" s="84">
        <v>1.6696475047715653</v>
      </c>
      <c r="H18" s="67"/>
      <c r="I18" s="111"/>
      <c r="J18" s="113"/>
      <c r="K18" s="111"/>
      <c r="L18" s="111"/>
      <c r="M18" s="111"/>
      <c r="N18" s="111"/>
      <c r="O18" s="73"/>
      <c r="P18" s="68"/>
    </row>
    <row r="19" spans="3:16" ht="12.75" customHeight="1">
      <c r="C19" s="31"/>
      <c r="D19" s="66"/>
      <c r="E19" s="88" t="s">
        <v>68</v>
      </c>
      <c r="F19" s="107">
        <v>13733.010000000002</v>
      </c>
      <c r="G19" s="108">
        <v>5.228730024908506</v>
      </c>
      <c r="H19" s="67"/>
      <c r="I19" s="111"/>
      <c r="J19" s="113"/>
      <c r="K19" s="111"/>
      <c r="L19" s="111"/>
      <c r="M19" s="111"/>
      <c r="N19" s="111"/>
      <c r="O19" s="73"/>
      <c r="P19" s="68"/>
    </row>
    <row r="20" spans="3:16" ht="12.75" customHeight="1">
      <c r="C20" s="31"/>
      <c r="D20" s="66"/>
      <c r="E20" s="81" t="s">
        <v>69</v>
      </c>
      <c r="F20" s="82">
        <v>8.1</v>
      </c>
      <c r="G20" s="84">
        <v>7.2075599295260778E-2</v>
      </c>
      <c r="H20" s="67"/>
      <c r="I20" s="111"/>
      <c r="J20" s="67"/>
      <c r="K20" s="111"/>
      <c r="L20" s="111"/>
      <c r="M20" s="111"/>
      <c r="N20" s="111"/>
      <c r="O20" s="73"/>
      <c r="P20" s="68"/>
    </row>
    <row r="21" spans="3:16" ht="12.75" customHeight="1">
      <c r="C21" s="31"/>
      <c r="D21" s="66"/>
      <c r="E21" s="81" t="s">
        <v>70</v>
      </c>
      <c r="F21" s="82">
        <v>20.62</v>
      </c>
      <c r="G21" s="84">
        <v>3.1696617562016693E-2</v>
      </c>
      <c r="H21" s="67"/>
      <c r="I21" s="111"/>
      <c r="J21" s="67"/>
      <c r="K21" s="111"/>
      <c r="L21" s="111"/>
      <c r="M21" s="111"/>
      <c r="N21" s="111"/>
      <c r="O21" s="73"/>
      <c r="P21" s="68"/>
    </row>
    <row r="22" spans="3:16" ht="12.75" customHeight="1">
      <c r="D22" s="66"/>
      <c r="E22" s="81" t="s">
        <v>71</v>
      </c>
      <c r="F22" s="82">
        <v>9045.0300000000007</v>
      </c>
      <c r="G22" s="84">
        <v>1.7095311194112506</v>
      </c>
      <c r="H22" s="67"/>
      <c r="I22" s="111"/>
      <c r="J22" s="67"/>
      <c r="K22" s="111"/>
      <c r="L22" s="111"/>
      <c r="M22" s="111"/>
      <c r="N22" s="111"/>
      <c r="O22" s="73"/>
      <c r="P22" s="68"/>
    </row>
    <row r="23" spans="3:16" ht="12.75" customHeight="1">
      <c r="D23" s="66"/>
      <c r="E23" s="81" t="s">
        <v>133</v>
      </c>
      <c r="F23" s="82">
        <v>23.9</v>
      </c>
      <c r="G23" s="84">
        <v>0.45848416311293477</v>
      </c>
      <c r="H23" s="67"/>
      <c r="I23" s="111"/>
      <c r="J23" s="67"/>
      <c r="K23" s="111"/>
      <c r="L23" s="111"/>
      <c r="M23" s="111"/>
      <c r="N23" s="111"/>
      <c r="O23" s="73"/>
      <c r="P23" s="68"/>
    </row>
    <row r="24" spans="3:16" ht="12.75" customHeight="1">
      <c r="D24" s="66"/>
      <c r="E24" s="81" t="s">
        <v>72</v>
      </c>
      <c r="F24" s="82">
        <v>10450</v>
      </c>
      <c r="G24" s="84">
        <v>3.3456380243767345</v>
      </c>
      <c r="H24" s="67"/>
      <c r="I24" s="111"/>
      <c r="J24" s="67"/>
      <c r="K24" s="111"/>
      <c r="L24" s="111"/>
      <c r="M24" s="111"/>
      <c r="N24" s="111"/>
      <c r="O24" s="73"/>
      <c r="P24" s="68"/>
    </row>
    <row r="25" spans="3:16" ht="12.75" customHeight="1">
      <c r="D25" s="66"/>
      <c r="E25" s="81" t="s">
        <v>73</v>
      </c>
      <c r="F25" s="82">
        <v>3718.5800000000004</v>
      </c>
      <c r="G25" s="84">
        <v>8.1253938606251257</v>
      </c>
      <c r="H25" s="67"/>
      <c r="I25" s="111"/>
      <c r="J25" s="113"/>
      <c r="K25" s="111"/>
      <c r="L25" s="111"/>
      <c r="M25" s="111"/>
      <c r="N25" s="111"/>
      <c r="O25" s="73"/>
      <c r="P25" s="68"/>
    </row>
    <row r="26" spans="3:16" ht="12.75" customHeight="1">
      <c r="D26" s="66"/>
      <c r="E26" s="81" t="s">
        <v>74</v>
      </c>
      <c r="F26" s="82">
        <v>1858</v>
      </c>
      <c r="G26" s="84">
        <v>1.6661585092454758</v>
      </c>
      <c r="H26" s="67"/>
      <c r="I26" s="111"/>
      <c r="J26" s="113"/>
      <c r="K26" s="111"/>
      <c r="L26" s="111"/>
      <c r="M26" s="111"/>
      <c r="N26" s="111"/>
      <c r="O26" s="73"/>
      <c r="P26" s="68"/>
    </row>
    <row r="27" spans="3:16" ht="12.75" customHeight="1">
      <c r="D27" s="66"/>
      <c r="E27" s="81" t="s">
        <v>75</v>
      </c>
      <c r="F27" s="82">
        <v>91.39</v>
      </c>
      <c r="G27" s="84">
        <v>0.31442516171960522</v>
      </c>
      <c r="H27" s="67"/>
      <c r="I27" s="111"/>
      <c r="J27" s="67"/>
      <c r="K27" s="111"/>
      <c r="L27" s="111"/>
      <c r="M27" s="111"/>
      <c r="N27" s="111"/>
      <c r="O27" s="73"/>
      <c r="P27" s="69"/>
    </row>
    <row r="28" spans="3:16" ht="15">
      <c r="D28" s="66"/>
      <c r="E28" s="81" t="s">
        <v>76</v>
      </c>
      <c r="F28" s="82">
        <v>0</v>
      </c>
      <c r="G28" s="84">
        <v>0</v>
      </c>
      <c r="H28" s="67"/>
      <c r="I28" s="111"/>
      <c r="J28" s="67"/>
      <c r="K28" s="111"/>
      <c r="L28" s="111"/>
      <c r="M28" s="111"/>
      <c r="N28" s="111"/>
      <c r="O28" s="73"/>
    </row>
    <row r="29" spans="3:16" ht="15">
      <c r="C29" s="62"/>
      <c r="D29" s="66"/>
      <c r="E29" s="81" t="s">
        <v>77</v>
      </c>
      <c r="F29" s="82">
        <v>0</v>
      </c>
      <c r="G29" s="84">
        <v>0</v>
      </c>
      <c r="H29" s="67"/>
      <c r="I29" s="111"/>
      <c r="J29" s="113"/>
      <c r="K29" s="111"/>
      <c r="L29" s="111"/>
      <c r="M29" s="111"/>
      <c r="N29" s="111"/>
      <c r="O29" s="73"/>
      <c r="P29" s="62"/>
    </row>
    <row r="30" spans="3:16" ht="15">
      <c r="C30" s="62"/>
      <c r="D30" s="66"/>
      <c r="E30" s="81" t="s">
        <v>78</v>
      </c>
      <c r="F30" s="82">
        <v>24811</v>
      </c>
      <c r="G30" s="84">
        <v>8.7020120127819354</v>
      </c>
      <c r="H30" s="67"/>
      <c r="I30" s="111"/>
      <c r="J30" s="113"/>
      <c r="K30" s="111"/>
      <c r="L30" s="111"/>
      <c r="M30" s="111"/>
      <c r="N30" s="111"/>
      <c r="O30" s="73"/>
      <c r="P30" s="62"/>
    </row>
    <row r="31" spans="3:16" ht="15">
      <c r="C31" s="62"/>
      <c r="D31" s="66"/>
      <c r="E31" s="81" t="s">
        <v>79</v>
      </c>
      <c r="F31" s="82">
        <v>0</v>
      </c>
      <c r="G31" s="84">
        <v>0</v>
      </c>
      <c r="H31" s="67"/>
      <c r="I31" s="111"/>
      <c r="J31" s="114"/>
      <c r="K31" s="111"/>
      <c r="L31" s="111"/>
      <c r="M31" s="111"/>
      <c r="N31" s="111"/>
      <c r="O31" s="73"/>
      <c r="P31" s="62"/>
    </row>
    <row r="32" spans="3:16" ht="15">
      <c r="C32" s="62"/>
      <c r="D32" s="66"/>
      <c r="E32" s="81" t="s">
        <v>80</v>
      </c>
      <c r="F32" s="82">
        <v>68</v>
      </c>
      <c r="G32" s="84">
        <v>1.7589239524055871</v>
      </c>
      <c r="H32" s="67"/>
      <c r="I32" s="111"/>
      <c r="J32" s="114"/>
      <c r="K32" s="111"/>
      <c r="L32" s="111"/>
      <c r="M32" s="111"/>
      <c r="N32" s="111"/>
      <c r="O32" s="73"/>
      <c r="P32" s="62"/>
    </row>
    <row r="33" spans="3:16" ht="15">
      <c r="C33" s="62"/>
      <c r="D33" s="66"/>
      <c r="E33" s="81" t="s">
        <v>81</v>
      </c>
      <c r="F33" s="82">
        <v>104.51999999999998</v>
      </c>
      <c r="G33" s="84">
        <v>4.8662616104476566</v>
      </c>
      <c r="H33" s="67"/>
      <c r="I33" s="111"/>
      <c r="J33" s="114"/>
      <c r="K33" s="111"/>
      <c r="L33" s="111"/>
      <c r="M33" s="111"/>
      <c r="N33" s="111"/>
      <c r="O33" s="73"/>
      <c r="P33" s="62"/>
    </row>
    <row r="34" spans="3:16" ht="15">
      <c r="C34" s="62"/>
      <c r="D34" s="66"/>
      <c r="E34" s="81" t="s">
        <v>82</v>
      </c>
      <c r="F34" s="82">
        <v>0</v>
      </c>
      <c r="G34" s="84">
        <v>0</v>
      </c>
      <c r="H34" s="67"/>
      <c r="I34" s="112"/>
      <c r="J34" s="114"/>
      <c r="K34" s="111"/>
      <c r="L34" s="111"/>
      <c r="M34" s="111"/>
      <c r="N34" s="111"/>
      <c r="O34" s="73"/>
      <c r="P34" s="62"/>
    </row>
    <row r="35" spans="3:16" ht="15">
      <c r="C35" s="62"/>
      <c r="D35" s="66"/>
      <c r="E35" s="81" t="s">
        <v>83</v>
      </c>
      <c r="F35" s="82">
        <v>0</v>
      </c>
      <c r="G35" s="84">
        <v>0</v>
      </c>
      <c r="H35" s="67"/>
      <c r="I35" s="111"/>
      <c r="J35" s="114"/>
      <c r="K35" s="111"/>
      <c r="L35" s="111"/>
      <c r="M35" s="111"/>
      <c r="N35" s="111"/>
      <c r="O35" s="73"/>
      <c r="P35" s="62"/>
    </row>
    <row r="36" spans="3:16" ht="15">
      <c r="C36" s="62"/>
      <c r="D36" s="66"/>
      <c r="E36" s="81" t="s">
        <v>84</v>
      </c>
      <c r="F36" s="82">
        <v>163.12000000000003</v>
      </c>
      <c r="G36" s="84">
        <v>0.10341614359476092</v>
      </c>
      <c r="H36" s="67"/>
      <c r="I36" s="111"/>
      <c r="J36" s="114"/>
      <c r="K36" s="111"/>
      <c r="L36" s="111"/>
      <c r="M36" s="111"/>
      <c r="N36" s="111"/>
      <c r="O36" s="73"/>
      <c r="P36" s="62"/>
    </row>
    <row r="37" spans="3:16" ht="15">
      <c r="C37" s="62"/>
      <c r="D37" s="66"/>
      <c r="E37" s="81" t="s">
        <v>85</v>
      </c>
      <c r="F37" s="82">
        <v>853</v>
      </c>
      <c r="G37" s="84">
        <v>1.5638750366676446</v>
      </c>
      <c r="H37" s="67"/>
      <c r="I37" s="111"/>
      <c r="J37" s="115"/>
      <c r="K37" s="111"/>
      <c r="L37" s="111"/>
      <c r="M37" s="111"/>
      <c r="N37" s="111"/>
      <c r="O37" s="73"/>
      <c r="P37" s="62"/>
    </row>
    <row r="38" spans="3:16" ht="15">
      <c r="C38" s="62"/>
      <c r="D38" s="66"/>
      <c r="E38" s="81" t="s">
        <v>86</v>
      </c>
      <c r="F38" s="82">
        <v>2116.6999999999998</v>
      </c>
      <c r="G38" s="84">
        <v>2.617028800051433</v>
      </c>
      <c r="H38" s="67"/>
      <c r="I38" s="111"/>
      <c r="J38" s="114"/>
      <c r="K38" s="111"/>
      <c r="L38" s="111"/>
      <c r="M38" s="111"/>
      <c r="N38" s="111"/>
      <c r="O38" s="73"/>
      <c r="P38" s="62"/>
    </row>
    <row r="39" spans="3:16" ht="15">
      <c r="C39" s="62"/>
      <c r="D39" s="66"/>
      <c r="E39" s="81" t="s">
        <v>87</v>
      </c>
      <c r="F39" s="82">
        <v>1850</v>
      </c>
      <c r="G39" s="84">
        <v>3.0924560787656921</v>
      </c>
      <c r="H39" s="67"/>
      <c r="I39" s="111"/>
      <c r="J39" s="115"/>
      <c r="K39" s="111"/>
      <c r="L39" s="111"/>
      <c r="M39" s="111"/>
      <c r="N39" s="111"/>
      <c r="O39" s="73"/>
      <c r="P39" s="62"/>
    </row>
    <row r="40" spans="3:16" ht="15">
      <c r="C40" s="62"/>
      <c r="D40" s="66"/>
      <c r="E40" s="81" t="s">
        <v>123</v>
      </c>
      <c r="F40" s="105">
        <v>0</v>
      </c>
      <c r="G40" s="84">
        <v>0</v>
      </c>
      <c r="H40" s="67"/>
      <c r="I40" s="111"/>
      <c r="J40" s="115"/>
      <c r="K40" s="111"/>
      <c r="L40" s="111"/>
      <c r="M40" s="111"/>
      <c r="N40" s="111"/>
      <c r="O40" s="73"/>
      <c r="P40" s="62"/>
    </row>
    <row r="41" spans="3:16" ht="15">
      <c r="C41" s="62"/>
      <c r="D41" s="66"/>
      <c r="E41" s="81" t="s">
        <v>88</v>
      </c>
      <c r="F41" s="82">
        <v>0</v>
      </c>
      <c r="G41" s="84">
        <v>0</v>
      </c>
      <c r="H41" s="67"/>
      <c r="I41" s="111"/>
      <c r="J41" s="115"/>
      <c r="K41" s="111"/>
      <c r="L41" s="111"/>
      <c r="M41" s="111"/>
      <c r="N41" s="111"/>
      <c r="O41" s="73"/>
      <c r="P41" s="62"/>
    </row>
    <row r="42" spans="3:16" ht="15">
      <c r="C42" s="62"/>
      <c r="D42" s="66"/>
      <c r="E42" s="85" t="s">
        <v>89</v>
      </c>
      <c r="F42" s="86">
        <v>1051</v>
      </c>
      <c r="G42" s="87">
        <v>1.7093044058093581</v>
      </c>
      <c r="H42" s="67"/>
      <c r="I42" s="110"/>
      <c r="J42" s="111"/>
      <c r="K42" s="111"/>
      <c r="L42" s="111"/>
      <c r="M42" s="111"/>
      <c r="N42" s="111"/>
      <c r="O42" s="73"/>
      <c r="P42" s="62"/>
    </row>
    <row r="43" spans="3:16" ht="15">
      <c r="C43" s="62"/>
      <c r="D43" s="62"/>
      <c r="E43" s="119" t="s">
        <v>134</v>
      </c>
      <c r="F43" s="119"/>
      <c r="G43" s="119"/>
      <c r="H43" s="62"/>
      <c r="I43" s="110"/>
      <c r="J43" s="110"/>
      <c r="K43" s="111"/>
      <c r="L43" s="111"/>
      <c r="M43" s="111"/>
      <c r="N43" s="111"/>
      <c r="O43" s="73"/>
      <c r="P43" s="62"/>
    </row>
    <row r="44" spans="3:16">
      <c r="C44" s="62"/>
      <c r="D44" s="62"/>
      <c r="E44" s="120"/>
      <c r="F44" s="120"/>
      <c r="G44" s="120"/>
      <c r="H44" s="62"/>
      <c r="I44" s="110"/>
      <c r="J44" s="110"/>
      <c r="K44" s="110"/>
      <c r="L44" s="110"/>
      <c r="M44" s="110"/>
      <c r="N44" s="110"/>
      <c r="O44" s="62"/>
      <c r="P44" s="62"/>
    </row>
    <row r="45" spans="3:16">
      <c r="C45" s="62"/>
      <c r="D45" s="62"/>
      <c r="E45" s="62"/>
      <c r="F45" s="62"/>
      <c r="G45" s="62"/>
      <c r="H45" s="62"/>
      <c r="I45" s="110"/>
      <c r="J45" s="110"/>
      <c r="K45" s="110"/>
      <c r="L45" s="110"/>
      <c r="M45" s="110"/>
      <c r="N45" s="110"/>
      <c r="O45" s="62"/>
      <c r="P45" s="62"/>
    </row>
    <row r="46" spans="3:16">
      <c r="C46" s="62"/>
      <c r="D46" s="62"/>
      <c r="E46" s="62"/>
      <c r="F46" s="62"/>
      <c r="G46" s="62"/>
      <c r="H46" s="62"/>
      <c r="I46" s="110"/>
      <c r="J46" s="110"/>
      <c r="K46" s="110"/>
      <c r="L46" s="110"/>
      <c r="M46" s="110"/>
      <c r="N46" s="110"/>
      <c r="O46" s="62"/>
      <c r="P46" s="62"/>
    </row>
    <row r="47" spans="3:16">
      <c r="C47" s="62"/>
      <c r="D47" s="62"/>
      <c r="E47" s="62"/>
      <c r="F47" s="62"/>
      <c r="G47" s="62"/>
      <c r="H47" s="62"/>
      <c r="I47" s="110"/>
      <c r="J47" s="110"/>
      <c r="K47" s="110"/>
      <c r="L47" s="110"/>
      <c r="M47" s="110"/>
      <c r="N47" s="110"/>
      <c r="O47" s="62"/>
      <c r="P47" s="62"/>
    </row>
    <row r="48" spans="3:16">
      <c r="C48" s="62"/>
      <c r="D48" s="62"/>
      <c r="E48" s="62"/>
      <c r="F48" s="62"/>
      <c r="G48" s="62"/>
      <c r="H48" s="62"/>
      <c r="I48" s="110"/>
      <c r="J48" s="110"/>
      <c r="K48" s="110"/>
      <c r="L48" s="110"/>
      <c r="M48" s="110"/>
      <c r="N48" s="110"/>
      <c r="O48" s="62"/>
      <c r="P48" s="62"/>
    </row>
    <row r="49" spans="3:16">
      <c r="C49" s="62"/>
      <c r="D49" s="62"/>
      <c r="E49" s="62"/>
      <c r="F49" s="62"/>
      <c r="G49" s="62"/>
      <c r="H49" s="62"/>
      <c r="I49" s="110"/>
      <c r="J49" s="110"/>
      <c r="K49" s="110"/>
      <c r="L49" s="110"/>
      <c r="M49" s="110"/>
      <c r="N49" s="110"/>
      <c r="O49" s="62"/>
      <c r="P49" s="62"/>
    </row>
    <row r="50" spans="3:16">
      <c r="C50" s="62"/>
      <c r="D50" s="62"/>
      <c r="E50" s="62"/>
      <c r="F50" s="62"/>
      <c r="G50" s="62"/>
      <c r="H50" s="62"/>
      <c r="I50" s="110"/>
      <c r="J50" s="110"/>
      <c r="K50" s="110"/>
      <c r="L50" s="110"/>
      <c r="M50" s="110"/>
      <c r="N50" s="110"/>
      <c r="O50" s="62"/>
      <c r="P50" s="62"/>
    </row>
    <row r="51" spans="3:16">
      <c r="C51" s="62"/>
      <c r="D51" s="62"/>
      <c r="E51" s="62"/>
      <c r="F51" s="62"/>
      <c r="G51" s="62"/>
      <c r="H51" s="62"/>
      <c r="I51" s="110"/>
      <c r="J51" s="110"/>
      <c r="K51" s="110"/>
      <c r="L51" s="110"/>
      <c r="M51" s="110"/>
      <c r="N51" s="110"/>
      <c r="O51" s="62"/>
      <c r="P51" s="62"/>
    </row>
    <row r="52" spans="3:16">
      <c r="C52" s="62"/>
      <c r="D52" s="62"/>
      <c r="E52" s="62"/>
      <c r="F52" s="62"/>
      <c r="G52" s="62"/>
      <c r="H52" s="62"/>
      <c r="I52" s="110"/>
      <c r="J52" s="110"/>
      <c r="K52" s="110"/>
      <c r="L52" s="110"/>
      <c r="M52" s="110"/>
      <c r="N52" s="110"/>
      <c r="O52" s="62"/>
      <c r="P52" s="62"/>
    </row>
    <row r="53" spans="3:16">
      <c r="C53" s="62"/>
      <c r="D53" s="62"/>
      <c r="E53" s="62"/>
      <c r="F53" s="62"/>
      <c r="G53" s="62"/>
      <c r="H53" s="62"/>
      <c r="I53" s="110"/>
      <c r="J53" s="110"/>
      <c r="K53" s="110"/>
      <c r="L53" s="110"/>
      <c r="M53" s="110"/>
      <c r="N53" s="110"/>
      <c r="O53" s="62"/>
      <c r="P53" s="62"/>
    </row>
    <row r="54" spans="3:16">
      <c r="C54" s="62"/>
      <c r="D54" s="62"/>
      <c r="E54" s="62"/>
      <c r="F54" s="62"/>
      <c r="G54" s="62"/>
      <c r="H54" s="62"/>
      <c r="I54" s="110"/>
      <c r="J54" s="110"/>
      <c r="K54" s="110"/>
      <c r="L54" s="110"/>
      <c r="M54" s="110"/>
      <c r="N54" s="110"/>
      <c r="O54" s="62"/>
      <c r="P54" s="62"/>
    </row>
    <row r="55" spans="3:16">
      <c r="C55" s="62"/>
      <c r="D55" s="62"/>
      <c r="E55" s="62"/>
      <c r="F55" s="62"/>
      <c r="G55" s="62"/>
      <c r="H55" s="62"/>
      <c r="I55" s="110"/>
      <c r="J55" s="110"/>
      <c r="K55" s="110"/>
      <c r="L55" s="110"/>
      <c r="M55" s="110"/>
      <c r="N55" s="110"/>
      <c r="O55" s="62"/>
      <c r="P55" s="62"/>
    </row>
    <row r="56" spans="3:16">
      <c r="C56" s="62"/>
      <c r="D56" s="62"/>
      <c r="E56" s="62"/>
      <c r="F56" s="62"/>
      <c r="G56" s="62"/>
      <c r="H56" s="62"/>
      <c r="I56" s="110"/>
      <c r="J56" s="110"/>
      <c r="K56" s="110"/>
      <c r="L56" s="110"/>
      <c r="M56" s="110"/>
      <c r="N56" s="110"/>
      <c r="O56" s="62"/>
      <c r="P56" s="62"/>
    </row>
    <row r="57" spans="3:16">
      <c r="C57" s="62"/>
      <c r="D57" s="62"/>
      <c r="E57" s="62"/>
      <c r="F57" s="62"/>
      <c r="G57" s="62"/>
      <c r="H57" s="62"/>
      <c r="I57" s="110"/>
      <c r="J57" s="110"/>
      <c r="K57" s="110"/>
      <c r="L57" s="110"/>
      <c r="M57" s="110"/>
      <c r="N57" s="110"/>
      <c r="O57" s="62"/>
      <c r="P57" s="62"/>
    </row>
    <row r="58" spans="3:16">
      <c r="C58" s="62"/>
      <c r="D58" s="62"/>
      <c r="E58" s="62"/>
      <c r="F58" s="62"/>
      <c r="G58" s="62"/>
      <c r="H58" s="62"/>
      <c r="I58" s="110"/>
      <c r="J58" s="110"/>
      <c r="K58" s="110"/>
      <c r="L58" s="110"/>
      <c r="M58" s="110"/>
      <c r="N58" s="110"/>
      <c r="O58" s="62"/>
      <c r="P58" s="62"/>
    </row>
    <row r="59" spans="3:16">
      <c r="C59" s="62"/>
      <c r="D59" s="62"/>
      <c r="E59" s="62"/>
      <c r="F59" s="62"/>
      <c r="G59" s="62"/>
      <c r="H59" s="62"/>
      <c r="I59" s="110"/>
      <c r="J59" s="110"/>
      <c r="K59" s="110"/>
      <c r="L59" s="110"/>
      <c r="M59" s="110"/>
      <c r="N59" s="110"/>
      <c r="O59" s="62"/>
      <c r="P59" s="62"/>
    </row>
    <row r="60" spans="3:16">
      <c r="C60" s="62"/>
      <c r="D60" s="62"/>
      <c r="E60" s="62"/>
      <c r="F60" s="62"/>
      <c r="G60" s="62"/>
      <c r="H60" s="62"/>
      <c r="I60" s="110"/>
      <c r="J60" s="110"/>
      <c r="K60" s="110"/>
      <c r="L60" s="110"/>
      <c r="M60" s="110"/>
      <c r="N60" s="110"/>
      <c r="O60" s="62"/>
      <c r="P60" s="62"/>
    </row>
    <row r="61" spans="3:16">
      <c r="C61" s="62"/>
      <c r="D61" s="62"/>
      <c r="E61" s="62"/>
      <c r="F61" s="62"/>
      <c r="G61" s="62"/>
      <c r="H61" s="62"/>
      <c r="I61" s="110"/>
      <c r="J61" s="110"/>
      <c r="K61" s="110"/>
      <c r="L61" s="110"/>
      <c r="M61" s="110"/>
      <c r="N61" s="110"/>
      <c r="O61" s="62"/>
      <c r="P61" s="62"/>
    </row>
    <row r="62" spans="3:16">
      <c r="C62" s="62"/>
      <c r="D62" s="62"/>
      <c r="E62" s="62"/>
      <c r="F62" s="62"/>
      <c r="G62" s="62"/>
      <c r="H62" s="62"/>
      <c r="I62" s="110"/>
      <c r="J62" s="110"/>
      <c r="K62" s="110"/>
      <c r="L62" s="110"/>
      <c r="M62" s="110"/>
      <c r="N62" s="110"/>
      <c r="O62" s="62"/>
      <c r="P62" s="62"/>
    </row>
    <row r="63" spans="3:16">
      <c r="C63" s="62"/>
      <c r="D63" s="62"/>
      <c r="E63" s="62"/>
      <c r="F63" s="62"/>
      <c r="G63" s="62"/>
      <c r="H63" s="62"/>
      <c r="I63" s="110"/>
      <c r="J63" s="110"/>
      <c r="K63" s="110"/>
      <c r="L63" s="110"/>
      <c r="M63" s="110"/>
      <c r="N63" s="110"/>
      <c r="O63" s="62"/>
      <c r="P63" s="62"/>
    </row>
    <row r="64" spans="3:16">
      <c r="C64" s="62"/>
      <c r="D64" s="62"/>
      <c r="E64" s="62"/>
      <c r="F64" s="62"/>
      <c r="G64" s="62"/>
      <c r="H64" s="62"/>
      <c r="I64" s="110"/>
      <c r="J64" s="110"/>
      <c r="K64" s="110"/>
      <c r="L64" s="110"/>
      <c r="M64" s="110"/>
      <c r="N64" s="110"/>
      <c r="O64" s="62"/>
      <c r="P64" s="62"/>
    </row>
    <row r="65" spans="3:16">
      <c r="C65" s="62"/>
      <c r="D65" s="62"/>
      <c r="E65" s="62"/>
      <c r="F65" s="62"/>
      <c r="G65" s="62"/>
      <c r="H65" s="62"/>
      <c r="I65" s="110"/>
      <c r="J65" s="110"/>
      <c r="K65" s="110"/>
      <c r="L65" s="110"/>
      <c r="M65" s="110"/>
      <c r="N65" s="110"/>
      <c r="O65" s="62"/>
      <c r="P65" s="62"/>
    </row>
    <row r="66" spans="3:16">
      <c r="C66" s="62"/>
      <c r="D66" s="62"/>
      <c r="E66" s="62"/>
      <c r="F66" s="62"/>
      <c r="G66" s="62"/>
      <c r="H66" s="62"/>
      <c r="I66" s="110"/>
      <c r="J66" s="110"/>
      <c r="K66" s="110"/>
      <c r="L66" s="110"/>
      <c r="M66" s="110"/>
      <c r="N66" s="110"/>
      <c r="O66" s="62"/>
      <c r="P66" s="62"/>
    </row>
    <row r="67" spans="3:16">
      <c r="C67" s="62"/>
      <c r="D67" s="62"/>
      <c r="E67" s="62"/>
      <c r="F67" s="62"/>
      <c r="G67" s="62"/>
      <c r="H67" s="62"/>
      <c r="I67" s="110"/>
      <c r="J67" s="110"/>
      <c r="K67" s="110"/>
      <c r="L67" s="110"/>
      <c r="M67" s="110"/>
      <c r="N67" s="110"/>
      <c r="O67" s="62"/>
      <c r="P67" s="62"/>
    </row>
    <row r="68" spans="3:16">
      <c r="C68" s="62"/>
      <c r="D68" s="62"/>
      <c r="E68" s="62"/>
      <c r="F68" s="62"/>
      <c r="G68" s="62"/>
      <c r="H68" s="62"/>
      <c r="I68" s="110"/>
      <c r="J68" s="110"/>
      <c r="K68" s="110"/>
      <c r="L68" s="110"/>
      <c r="M68" s="110"/>
      <c r="N68" s="110"/>
      <c r="O68" s="62"/>
      <c r="P68" s="62"/>
    </row>
    <row r="69" spans="3:16">
      <c r="C69" s="62"/>
      <c r="D69" s="62"/>
      <c r="E69" s="62"/>
      <c r="F69" s="62"/>
      <c r="G69" s="62"/>
      <c r="H69" s="62"/>
      <c r="I69" s="110"/>
      <c r="J69" s="110"/>
      <c r="K69" s="110"/>
      <c r="L69" s="110"/>
      <c r="M69" s="110"/>
      <c r="N69" s="110"/>
      <c r="O69" s="62"/>
      <c r="P69" s="62"/>
    </row>
    <row r="70" spans="3:16">
      <c r="C70" s="62"/>
      <c r="D70" s="62"/>
      <c r="E70" s="62"/>
      <c r="F70" s="62"/>
      <c r="G70" s="62"/>
      <c r="H70" s="62"/>
      <c r="I70" s="110"/>
      <c r="J70" s="110"/>
      <c r="K70" s="110"/>
      <c r="L70" s="110"/>
      <c r="M70" s="110"/>
      <c r="N70" s="110"/>
      <c r="O70" s="62"/>
      <c r="P70" s="62"/>
    </row>
    <row r="71" spans="3:16">
      <c r="C71" s="62"/>
      <c r="D71" s="62"/>
      <c r="E71" s="62"/>
      <c r="F71" s="62"/>
      <c r="G71" s="62"/>
      <c r="H71" s="62"/>
      <c r="I71" s="110"/>
      <c r="J71" s="110"/>
      <c r="K71" s="110"/>
      <c r="L71" s="110"/>
      <c r="M71" s="110"/>
      <c r="N71" s="110"/>
      <c r="O71" s="62"/>
      <c r="P71" s="62"/>
    </row>
    <row r="72" spans="3:16">
      <c r="C72" s="62"/>
      <c r="D72" s="62"/>
      <c r="E72" s="62"/>
      <c r="F72" s="62"/>
      <c r="G72" s="62"/>
      <c r="H72" s="62"/>
      <c r="I72" s="110"/>
      <c r="J72" s="110"/>
      <c r="K72" s="110"/>
      <c r="L72" s="110"/>
      <c r="M72" s="110"/>
      <c r="N72" s="110"/>
      <c r="O72" s="62"/>
      <c r="P72" s="62"/>
    </row>
    <row r="73" spans="3:16">
      <c r="C73" s="62"/>
      <c r="D73" s="62"/>
      <c r="E73" s="62"/>
      <c r="F73" s="62"/>
      <c r="G73" s="62"/>
      <c r="H73" s="62"/>
      <c r="I73" s="110"/>
      <c r="J73" s="110"/>
      <c r="K73" s="110"/>
      <c r="L73" s="110"/>
      <c r="M73" s="110"/>
      <c r="N73" s="110"/>
      <c r="O73" s="62"/>
      <c r="P73" s="62"/>
    </row>
    <row r="74" spans="3:16">
      <c r="C74" s="62"/>
      <c r="D74" s="62"/>
      <c r="E74" s="62"/>
      <c r="F74" s="62"/>
      <c r="G74" s="62"/>
      <c r="H74" s="62"/>
      <c r="I74" s="110"/>
      <c r="J74" s="110"/>
      <c r="K74" s="110"/>
      <c r="L74" s="110"/>
      <c r="M74" s="110"/>
      <c r="N74" s="110"/>
      <c r="O74" s="62"/>
      <c r="P74" s="62"/>
    </row>
    <row r="75" spans="3:16">
      <c r="C75" s="62"/>
      <c r="D75" s="62"/>
      <c r="E75" s="62"/>
      <c r="F75" s="62"/>
      <c r="G75" s="62"/>
      <c r="H75" s="62"/>
      <c r="I75" s="110"/>
      <c r="J75" s="110"/>
      <c r="K75" s="110"/>
      <c r="L75" s="110"/>
      <c r="M75" s="110"/>
      <c r="N75" s="110"/>
      <c r="O75" s="62"/>
      <c r="P75" s="62"/>
    </row>
    <row r="76" spans="3:16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6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6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6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6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E199" s="62"/>
      <c r="F199" s="62"/>
      <c r="G199" s="62"/>
      <c r="H199" s="62"/>
      <c r="I199" s="62"/>
      <c r="J199" s="62"/>
      <c r="K199" s="62"/>
      <c r="L199" s="62"/>
      <c r="M199" s="62"/>
    </row>
  </sheetData>
  <sortState ref="L7:N40">
    <sortCondition descending="1" ref="N7:N40"/>
  </sortState>
  <dataConsolidate/>
  <mergeCells count="2">
    <mergeCell ref="C7:C10"/>
    <mergeCell ref="E43:G44"/>
  </mergeCells>
  <hyperlinks>
    <hyperlink ref="C4" location="Indice!A1" display="Indice!A1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</sheetPr>
  <dimension ref="A1:O8956"/>
  <sheetViews>
    <sheetView showGridLines="0" showOutlineSymbols="0" topLeftCell="A178" workbookViewId="0">
      <selection activeCell="C223" sqref="B223:C223"/>
    </sheetView>
  </sheetViews>
  <sheetFormatPr baseColWidth="10" defaultRowHeight="11.25" customHeight="1"/>
  <cols>
    <col min="1" max="1" width="2.7109375" style="11" customWidth="1"/>
    <col min="3" max="3" width="11.42578125" customWidth="1"/>
  </cols>
  <sheetData>
    <row r="1" spans="2:13" s="3" customFormat="1" ht="21" customHeight="1">
      <c r="D1" s="4"/>
      <c r="M1" s="28" t="s">
        <v>35</v>
      </c>
    </row>
    <row r="2" spans="2:13" s="3" customFormat="1" ht="15" customHeight="1">
      <c r="D2" s="4"/>
      <c r="M2" s="28" t="s">
        <v>103</v>
      </c>
    </row>
    <row r="3" spans="2:13" s="3" customFormat="1" ht="20.25" customHeight="1">
      <c r="B3" s="29" t="s">
        <v>42</v>
      </c>
      <c r="D3" s="4"/>
    </row>
    <row r="5" spans="2:13" ht="11.25" customHeight="1">
      <c r="B5" s="17" t="s">
        <v>44</v>
      </c>
      <c r="C5" s="2"/>
      <c r="D5" s="2"/>
      <c r="E5" s="2"/>
      <c r="F5" s="2"/>
    </row>
    <row r="6" spans="2:13" ht="24" customHeight="1">
      <c r="B6" s="16"/>
      <c r="C6" s="24" t="s">
        <v>0</v>
      </c>
      <c r="D6" s="24" t="s">
        <v>1</v>
      </c>
      <c r="E6" s="24" t="s">
        <v>2</v>
      </c>
      <c r="F6" s="24" t="s">
        <v>16</v>
      </c>
      <c r="G6" s="24" t="s">
        <v>30</v>
      </c>
      <c r="H6" s="24" t="s">
        <v>31</v>
      </c>
      <c r="I6" s="24" t="s">
        <v>32</v>
      </c>
    </row>
    <row r="7" spans="2:13" ht="11.25" customHeight="1">
      <c r="B7" s="18">
        <v>2001</v>
      </c>
      <c r="C7" s="19">
        <v>1.8768100000000001</v>
      </c>
      <c r="D7" s="19"/>
      <c r="E7" s="19"/>
      <c r="F7" s="19"/>
      <c r="G7" s="19">
        <v>1.48234</v>
      </c>
      <c r="H7" s="19">
        <v>0.26218000000000008</v>
      </c>
      <c r="I7" s="25">
        <v>21.487345921846313</v>
      </c>
      <c r="K7" s="1"/>
    </row>
    <row r="8" spans="2:13" ht="11.25" customHeight="1">
      <c r="B8" s="18">
        <v>2002</v>
      </c>
      <c r="C8" s="19">
        <v>4.4769999999999968</v>
      </c>
      <c r="D8" s="19"/>
      <c r="E8" s="19"/>
      <c r="F8" s="19"/>
      <c r="G8" s="19">
        <f t="shared" ref="G8:G22" si="0">SUM(C8:F8)</f>
        <v>4.4769999999999968</v>
      </c>
      <c r="H8" s="19">
        <f t="shared" ref="H8:H19" si="1">G8-G7</f>
        <v>2.994659999999997</v>
      </c>
      <c r="I8" s="25">
        <f>((G8/G7)-1)*100</f>
        <v>202.02247797401384</v>
      </c>
      <c r="K8" s="1"/>
    </row>
    <row r="9" spans="2:13" ht="11.25" customHeight="1">
      <c r="B9" s="18">
        <v>2003</v>
      </c>
      <c r="C9" s="19">
        <v>10.906529999999952</v>
      </c>
      <c r="D9" s="19"/>
      <c r="E9" s="19"/>
      <c r="F9" s="19"/>
      <c r="G9" s="19">
        <f t="shared" si="0"/>
        <v>10.906529999999952</v>
      </c>
      <c r="H9" s="19">
        <f t="shared" si="1"/>
        <v>6.4295299999999553</v>
      </c>
      <c r="I9" s="25">
        <f t="shared" ref="I9:I19" si="2">((G9/G8)-1)*100</f>
        <v>143.6124637033719</v>
      </c>
    </row>
    <row r="10" spans="2:13" ht="11.25" customHeight="1">
      <c r="B10" s="18">
        <v>2004</v>
      </c>
      <c r="C10" s="19">
        <v>20.482359999999854</v>
      </c>
      <c r="D10" s="19"/>
      <c r="E10" s="19"/>
      <c r="F10" s="19"/>
      <c r="G10" s="19">
        <f t="shared" si="0"/>
        <v>20.482359999999854</v>
      </c>
      <c r="H10" s="19">
        <f t="shared" si="1"/>
        <v>9.5758299999999021</v>
      </c>
      <c r="I10" s="25">
        <f t="shared" si="2"/>
        <v>87.799052494239177</v>
      </c>
    </row>
    <row r="11" spans="2:13" ht="11.25" customHeight="1">
      <c r="B11" s="18">
        <v>2005</v>
      </c>
      <c r="C11" s="19">
        <v>41.190070000000006</v>
      </c>
      <c r="D11" s="19"/>
      <c r="E11" s="19"/>
      <c r="F11" s="19"/>
      <c r="G11" s="19">
        <f t="shared" si="0"/>
        <v>41.190070000000006</v>
      </c>
      <c r="H11" s="19">
        <f t="shared" si="1"/>
        <v>20.707710000000151</v>
      </c>
      <c r="I11" s="25">
        <f t="shared" si="2"/>
        <v>101.10021501428692</v>
      </c>
      <c r="K11" s="1"/>
    </row>
    <row r="12" spans="2:13" ht="11.25" customHeight="1">
      <c r="B12" s="18">
        <v>2006</v>
      </c>
      <c r="C12" s="19">
        <v>118.85114000000021</v>
      </c>
      <c r="D12" s="19">
        <v>1.1128899999999999</v>
      </c>
      <c r="E12" s="19">
        <v>5.4037799999999896</v>
      </c>
      <c r="F12" s="19">
        <v>7.4999999999999997E-3</v>
      </c>
      <c r="G12" s="19">
        <f t="shared" si="0"/>
        <v>125.37531000000018</v>
      </c>
      <c r="H12" s="19">
        <f t="shared" si="1"/>
        <v>84.185240000000178</v>
      </c>
      <c r="I12" s="25">
        <f t="shared" si="2"/>
        <v>204.3823669151331</v>
      </c>
      <c r="K12" s="1"/>
    </row>
    <row r="13" spans="2:13" ht="11.25" customHeight="1">
      <c r="B13" s="18">
        <v>2007</v>
      </c>
      <c r="C13" s="19">
        <v>594.27135000000033</v>
      </c>
      <c r="D13" s="19">
        <v>1.4766900000000001</v>
      </c>
      <c r="E13" s="19">
        <v>22.222709999999999</v>
      </c>
      <c r="F13" s="19">
        <v>8.3999999999999995E-3</v>
      </c>
      <c r="G13" s="19">
        <f t="shared" si="0"/>
        <v>617.97915000000035</v>
      </c>
      <c r="H13" s="19">
        <f t="shared" si="1"/>
        <v>492.60384000000016</v>
      </c>
      <c r="I13" s="25">
        <f t="shared" si="2"/>
        <v>392.90338743728688</v>
      </c>
      <c r="J13" s="74"/>
      <c r="K13" s="1"/>
    </row>
    <row r="14" spans="2:13" ht="11.25" customHeight="1">
      <c r="B14" s="18">
        <v>2008</v>
      </c>
      <c r="C14" s="19">
        <v>3205.1997500001021</v>
      </c>
      <c r="D14" s="19">
        <v>51.537539999999701</v>
      </c>
      <c r="E14" s="19">
        <v>93.754159999999203</v>
      </c>
      <c r="F14" s="19">
        <v>5.79E-2</v>
      </c>
      <c r="G14" s="19">
        <f>SUM(C14:F14)</f>
        <v>3350.5493500001007</v>
      </c>
      <c r="H14" s="19">
        <f t="shared" si="1"/>
        <v>2732.5702000001002</v>
      </c>
      <c r="I14" s="25">
        <f>((G14/G13)-1)*100</f>
        <v>442.17838093730171</v>
      </c>
      <c r="J14" s="74"/>
      <c r="K14" s="1"/>
    </row>
    <row r="15" spans="2:13" ht="11.25" customHeight="1">
      <c r="B15" s="18">
        <v>2009</v>
      </c>
      <c r="C15" s="19">
        <v>3243.2076300001027</v>
      </c>
      <c r="D15" s="19">
        <v>52.584539999999699</v>
      </c>
      <c r="E15" s="19">
        <v>95.706609999999202</v>
      </c>
      <c r="F15" s="19">
        <v>5.79E-2</v>
      </c>
      <c r="G15" s="19">
        <f>SUM(C15:F15)</f>
        <v>3391.5566800001016</v>
      </c>
      <c r="H15" s="19">
        <f>G15-G14</f>
        <v>41.00733000000082</v>
      </c>
      <c r="I15" s="25">
        <f>((G15/G14)-1)*100</f>
        <v>1.2238987018651004</v>
      </c>
      <c r="J15" s="74"/>
      <c r="K15" s="1"/>
      <c r="L15" s="79"/>
    </row>
    <row r="16" spans="2:13" ht="11.25" customHeight="1">
      <c r="B16" s="18">
        <v>2010</v>
      </c>
      <c r="C16" s="19">
        <v>3645.2139100000977</v>
      </c>
      <c r="D16" s="19">
        <v>59.013529999999705</v>
      </c>
      <c r="E16" s="19">
        <v>125.0978099999992</v>
      </c>
      <c r="F16" s="19">
        <v>5.79E-2</v>
      </c>
      <c r="G16" s="19">
        <f t="shared" si="0"/>
        <v>3829.3831500000965</v>
      </c>
      <c r="H16" s="19">
        <f>G16-G15</f>
        <v>437.82646999999497</v>
      </c>
      <c r="I16" s="25">
        <f t="shared" si="2"/>
        <v>12.909307179851748</v>
      </c>
      <c r="J16" s="74"/>
      <c r="K16" s="1"/>
      <c r="L16" s="79"/>
    </row>
    <row r="17" spans="2:12" ht="11.25" customHeight="1">
      <c r="B17" s="18">
        <v>2011</v>
      </c>
      <c r="C17" s="19">
        <v>4032.0594600000986</v>
      </c>
      <c r="D17" s="19">
        <v>63.132079999999704</v>
      </c>
      <c r="E17" s="19">
        <v>138.04025999999908</v>
      </c>
      <c r="F17" s="19">
        <v>5.79E-2</v>
      </c>
      <c r="G17" s="19">
        <f t="shared" si="0"/>
        <v>4233.2897000000976</v>
      </c>
      <c r="H17" s="19">
        <f t="shared" si="1"/>
        <v>403.90655000000106</v>
      </c>
      <c r="I17" s="25">
        <f t="shared" si="2"/>
        <v>10.5475616875786</v>
      </c>
      <c r="J17" s="74"/>
      <c r="K17" s="1"/>
      <c r="L17" s="79"/>
    </row>
    <row r="18" spans="2:12" ht="11.25" customHeight="1">
      <c r="B18" s="18">
        <v>2012</v>
      </c>
      <c r="C18" s="19">
        <v>4293.5912300000982</v>
      </c>
      <c r="D18" s="19">
        <v>77.5061299999997</v>
      </c>
      <c r="E18" s="19">
        <v>161.15557999999911</v>
      </c>
      <c r="F18" s="19">
        <v>5.79E-2</v>
      </c>
      <c r="G18" s="19">
        <f t="shared" si="0"/>
        <v>4532.3108400000965</v>
      </c>
      <c r="H18" s="19">
        <f t="shared" si="1"/>
        <v>299.02113999999892</v>
      </c>
      <c r="I18" s="25">
        <f t="shared" si="2"/>
        <v>7.0635643008318594</v>
      </c>
      <c r="J18" s="74"/>
      <c r="K18" s="1"/>
      <c r="L18" s="79"/>
    </row>
    <row r="19" spans="2:12" ht="11.25" customHeight="1">
      <c r="B19" s="18">
        <v>2013</v>
      </c>
      <c r="C19" s="19">
        <v>4396.5001700001485</v>
      </c>
      <c r="D19" s="19">
        <v>77.674929999999904</v>
      </c>
      <c r="E19" s="19">
        <v>164.19107999999801</v>
      </c>
      <c r="F19" s="19">
        <v>5.79E-2</v>
      </c>
      <c r="G19" s="19">
        <f t="shared" si="0"/>
        <v>4638.4240800001462</v>
      </c>
      <c r="H19" s="19">
        <f t="shared" si="1"/>
        <v>106.1132400000497</v>
      </c>
      <c r="I19" s="25">
        <f t="shared" si="2"/>
        <v>2.3412613067829158</v>
      </c>
      <c r="J19" s="74"/>
      <c r="K19" s="1"/>
      <c r="L19" s="79"/>
    </row>
    <row r="20" spans="2:12" ht="11.25" customHeight="1">
      <c r="B20" s="18">
        <v>2014</v>
      </c>
      <c r="C20" s="19">
        <v>4402.664610000149</v>
      </c>
      <c r="D20" s="19">
        <v>77.733829999999898</v>
      </c>
      <c r="E20" s="19">
        <v>165.24327999999801</v>
      </c>
      <c r="F20" s="19">
        <v>5.79E-2</v>
      </c>
      <c r="G20" s="19">
        <f t="shared" si="0"/>
        <v>4645.6996200001468</v>
      </c>
      <c r="H20" s="19">
        <f>G20-G19</f>
        <v>7.2755400000005466</v>
      </c>
      <c r="I20" s="25">
        <f>((G20/G19)-1)*100</f>
        <v>0.15685370450215785</v>
      </c>
      <c r="J20" s="74"/>
      <c r="K20" s="1"/>
      <c r="L20" s="79"/>
    </row>
    <row r="21" spans="2:12" ht="11.25" customHeight="1">
      <c r="B21" s="18">
        <v>2015</v>
      </c>
      <c r="C21" s="19">
        <v>4435.0021140001354</v>
      </c>
      <c r="D21" s="19">
        <v>78.83145999999978</v>
      </c>
      <c r="E21" s="19">
        <v>167.26166999999847</v>
      </c>
      <c r="F21" s="19">
        <v>5.9700000000000003E-2</v>
      </c>
      <c r="G21" s="19">
        <f t="shared" si="0"/>
        <v>4681.1549440001327</v>
      </c>
      <c r="H21" s="19">
        <f>G21-G20</f>
        <v>35.455323999985922</v>
      </c>
      <c r="I21" s="25">
        <f>((G21/G20)-1)*100</f>
        <v>0.76318589017998484</v>
      </c>
      <c r="J21" s="74"/>
      <c r="K21" s="1"/>
      <c r="L21" s="79"/>
    </row>
    <row r="22" spans="2:12" ht="11.25" customHeight="1">
      <c r="B22" s="18">
        <v>2016</v>
      </c>
      <c r="C22" s="19">
        <v>4438.8531340001355</v>
      </c>
      <c r="D22" s="19">
        <v>79.489214999999774</v>
      </c>
      <c r="E22" s="19">
        <v>167.26666999999847</v>
      </c>
      <c r="F22" s="19">
        <v>5.9700000000000003E-2</v>
      </c>
      <c r="G22" s="19">
        <f t="shared" si="0"/>
        <v>4685.668719000133</v>
      </c>
      <c r="H22" s="19">
        <f>G22-G21</f>
        <v>4.5137750000003507</v>
      </c>
      <c r="I22" s="25">
        <f>((G22/G21)-1)*100</f>
        <v>9.6424387870053252E-2</v>
      </c>
      <c r="J22" s="74"/>
      <c r="K22" s="1"/>
      <c r="L22" s="79"/>
    </row>
    <row r="23" spans="2:12" ht="11.25" customHeight="1">
      <c r="B23" s="22">
        <v>2017</v>
      </c>
      <c r="C23" s="23">
        <v>4439.266913000135</v>
      </c>
      <c r="D23" s="23">
        <v>80.05728499999978</v>
      </c>
      <c r="E23" s="23">
        <v>167.2255699999985</v>
      </c>
      <c r="F23" s="23">
        <v>5.9700000000000003E-2</v>
      </c>
      <c r="G23" s="23">
        <f>SUM(C23:F23)</f>
        <v>4686.6094680001333</v>
      </c>
      <c r="H23" s="23">
        <f>G23-G22</f>
        <v>0.94074900000032358</v>
      </c>
      <c r="I23" s="26">
        <f>((G23/G22)-1)*100</f>
        <v>2.0077155608233532E-2</v>
      </c>
      <c r="J23" s="74"/>
      <c r="K23" s="1"/>
      <c r="L23" s="79"/>
    </row>
    <row r="24" spans="2:12" ht="11.25" customHeight="1">
      <c r="B24" s="20"/>
      <c r="C24" s="21"/>
      <c r="D24" s="21"/>
      <c r="E24" s="21"/>
      <c r="F24" s="21"/>
    </row>
    <row r="25" spans="2:12" ht="11.25" customHeight="1">
      <c r="B25" s="17" t="s">
        <v>106</v>
      </c>
    </row>
    <row r="26" spans="2:12" ht="24" customHeight="1">
      <c r="B26" s="16"/>
      <c r="C26" s="24" t="s">
        <v>46</v>
      </c>
    </row>
    <row r="27" spans="2:12" ht="11.25" customHeight="1">
      <c r="B27" s="18" t="s">
        <v>4</v>
      </c>
      <c r="C27" s="19">
        <v>878.25664700005393</v>
      </c>
      <c r="D27" s="37" t="str">
        <f>IF(C27=0,CONCATENATE(B27," ","-"),CONCATENATE(B27," ",TEXT(C27,"0")," MW"))</f>
        <v>Andalucía 878 MW</v>
      </c>
      <c r="E27" s="1"/>
    </row>
    <row r="28" spans="2:12" ht="11.25" customHeight="1">
      <c r="B28" s="18" t="s">
        <v>5</v>
      </c>
      <c r="C28" s="19">
        <v>168.6793399999973</v>
      </c>
      <c r="D28" s="37" t="str">
        <f>IF(C28=0,B28,CONCATENATE(B28," ",TEXT(C28,"0")," MW"))</f>
        <v>Aragón 169 MW</v>
      </c>
      <c r="E28" s="1"/>
    </row>
    <row r="29" spans="2:12" ht="11.25" customHeight="1">
      <c r="B29" s="18" t="s">
        <v>6</v>
      </c>
      <c r="C29" s="19">
        <v>0.74530000000000041</v>
      </c>
      <c r="D29" s="37" t="str">
        <f t="shared" ref="D29:D45" si="3">IF(C29=0,B29,CONCATENATE(B29," ",TEXT(C29,"0")," MW"))</f>
        <v>Asturias 1 MW</v>
      </c>
      <c r="E29" s="1"/>
    </row>
    <row r="30" spans="2:12" ht="11.25" customHeight="1">
      <c r="B30" s="18" t="s">
        <v>1</v>
      </c>
      <c r="C30" s="19">
        <v>80.05728499999978</v>
      </c>
      <c r="D30" s="37" t="str">
        <f t="shared" si="3"/>
        <v>Baleares 80 MW</v>
      </c>
      <c r="E30" s="1"/>
    </row>
    <row r="31" spans="2:12" ht="11.25" customHeight="1">
      <c r="B31" s="18" t="s">
        <v>100</v>
      </c>
      <c r="C31" s="19">
        <v>348.2160699999954</v>
      </c>
      <c r="D31" s="37" t="str">
        <f t="shared" si="3"/>
        <v>C. Valenciana 348 MW</v>
      </c>
      <c r="E31" s="1"/>
    </row>
    <row r="32" spans="2:12" ht="11.25" customHeight="1">
      <c r="B32" s="18" t="s">
        <v>2</v>
      </c>
      <c r="C32" s="19">
        <v>167.2255699999985</v>
      </c>
      <c r="D32" s="37" t="str">
        <f t="shared" si="3"/>
        <v>Canarias 167 MW</v>
      </c>
      <c r="E32" s="1"/>
    </row>
    <row r="33" spans="2:5" ht="11.25" customHeight="1">
      <c r="B33" s="18" t="s">
        <v>9</v>
      </c>
      <c r="C33" s="19">
        <v>2.1930049999999972</v>
      </c>
      <c r="D33" s="37" t="str">
        <f t="shared" si="3"/>
        <v>Cantabria 2 MW</v>
      </c>
      <c r="E33" s="1"/>
    </row>
    <row r="34" spans="2:5" ht="11.25" customHeight="1">
      <c r="B34" s="18" t="s">
        <v>127</v>
      </c>
      <c r="C34" s="19">
        <v>924.83869000007485</v>
      </c>
      <c r="D34" s="37" t="str">
        <f t="shared" si="3"/>
        <v>Castilla La Mancha 925 MW</v>
      </c>
      <c r="E34" s="1"/>
    </row>
    <row r="35" spans="2:5" ht="11.25" customHeight="1">
      <c r="B35" s="18" t="s">
        <v>20</v>
      </c>
      <c r="C35" s="19">
        <v>495.1076500000064</v>
      </c>
      <c r="D35" s="37" t="str">
        <f t="shared" si="3"/>
        <v>Castilla y León 495 MW</v>
      </c>
      <c r="E35" s="1"/>
    </row>
    <row r="36" spans="2:5" ht="11.25" customHeight="1">
      <c r="B36" s="18" t="s">
        <v>10</v>
      </c>
      <c r="C36" s="19">
        <v>266.24836499999873</v>
      </c>
      <c r="D36" s="37" t="str">
        <f t="shared" si="3"/>
        <v>Cataluña 266 MW</v>
      </c>
      <c r="E36" s="1"/>
    </row>
    <row r="37" spans="2:5" ht="11.25" customHeight="1">
      <c r="B37" s="18" t="s">
        <v>11</v>
      </c>
      <c r="C37" s="19">
        <v>0</v>
      </c>
      <c r="D37" s="37" t="str">
        <f>IF(C37=0,B37,CONCATENATE(B37," ",TEXT(C37,"0")," MW"))</f>
        <v>Ceuta</v>
      </c>
      <c r="E37" s="1"/>
    </row>
    <row r="38" spans="2:5" ht="11.25" customHeight="1">
      <c r="B38" s="18" t="s">
        <v>12</v>
      </c>
      <c r="C38" s="19">
        <v>563.9779840000125</v>
      </c>
      <c r="D38" s="37" t="str">
        <f t="shared" si="3"/>
        <v>Extremadura 564 MW</v>
      </c>
      <c r="E38" s="1"/>
    </row>
    <row r="39" spans="2:5" ht="11.25" customHeight="1">
      <c r="B39" s="18" t="s">
        <v>13</v>
      </c>
      <c r="C39" s="19">
        <v>16.671414999999996</v>
      </c>
      <c r="D39" s="37" t="str">
        <f t="shared" si="3"/>
        <v>Galicia 17 MW</v>
      </c>
      <c r="E39" s="1"/>
    </row>
    <row r="40" spans="2:5" ht="11.25" customHeight="1">
      <c r="B40" s="18" t="s">
        <v>14</v>
      </c>
      <c r="C40" s="19">
        <v>85.602979999999789</v>
      </c>
      <c r="D40" s="37" t="str">
        <f t="shared" si="3"/>
        <v>La Rioja 86 MW</v>
      </c>
      <c r="E40" s="1"/>
    </row>
    <row r="41" spans="2:5" ht="11.25" customHeight="1">
      <c r="B41" s="18" t="s">
        <v>15</v>
      </c>
      <c r="C41" s="19">
        <v>63.537581000000337</v>
      </c>
      <c r="D41" s="37" t="str">
        <f t="shared" si="3"/>
        <v>Madrid 64 MW</v>
      </c>
      <c r="E41" s="1"/>
    </row>
    <row r="42" spans="2:5" ht="11.25" customHeight="1">
      <c r="B42" s="18" t="s">
        <v>16</v>
      </c>
      <c r="C42" s="19">
        <v>5.9700000000000003E-2</v>
      </c>
      <c r="D42" s="37" t="str">
        <f>IF(C42=0,B42,CONCATENATE(B42," ",TEXT(C42,"0,0")," MW"))</f>
        <v>Melilla 0,1 MW</v>
      </c>
      <c r="E42" s="1"/>
    </row>
    <row r="43" spans="2:5" ht="11.25" customHeight="1">
      <c r="B43" s="18" t="s">
        <v>17</v>
      </c>
      <c r="C43" s="19">
        <v>437.54469600000482</v>
      </c>
      <c r="D43" s="37" t="str">
        <f t="shared" si="3"/>
        <v>Murcia 438 MW</v>
      </c>
      <c r="E43" s="1"/>
    </row>
    <row r="44" spans="2:5" ht="11.25" customHeight="1">
      <c r="B44" s="18" t="s">
        <v>18</v>
      </c>
      <c r="C44" s="19">
        <v>160.83000999999143</v>
      </c>
      <c r="D44" s="37" t="str">
        <f t="shared" si="3"/>
        <v>Navarra 161 MW</v>
      </c>
      <c r="E44" s="1"/>
    </row>
    <row r="45" spans="2:5" ht="11.25" customHeight="1">
      <c r="B45" s="18" t="s">
        <v>19</v>
      </c>
      <c r="C45" s="19">
        <v>26.817180000000043</v>
      </c>
      <c r="D45" s="37" t="str">
        <f t="shared" si="3"/>
        <v>País Vasco 27 MW</v>
      </c>
      <c r="E45" s="1"/>
    </row>
    <row r="46" spans="2:5" ht="11.25" customHeight="1">
      <c r="B46" s="32" t="s">
        <v>37</v>
      </c>
      <c r="C46" s="33">
        <f>SUM(C27:C45)</f>
        <v>4686.6094680001333</v>
      </c>
      <c r="D46" s="38"/>
      <c r="E46" s="1"/>
    </row>
    <row r="48" spans="2:5" ht="11.25" customHeight="1">
      <c r="B48" s="17" t="s">
        <v>107</v>
      </c>
    </row>
    <row r="49" spans="2:11" ht="35.25" customHeight="1">
      <c r="B49" s="16"/>
      <c r="C49" s="24" t="s">
        <v>45</v>
      </c>
    </row>
    <row r="50" spans="2:11" ht="11.25" customHeight="1">
      <c r="B50" s="18" t="s">
        <v>9</v>
      </c>
      <c r="C50" s="100">
        <v>0</v>
      </c>
      <c r="I50" s="80"/>
      <c r="J50" s="80"/>
      <c r="K50" s="80"/>
    </row>
    <row r="51" spans="2:11" ht="11.25" customHeight="1">
      <c r="B51" s="18" t="s">
        <v>6</v>
      </c>
      <c r="C51" s="100">
        <v>0</v>
      </c>
      <c r="I51" s="80"/>
      <c r="J51" s="80"/>
      <c r="K51" s="80"/>
    </row>
    <row r="52" spans="2:11" ht="11.25" customHeight="1">
      <c r="B52" s="18" t="s">
        <v>16</v>
      </c>
      <c r="C52" s="100">
        <v>0</v>
      </c>
      <c r="I52" s="80"/>
      <c r="J52" s="80"/>
      <c r="K52" s="80"/>
    </row>
    <row r="53" spans="2:11" ht="11.25" customHeight="1">
      <c r="B53" s="18" t="s">
        <v>13</v>
      </c>
      <c r="C53" s="100">
        <v>0.4</v>
      </c>
      <c r="I53" s="80"/>
      <c r="J53" s="80"/>
      <c r="K53" s="80"/>
    </row>
    <row r="54" spans="2:11" ht="11.25" customHeight="1">
      <c r="B54" s="18" t="s">
        <v>19</v>
      </c>
      <c r="C54" s="100">
        <v>0.6</v>
      </c>
      <c r="I54" s="80"/>
      <c r="J54" s="80"/>
      <c r="K54" s="80"/>
    </row>
    <row r="55" spans="2:11" ht="11.25" customHeight="1">
      <c r="B55" s="18" t="s">
        <v>15</v>
      </c>
      <c r="C55" s="100">
        <v>1.4</v>
      </c>
      <c r="I55" s="80"/>
      <c r="J55" s="80"/>
      <c r="K55" s="80"/>
    </row>
    <row r="56" spans="2:11" ht="11.25" customHeight="1">
      <c r="B56" s="18" t="s">
        <v>1</v>
      </c>
      <c r="C56" s="100">
        <v>1.7</v>
      </c>
      <c r="I56" s="80"/>
      <c r="J56" s="80"/>
      <c r="K56" s="80"/>
    </row>
    <row r="57" spans="2:11" ht="11.25" customHeight="1">
      <c r="B57" s="18" t="s">
        <v>14</v>
      </c>
      <c r="C57" s="100">
        <v>1.8</v>
      </c>
      <c r="I57" s="80"/>
      <c r="J57" s="80"/>
      <c r="K57" s="80"/>
    </row>
    <row r="58" spans="2:11" ht="11.25" customHeight="1">
      <c r="B58" s="18" t="s">
        <v>18</v>
      </c>
      <c r="C58" s="100">
        <v>3.4</v>
      </c>
      <c r="I58" s="80"/>
      <c r="J58" s="80"/>
      <c r="K58" s="80"/>
    </row>
    <row r="59" spans="2:11" ht="11.25" customHeight="1">
      <c r="B59" s="18" t="s">
        <v>5</v>
      </c>
      <c r="C59" s="100">
        <v>3.6</v>
      </c>
      <c r="I59" s="80"/>
      <c r="J59" s="80"/>
      <c r="K59" s="80"/>
    </row>
    <row r="60" spans="2:11" ht="11.25" customHeight="1">
      <c r="B60" s="18" t="s">
        <v>2</v>
      </c>
      <c r="C60" s="100">
        <v>3.6</v>
      </c>
      <c r="I60" s="80"/>
      <c r="J60" s="80"/>
      <c r="K60" s="80"/>
    </row>
    <row r="61" spans="2:11" ht="11.25" customHeight="1">
      <c r="B61" s="18" t="s">
        <v>10</v>
      </c>
      <c r="C61" s="100">
        <v>5.7</v>
      </c>
      <c r="I61" s="80"/>
      <c r="J61" s="80"/>
      <c r="K61" s="80"/>
    </row>
    <row r="62" spans="2:11" ht="11.25" customHeight="1">
      <c r="B62" s="18" t="s">
        <v>100</v>
      </c>
      <c r="C62" s="100">
        <v>7.4</v>
      </c>
      <c r="I62" s="80"/>
      <c r="J62" s="80"/>
      <c r="K62" s="80"/>
    </row>
    <row r="63" spans="2:11" ht="11.25" customHeight="1">
      <c r="B63" s="18" t="s">
        <v>17</v>
      </c>
      <c r="C63" s="100">
        <v>9.3000000000000007</v>
      </c>
      <c r="I63" s="80"/>
      <c r="J63" s="80"/>
      <c r="K63" s="80"/>
    </row>
    <row r="64" spans="2:11" ht="11.25" customHeight="1">
      <c r="B64" s="18" t="s">
        <v>20</v>
      </c>
      <c r="C64" s="100">
        <v>10.6</v>
      </c>
      <c r="I64" s="80"/>
      <c r="J64" s="80"/>
      <c r="K64" s="80"/>
    </row>
    <row r="65" spans="2:11" ht="11.25" customHeight="1">
      <c r="B65" s="18" t="s">
        <v>12</v>
      </c>
      <c r="C65" s="100">
        <v>12.1</v>
      </c>
      <c r="I65" s="80"/>
      <c r="J65" s="80"/>
      <c r="K65" s="80"/>
    </row>
    <row r="66" spans="2:11" ht="11.25" customHeight="1">
      <c r="B66" s="18" t="s">
        <v>4</v>
      </c>
      <c r="C66" s="100">
        <v>18.7</v>
      </c>
      <c r="I66" s="80"/>
      <c r="J66" s="80"/>
      <c r="K66" s="80"/>
    </row>
    <row r="67" spans="2:11" ht="11.25" customHeight="1">
      <c r="B67" s="18" t="s">
        <v>55</v>
      </c>
      <c r="C67" s="100">
        <v>19.7</v>
      </c>
      <c r="I67" s="80"/>
      <c r="J67" s="80"/>
      <c r="K67" s="80"/>
    </row>
    <row r="68" spans="2:11" ht="11.25" customHeight="1">
      <c r="B68" s="32" t="s">
        <v>37</v>
      </c>
      <c r="C68" s="99">
        <f>SUM(C50:C67)</f>
        <v>100.00000000000001</v>
      </c>
      <c r="I68" s="80"/>
      <c r="J68" s="80"/>
      <c r="K68" s="80"/>
    </row>
    <row r="69" spans="2:11" ht="11.25" customHeight="1">
      <c r="J69" s="1"/>
    </row>
    <row r="70" spans="2:11" ht="11.25" customHeight="1">
      <c r="B70" s="17" t="s">
        <v>48</v>
      </c>
      <c r="C70" s="2"/>
      <c r="D70" s="2"/>
      <c r="E70" s="2"/>
      <c r="F70" s="2"/>
    </row>
    <row r="71" spans="2:11" ht="11.25" customHeight="1">
      <c r="B71" s="16"/>
      <c r="C71" s="24" t="s">
        <v>0</v>
      </c>
      <c r="D71" s="24" t="s">
        <v>1</v>
      </c>
      <c r="E71" s="24" t="s">
        <v>2</v>
      </c>
      <c r="F71" s="24" t="s">
        <v>16</v>
      </c>
      <c r="G71" s="24" t="s">
        <v>3</v>
      </c>
    </row>
    <row r="72" spans="2:11" ht="11.25" customHeight="1">
      <c r="B72" s="18">
        <v>2001</v>
      </c>
      <c r="C72" s="19">
        <v>1.639643</v>
      </c>
      <c r="D72" s="19">
        <v>0</v>
      </c>
      <c r="E72" s="19">
        <v>0</v>
      </c>
      <c r="F72" s="19">
        <v>0</v>
      </c>
      <c r="G72" s="19">
        <f>SUM(C72:F72)</f>
        <v>1.639643</v>
      </c>
    </row>
    <row r="73" spans="2:11" ht="11.25" customHeight="1">
      <c r="B73" s="18">
        <v>2002</v>
      </c>
      <c r="C73" s="19">
        <v>4.5614520000000001</v>
      </c>
      <c r="D73" s="19">
        <v>0</v>
      </c>
      <c r="E73" s="19">
        <v>0</v>
      </c>
      <c r="F73" s="19">
        <v>0</v>
      </c>
      <c r="G73" s="19">
        <f t="shared" ref="G73:G88" si="4">SUM(C73:F73)</f>
        <v>4.5614520000000001</v>
      </c>
      <c r="H73" s="79"/>
    </row>
    <row r="74" spans="2:11" ht="11.25" customHeight="1">
      <c r="B74" s="18">
        <v>2003</v>
      </c>
      <c r="C74" s="19">
        <v>8.9301049999999957</v>
      </c>
      <c r="D74" s="19">
        <v>0</v>
      </c>
      <c r="E74" s="19">
        <v>0</v>
      </c>
      <c r="F74" s="19">
        <v>0</v>
      </c>
      <c r="G74" s="19">
        <f t="shared" si="4"/>
        <v>8.9301049999999957</v>
      </c>
      <c r="H74" s="79"/>
    </row>
    <row r="75" spans="2:11" ht="11.25" customHeight="1">
      <c r="B75" s="18">
        <v>2004</v>
      </c>
      <c r="C75" s="19">
        <v>17.794010999999976</v>
      </c>
      <c r="D75" s="19">
        <v>0</v>
      </c>
      <c r="E75" s="19">
        <v>0</v>
      </c>
      <c r="F75" s="19">
        <v>0</v>
      </c>
      <c r="G75" s="19">
        <f t="shared" si="4"/>
        <v>17.794010999999976</v>
      </c>
      <c r="H75" s="79"/>
    </row>
    <row r="76" spans="2:11" ht="11.25" customHeight="1">
      <c r="B76" s="18">
        <v>2005</v>
      </c>
      <c r="C76" s="19">
        <v>40.088349000000001</v>
      </c>
      <c r="D76" s="19">
        <v>0</v>
      </c>
      <c r="E76" s="19">
        <v>0</v>
      </c>
      <c r="F76" s="19">
        <v>0</v>
      </c>
      <c r="G76" s="19">
        <f t="shared" si="4"/>
        <v>40.088349000000001</v>
      </c>
      <c r="H76" s="79"/>
    </row>
    <row r="77" spans="2:11" ht="11.25" customHeight="1">
      <c r="B77" s="18">
        <v>2006</v>
      </c>
      <c r="C77" s="19">
        <v>102.37499899999992</v>
      </c>
      <c r="D77" s="19">
        <v>1.1007949999999997</v>
      </c>
      <c r="E77" s="19">
        <v>2.9155499999999996</v>
      </c>
      <c r="F77" s="19">
        <v>0</v>
      </c>
      <c r="G77" s="19">
        <f t="shared" si="4"/>
        <v>106.39134399999992</v>
      </c>
      <c r="H77" s="79"/>
    </row>
    <row r="78" spans="2:11" ht="11.25" customHeight="1">
      <c r="B78" s="18">
        <v>2007</v>
      </c>
      <c r="C78" s="19">
        <v>462.577</v>
      </c>
      <c r="D78" s="19">
        <v>1.952</v>
      </c>
      <c r="E78" s="19">
        <v>19.373000000000001</v>
      </c>
      <c r="F78" s="19">
        <v>0</v>
      </c>
      <c r="G78" s="19">
        <f t="shared" si="4"/>
        <v>483.90199999999999</v>
      </c>
      <c r="H78" s="79"/>
    </row>
    <row r="79" spans="2:11" ht="11.25" customHeight="1">
      <c r="B79" s="18">
        <v>2008</v>
      </c>
      <c r="C79" s="19">
        <v>2406.0700000000002</v>
      </c>
      <c r="D79" s="19">
        <v>28.38</v>
      </c>
      <c r="E79" s="19">
        <v>63.5</v>
      </c>
      <c r="F79" s="19">
        <v>6.0000000000000001E-3</v>
      </c>
      <c r="G79" s="19">
        <f t="shared" si="4"/>
        <v>2497.9560000000001</v>
      </c>
      <c r="H79" s="79"/>
    </row>
    <row r="80" spans="2:11" ht="11.25" customHeight="1">
      <c r="B80" s="18">
        <v>2009</v>
      </c>
      <c r="C80" s="19">
        <v>5829.0049999999992</v>
      </c>
      <c r="D80" s="19">
        <v>80.933000000000007</v>
      </c>
      <c r="E80" s="19">
        <v>162.33000000000001</v>
      </c>
      <c r="F80" s="19">
        <v>0.122</v>
      </c>
      <c r="G80" s="19">
        <f t="shared" si="4"/>
        <v>6072.3899999999994</v>
      </c>
      <c r="H80" s="79"/>
      <c r="I80" s="1"/>
    </row>
    <row r="81" spans="2:12" ht="11.25" customHeight="1">
      <c r="B81" s="18">
        <v>2010</v>
      </c>
      <c r="C81" s="19">
        <v>6139.7820000000002</v>
      </c>
      <c r="D81" s="19">
        <v>87.757000000000005</v>
      </c>
      <c r="E81" s="19">
        <v>195.166</v>
      </c>
      <c r="F81" s="19">
        <v>6.7000000000000004E-2</v>
      </c>
      <c r="G81" s="19">
        <f t="shared" si="4"/>
        <v>6422.7719999999999</v>
      </c>
      <c r="H81" s="79"/>
      <c r="I81" s="1"/>
      <c r="J81" s="79"/>
    </row>
    <row r="82" spans="2:12" ht="11.25" customHeight="1">
      <c r="B82" s="18">
        <v>2011</v>
      </c>
      <c r="C82" s="19">
        <v>7091.688000000001</v>
      </c>
      <c r="D82" s="19">
        <v>101.221</v>
      </c>
      <c r="E82" s="19">
        <v>232.13900000000001</v>
      </c>
      <c r="F82" s="19">
        <v>7.1999999999999995E-2</v>
      </c>
      <c r="G82" s="19">
        <f t="shared" si="4"/>
        <v>7425.1200000000017</v>
      </c>
      <c r="H82" s="79"/>
      <c r="I82" s="1"/>
      <c r="J82" s="79"/>
    </row>
    <row r="83" spans="2:12" ht="11.25" customHeight="1">
      <c r="B83" s="18">
        <v>2012</v>
      </c>
      <c r="C83" s="19">
        <v>7829.9009999999998</v>
      </c>
      <c r="D83" s="19">
        <v>115.59399999999999</v>
      </c>
      <c r="E83" s="19">
        <v>256.51100000000002</v>
      </c>
      <c r="F83" s="19">
        <v>8.4000000000000005E-2</v>
      </c>
      <c r="G83" s="19">
        <f t="shared" si="4"/>
        <v>8202.09</v>
      </c>
      <c r="H83" s="79"/>
      <c r="I83" s="1"/>
      <c r="J83" s="79"/>
    </row>
    <row r="84" spans="2:12" ht="11.25" customHeight="1">
      <c r="B84" s="18">
        <v>2013</v>
      </c>
      <c r="C84" s="19">
        <v>7918.0379999999996</v>
      </c>
      <c r="D84" s="19">
        <v>122.098</v>
      </c>
      <c r="E84" s="19">
        <v>286.702</v>
      </c>
      <c r="F84" s="19">
        <v>8.1000000000000003E-2</v>
      </c>
      <c r="G84" s="19">
        <f t="shared" si="4"/>
        <v>8326.9189999999999</v>
      </c>
      <c r="H84" s="79"/>
      <c r="I84" s="1"/>
      <c r="J84" s="79"/>
    </row>
    <row r="85" spans="2:12" ht="11.25" customHeight="1">
      <c r="B85" s="18">
        <v>2014</v>
      </c>
      <c r="C85" s="19">
        <v>7802.4239999999991</v>
      </c>
      <c r="D85" s="19">
        <v>122.773</v>
      </c>
      <c r="E85" s="19">
        <v>282.291</v>
      </c>
      <c r="F85" s="19">
        <v>8.5000000000000006E-2</v>
      </c>
      <c r="G85" s="19">
        <f t="shared" si="4"/>
        <v>8207.5729999999985</v>
      </c>
      <c r="H85" s="79"/>
      <c r="I85" s="1"/>
      <c r="J85" s="79"/>
    </row>
    <row r="86" spans="2:12" ht="11.25" customHeight="1">
      <c r="B86" s="18">
        <v>2015</v>
      </c>
      <c r="C86" s="19">
        <v>7844.7979999999998</v>
      </c>
      <c r="D86" s="19">
        <v>122.64547999999999</v>
      </c>
      <c r="E86" s="19">
        <v>275.55416099999997</v>
      </c>
      <c r="F86" s="19">
        <v>7.8E-2</v>
      </c>
      <c r="G86" s="19">
        <f t="shared" si="4"/>
        <v>8243.0756409999995</v>
      </c>
      <c r="H86" s="79"/>
      <c r="I86" s="1"/>
      <c r="J86" s="79"/>
    </row>
    <row r="87" spans="2:12" ht="11.25" customHeight="1">
      <c r="B87" s="18">
        <v>2016</v>
      </c>
      <c r="C87" s="19">
        <v>7579.3129999999992</v>
      </c>
      <c r="D87" s="19">
        <v>120.5338</v>
      </c>
      <c r="E87" s="19">
        <v>277.67399999999998</v>
      </c>
      <c r="F87" s="19">
        <v>7.8E-2</v>
      </c>
      <c r="G87" s="19">
        <f t="shared" si="4"/>
        <v>7977.5987999999998</v>
      </c>
      <c r="H87" s="79"/>
      <c r="I87" s="1"/>
      <c r="J87" s="79"/>
    </row>
    <row r="88" spans="2:12" ht="11.25" customHeight="1">
      <c r="B88" s="22">
        <v>2017</v>
      </c>
      <c r="C88" s="23">
        <v>7988.2159999999985</v>
      </c>
      <c r="D88" s="23">
        <v>123.205</v>
      </c>
      <c r="E88" s="23">
        <v>273.53899999999999</v>
      </c>
      <c r="F88" s="23">
        <v>7.5999999999999998E-2</v>
      </c>
      <c r="G88" s="23">
        <f t="shared" si="4"/>
        <v>8385.0359999999982</v>
      </c>
      <c r="H88" s="79"/>
      <c r="I88" s="1"/>
      <c r="J88" s="79"/>
    </row>
    <row r="90" spans="2:12" ht="11.25" customHeight="1">
      <c r="B90" s="17" t="s">
        <v>109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 ht="24.75" customHeight="1">
      <c r="B91" s="90"/>
      <c r="C91" s="24">
        <v>2016</v>
      </c>
      <c r="D91" s="24">
        <v>2017</v>
      </c>
      <c r="E91" s="89"/>
      <c r="F91" s="89"/>
      <c r="G91" s="90"/>
      <c r="H91" s="24" t="s">
        <v>95</v>
      </c>
      <c r="I91" s="24" t="s">
        <v>94</v>
      </c>
      <c r="J91" s="89"/>
    </row>
    <row r="92" spans="2:12" ht="11.25" customHeight="1">
      <c r="B92" s="18" t="s">
        <v>4</v>
      </c>
      <c r="C92" s="19">
        <v>1525.6835510000001</v>
      </c>
      <c r="D92" s="19">
        <v>1579.890905</v>
      </c>
      <c r="E92" s="37" t="str">
        <f>IF(D92=0,CONCATENATE(B92," ","-"),CONCATENATE(B92," ",TEXT(D92,"0.000")," GWh"))</f>
        <v>Andalucía 1.580 GWh</v>
      </c>
      <c r="F92" s="89"/>
      <c r="G92" s="18" t="s">
        <v>11</v>
      </c>
      <c r="H92" s="19">
        <v>0</v>
      </c>
      <c r="I92" s="25">
        <v>0</v>
      </c>
      <c r="J92" s="92"/>
    </row>
    <row r="93" spans="2:12" ht="11.25" customHeight="1">
      <c r="B93" s="18" t="s">
        <v>5</v>
      </c>
      <c r="C93" s="19">
        <v>295.29593899999998</v>
      </c>
      <c r="D93" s="19">
        <v>311.32922000000002</v>
      </c>
      <c r="E93" s="37" t="str">
        <f>IF(D93=0,CONCATENATE(B93," ","-"),CONCATENATE(B93," ",TEXT(D93,"0")," GWh"))</f>
        <v>Aragón 311 GWh</v>
      </c>
      <c r="F93" s="89"/>
      <c r="G93" s="18" t="s">
        <v>16</v>
      </c>
      <c r="H93" s="19">
        <v>7.5192999999999996E-2</v>
      </c>
      <c r="I93" s="25">
        <v>8.9675218307910527E-4</v>
      </c>
      <c r="J93" s="92"/>
    </row>
    <row r="94" spans="2:12" ht="11.25" customHeight="1">
      <c r="B94" s="18" t="s">
        <v>6</v>
      </c>
      <c r="C94" s="19">
        <v>0.58736999999999984</v>
      </c>
      <c r="D94" s="19">
        <v>0.5954569999999999</v>
      </c>
      <c r="E94" s="37" t="str">
        <f>IF(D94=0,CONCATENATE(B94," ","-"),CONCATENATE(B94," ",TEXT(D94,"0")," GWh"))</f>
        <v>Asturias 1 GWh</v>
      </c>
      <c r="F94" s="89"/>
      <c r="G94" s="18" t="s">
        <v>6</v>
      </c>
      <c r="H94" s="19">
        <v>0.5954569999999999</v>
      </c>
      <c r="I94" s="25">
        <v>7.101423864983903E-3</v>
      </c>
      <c r="J94" s="92"/>
    </row>
    <row r="95" spans="2:12" ht="11.25" customHeight="1">
      <c r="B95" s="18" t="s">
        <v>1</v>
      </c>
      <c r="C95" s="19">
        <v>120.53466100000001</v>
      </c>
      <c r="D95" s="19">
        <v>123.20541800000001</v>
      </c>
      <c r="E95" s="37" t="str">
        <f>IF(D95=0,CONCATENATE(B95," ","-"),CONCATENATE(B95," ",TEXT(D95,"0")," GWh"))</f>
        <v>Baleares 123 GWh</v>
      </c>
      <c r="F95" s="89"/>
      <c r="G95" s="18" t="s">
        <v>9</v>
      </c>
      <c r="H95" s="19">
        <v>1.9455499999999997</v>
      </c>
      <c r="I95" s="25">
        <v>2.3202641333495842E-2</v>
      </c>
      <c r="J95" s="92"/>
    </row>
    <row r="96" spans="2:12" ht="11.25" customHeight="1">
      <c r="B96" s="18" t="s">
        <v>100</v>
      </c>
      <c r="C96" s="19">
        <v>514.06146799999999</v>
      </c>
      <c r="D96" s="19">
        <v>543.18397699999991</v>
      </c>
      <c r="E96" s="37" t="str">
        <f t="shared" ref="E96:E98" si="5">IF(D96=0,CONCATENATE(B96," ","-"),CONCATENATE(B96," ",TEXT(D96,"0")," GWh"))</f>
        <v>C. Valenciana 543 GWh</v>
      </c>
      <c r="F96" s="89"/>
      <c r="G96" s="18" t="s">
        <v>13</v>
      </c>
      <c r="H96" s="19">
        <v>20.792750000000002</v>
      </c>
      <c r="I96" s="25">
        <v>0.24797446510603471</v>
      </c>
      <c r="J96" s="92"/>
    </row>
    <row r="97" spans="2:11" ht="11.25" customHeight="1">
      <c r="B97" s="18" t="s">
        <v>2</v>
      </c>
      <c r="C97" s="19">
        <v>277.67476099999999</v>
      </c>
      <c r="D97" s="19">
        <v>273.54009800000006</v>
      </c>
      <c r="E97" s="37" t="str">
        <f t="shared" si="5"/>
        <v>Canarias 274 GWh</v>
      </c>
      <c r="F97" s="89"/>
      <c r="G97" s="18" t="s">
        <v>19</v>
      </c>
      <c r="H97" s="19">
        <v>31.235193000000002</v>
      </c>
      <c r="I97" s="25">
        <v>0.37251110491198902</v>
      </c>
      <c r="J97" s="92"/>
    </row>
    <row r="98" spans="2:11" ht="11.25" customHeight="1">
      <c r="B98" s="18" t="s">
        <v>9</v>
      </c>
      <c r="C98" s="19">
        <v>2.0952619999999995</v>
      </c>
      <c r="D98" s="19">
        <v>1.9455499999999997</v>
      </c>
      <c r="E98" s="37" t="str">
        <f t="shared" si="5"/>
        <v>Cantabria 2 GWh</v>
      </c>
      <c r="F98" s="89"/>
      <c r="G98" s="18" t="s">
        <v>15</v>
      </c>
      <c r="H98" s="19">
        <v>91.853569999999991</v>
      </c>
      <c r="I98" s="25">
        <v>1.0954462439470349</v>
      </c>
      <c r="J98" s="92"/>
    </row>
    <row r="99" spans="2:11" ht="11.25" customHeight="1">
      <c r="B99" s="18" t="s">
        <v>55</v>
      </c>
      <c r="C99" s="19">
        <v>1624.757124</v>
      </c>
      <c r="D99" s="19">
        <v>1742.0169139999998</v>
      </c>
      <c r="E99" s="37" t="str">
        <f>IF(D99=0,CONCATENATE(B99," ","-"),CONCATENATE(B99," ",TEXT(D99,"0.000")," GWh"))</f>
        <v>Castilla la Mancha 1.742 GWh</v>
      </c>
      <c r="F99" s="89"/>
      <c r="G99" s="18" t="s">
        <v>1</v>
      </c>
      <c r="H99" s="19">
        <v>123.20541800000001</v>
      </c>
      <c r="I99" s="25">
        <v>1.4693485771105514</v>
      </c>
      <c r="J99" s="92"/>
    </row>
    <row r="100" spans="2:11" ht="11.25" customHeight="1">
      <c r="B100" s="18" t="s">
        <v>20</v>
      </c>
      <c r="C100" s="19">
        <v>829.74446899999975</v>
      </c>
      <c r="D100" s="19">
        <v>895.31523300000003</v>
      </c>
      <c r="E100" s="37" t="str">
        <f t="shared" ref="E100:E107" si="6">IF(D100=0,CONCATENATE(B100," ","-"),CONCATENATE(B100," ",TEXT(D100,"0,0")," GWh"))</f>
        <v>Castilla y León 895,3 GWh</v>
      </c>
      <c r="F100" s="89"/>
      <c r="G100" s="18" t="s">
        <v>14</v>
      </c>
      <c r="H100" s="19">
        <v>139.47549600000002</v>
      </c>
      <c r="I100" s="25">
        <v>1.6633856279712342</v>
      </c>
      <c r="J100" s="92"/>
    </row>
    <row r="101" spans="2:11" ht="11.25" customHeight="1">
      <c r="B101" s="18" t="s">
        <v>10</v>
      </c>
      <c r="C101" s="19">
        <v>413.62143100000003</v>
      </c>
      <c r="D101" s="19">
        <v>420.48871700000001</v>
      </c>
      <c r="E101" s="37" t="str">
        <f t="shared" si="6"/>
        <v>Cataluña 420,5 GWh</v>
      </c>
      <c r="F101" s="89"/>
      <c r="G101" s="18" t="s">
        <v>2</v>
      </c>
      <c r="H101" s="19">
        <v>273.54009800000006</v>
      </c>
      <c r="I101" s="25">
        <v>3.2622409006313413</v>
      </c>
      <c r="J101" s="92"/>
    </row>
    <row r="102" spans="2:11" ht="11.25" customHeight="1">
      <c r="B102" s="18" t="s">
        <v>11</v>
      </c>
      <c r="C102" s="19">
        <v>0</v>
      </c>
      <c r="D102" s="19">
        <v>0</v>
      </c>
      <c r="E102" s="37" t="str">
        <f t="shared" si="6"/>
        <v>Ceuta -</v>
      </c>
      <c r="F102" s="89"/>
      <c r="G102" s="18" t="s">
        <v>5</v>
      </c>
      <c r="H102" s="19">
        <v>311.32922000000002</v>
      </c>
      <c r="I102" s="25">
        <v>3.7129142033342872</v>
      </c>
      <c r="J102" s="92"/>
    </row>
    <row r="103" spans="2:11" ht="11.25" customHeight="1">
      <c r="B103" s="18" t="s">
        <v>12</v>
      </c>
      <c r="C103" s="19">
        <v>1061.7441230000002</v>
      </c>
      <c r="D103" s="19">
        <v>1118.8691620000002</v>
      </c>
      <c r="E103" s="37" t="str">
        <f>IF(D103=0,CONCATENATE(B103," ","-"),CONCATENATE(B103," ",TEXT(D103,"0.000")," GWh"))</f>
        <v>Extremadura 1.119 GWh</v>
      </c>
      <c r="F103" s="89"/>
      <c r="G103" s="18" t="s">
        <v>18</v>
      </c>
      <c r="H103" s="19">
        <v>317.86444299999999</v>
      </c>
      <c r="I103" s="25">
        <v>3.7908533132535451</v>
      </c>
      <c r="J103" s="92"/>
    </row>
    <row r="104" spans="2:11" ht="11.25" customHeight="1">
      <c r="B104" s="18" t="s">
        <v>13</v>
      </c>
      <c r="C104" s="19">
        <v>20.147258000000001</v>
      </c>
      <c r="D104" s="19">
        <v>20.792750000000002</v>
      </c>
      <c r="E104" s="37" t="str">
        <f t="shared" ref="E104:E106" si="7">IF(D104=0,CONCATENATE(B104," ","-"),CONCATENATE(B104," ",TEXT(D104,"0")," GWh"))</f>
        <v>Galicia 21 GWh</v>
      </c>
      <c r="F104" s="89"/>
      <c r="G104" s="18" t="s">
        <v>10</v>
      </c>
      <c r="H104" s="19">
        <v>420.48871700000001</v>
      </c>
      <c r="I104" s="25">
        <v>5.0147510397228743</v>
      </c>
      <c r="J104" s="92"/>
    </row>
    <row r="105" spans="2:11" ht="11.25" customHeight="1">
      <c r="B105" s="18" t="s">
        <v>14</v>
      </c>
      <c r="C105" s="19">
        <v>131.42565400000001</v>
      </c>
      <c r="D105" s="19">
        <v>139.47549600000002</v>
      </c>
      <c r="E105" s="37" t="str">
        <f t="shared" si="7"/>
        <v>La Rioja 139 GWh</v>
      </c>
      <c r="F105" s="89"/>
      <c r="G105" s="18" t="s">
        <v>100</v>
      </c>
      <c r="H105" s="19">
        <v>543.18397699999991</v>
      </c>
      <c r="I105" s="25">
        <v>6.4780154693700274</v>
      </c>
      <c r="J105" s="92"/>
    </row>
    <row r="106" spans="2:11" ht="11.25" customHeight="1">
      <c r="B106" s="18" t="s">
        <v>15</v>
      </c>
      <c r="C106" s="19">
        <v>88.527027000000004</v>
      </c>
      <c r="D106" s="19">
        <v>91.853569999999991</v>
      </c>
      <c r="E106" s="37" t="str">
        <f t="shared" si="7"/>
        <v>Madrid 92 GWh</v>
      </c>
      <c r="F106" s="89"/>
      <c r="G106" s="18" t="s">
        <v>17</v>
      </c>
      <c r="H106" s="19">
        <v>773.35944199999994</v>
      </c>
      <c r="I106" s="25">
        <v>9.2230894886271155</v>
      </c>
      <c r="J106" s="92"/>
    </row>
    <row r="107" spans="2:11" ht="11.25" customHeight="1">
      <c r="B107" s="18" t="s">
        <v>16</v>
      </c>
      <c r="C107" s="19">
        <v>7.8081999999999999E-2</v>
      </c>
      <c r="D107" s="19">
        <v>7.5192999999999996E-2</v>
      </c>
      <c r="E107" s="37" t="str">
        <f t="shared" si="6"/>
        <v>Melilla 0,1 GWh</v>
      </c>
      <c r="F107" s="89"/>
      <c r="G107" s="18" t="s">
        <v>20</v>
      </c>
      <c r="H107" s="19">
        <v>895.31523300000003</v>
      </c>
      <c r="I107" s="25">
        <v>10.677535006406551</v>
      </c>
      <c r="J107" s="92"/>
    </row>
    <row r="108" spans="2:11" ht="11.25" customHeight="1">
      <c r="B108" s="18" t="s">
        <v>17</v>
      </c>
      <c r="C108" s="19">
        <v>747.01913599999978</v>
      </c>
      <c r="D108" s="19">
        <v>773.35944199999994</v>
      </c>
      <c r="E108" s="37" t="str">
        <f t="shared" ref="E108:E110" si="8">IF(D108=0,CONCATENATE(B108," ","-"),CONCATENATE(B108," ",TEXT(D108,"0")," GWh"))</f>
        <v>Murcia 773 GWh</v>
      </c>
      <c r="F108" s="89"/>
      <c r="G108" s="18" t="s">
        <v>12</v>
      </c>
      <c r="H108" s="19">
        <v>1118.8691620000002</v>
      </c>
      <c r="I108" s="25">
        <v>13.343640546372523</v>
      </c>
      <c r="J108" s="92"/>
    </row>
    <row r="109" spans="2:11" ht="11.25" customHeight="1">
      <c r="B109" s="18" t="s">
        <v>18</v>
      </c>
      <c r="C109" s="19">
        <v>294.94099799999998</v>
      </c>
      <c r="D109" s="19">
        <v>317.86444299999999</v>
      </c>
      <c r="E109" s="37" t="str">
        <f t="shared" si="8"/>
        <v>Navarra 318 GWh</v>
      </c>
      <c r="F109" s="89"/>
      <c r="G109" s="18" t="s">
        <v>4</v>
      </c>
      <c r="H109" s="19">
        <v>1579.890905</v>
      </c>
      <c r="I109" s="25">
        <v>18.841788704873768</v>
      </c>
      <c r="J109" s="92"/>
    </row>
    <row r="110" spans="2:11" ht="11.25" customHeight="1">
      <c r="B110" s="18" t="s">
        <v>19</v>
      </c>
      <c r="C110" s="19">
        <v>29.661533999999996</v>
      </c>
      <c r="D110" s="19">
        <v>31.235193000000002</v>
      </c>
      <c r="E110" s="37" t="str">
        <f t="shared" si="8"/>
        <v>País Vasco 31 GWh</v>
      </c>
      <c r="F110" s="89"/>
      <c r="G110" s="18" t="s">
        <v>55</v>
      </c>
      <c r="H110" s="19">
        <v>1742.0169139999998</v>
      </c>
      <c r="I110" s="25">
        <v>20.775304490979558</v>
      </c>
      <c r="J110" s="92"/>
    </row>
    <row r="111" spans="2:11" ht="11.25" customHeight="1">
      <c r="B111" s="32" t="s">
        <v>37</v>
      </c>
      <c r="C111" s="33">
        <f>SUM(C92:C110)</f>
        <v>7977.599847999998</v>
      </c>
      <c r="D111" s="33">
        <f>SUM(D92:D110)</f>
        <v>8385.0367379999989</v>
      </c>
      <c r="E111" s="93"/>
      <c r="F111" s="89"/>
      <c r="G111" s="32"/>
      <c r="H111" s="33">
        <f>SUM(H92:H110)</f>
        <v>8385.0367379999989</v>
      </c>
      <c r="I111" s="34">
        <v>100</v>
      </c>
      <c r="J111" s="89"/>
    </row>
    <row r="112" spans="2:11" ht="11.25" customHeight="1">
      <c r="B112" s="89"/>
      <c r="C112" s="89"/>
      <c r="D112" s="89"/>
      <c r="E112" s="89"/>
      <c r="F112" s="89"/>
      <c r="G112" s="89"/>
      <c r="H112" s="89"/>
      <c r="I112" s="89"/>
      <c r="J112" s="89"/>
      <c r="K112" s="89"/>
    </row>
    <row r="113" spans="2:13" ht="11.25" customHeight="1">
      <c r="B113" s="17" t="s">
        <v>97</v>
      </c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2:13" ht="24.95" customHeight="1">
      <c r="B114" s="39"/>
      <c r="C114" s="121" t="s">
        <v>50</v>
      </c>
      <c r="D114" s="121"/>
      <c r="E114" s="121"/>
      <c r="F114" s="121"/>
      <c r="G114" s="121"/>
      <c r="H114" s="121" t="s">
        <v>39</v>
      </c>
      <c r="I114" s="121" t="s">
        <v>52</v>
      </c>
    </row>
    <row r="115" spans="2:13" ht="24.95" customHeight="1">
      <c r="B115" s="32"/>
      <c r="C115" s="40" t="s">
        <v>0</v>
      </c>
      <c r="D115" s="40" t="s">
        <v>1</v>
      </c>
      <c r="E115" s="40" t="s">
        <v>2</v>
      </c>
      <c r="F115" s="40" t="s">
        <v>16</v>
      </c>
      <c r="G115" s="40" t="s">
        <v>3</v>
      </c>
      <c r="H115" s="122"/>
      <c r="I115" s="122"/>
      <c r="J115" s="89"/>
      <c r="K115" s="89"/>
      <c r="L115" s="89"/>
      <c r="M115" s="89"/>
    </row>
    <row r="116" spans="2:13" ht="11.25" customHeight="1">
      <c r="B116" s="18">
        <v>2001</v>
      </c>
      <c r="C116" s="19">
        <v>1.639643</v>
      </c>
      <c r="D116" s="19">
        <v>0</v>
      </c>
      <c r="E116" s="19">
        <v>0</v>
      </c>
      <c r="F116" s="19">
        <v>0</v>
      </c>
      <c r="G116" s="19">
        <f>SUM(C116:F116)</f>
        <v>1.639643</v>
      </c>
      <c r="H116" s="19">
        <v>206288.655</v>
      </c>
      <c r="I116" s="25">
        <f>(G116/H116)*100</f>
        <v>7.9482945875040966E-4</v>
      </c>
      <c r="J116" s="89"/>
      <c r="K116" s="89"/>
      <c r="L116" s="89"/>
      <c r="M116" s="89"/>
    </row>
    <row r="117" spans="2:13" ht="11.25" customHeight="1">
      <c r="B117" s="18">
        <v>2002</v>
      </c>
      <c r="C117" s="19">
        <v>4.561452000000001</v>
      </c>
      <c r="D117" s="19">
        <v>0</v>
      </c>
      <c r="E117" s="19">
        <v>0</v>
      </c>
      <c r="F117" s="19">
        <v>0</v>
      </c>
      <c r="G117" s="19">
        <f t="shared" ref="G117:G132" si="9">SUM(C117:F117)</f>
        <v>4.561452000000001</v>
      </c>
      <c r="H117" s="19">
        <v>213189.02100000001</v>
      </c>
      <c r="I117" s="25">
        <f t="shared" ref="I117:I132" si="10">(G117/H117)*100</f>
        <v>2.1396280064534846E-3</v>
      </c>
      <c r="J117" s="89"/>
      <c r="K117" s="89"/>
      <c r="L117" s="89"/>
      <c r="M117" s="89"/>
    </row>
    <row r="118" spans="2:13" ht="11.25" customHeight="1">
      <c r="B118" s="18">
        <v>2003</v>
      </c>
      <c r="C118" s="19">
        <v>8.930104999999994</v>
      </c>
      <c r="D118" s="19">
        <v>0</v>
      </c>
      <c r="E118" s="19">
        <v>0</v>
      </c>
      <c r="F118" s="19">
        <v>0</v>
      </c>
      <c r="G118" s="19">
        <f t="shared" si="9"/>
        <v>8.930104999999994</v>
      </c>
      <c r="H118" s="19">
        <v>229253.75</v>
      </c>
      <c r="I118" s="25">
        <f t="shared" si="10"/>
        <v>3.8952928796148344E-3</v>
      </c>
      <c r="J118" s="89"/>
      <c r="K118" s="89"/>
      <c r="L118" s="89"/>
      <c r="M118" s="89"/>
    </row>
    <row r="119" spans="2:13" ht="11.25" customHeight="1">
      <c r="B119" s="18">
        <v>2004</v>
      </c>
      <c r="C119" s="19">
        <v>17.79401099999998</v>
      </c>
      <c r="D119" s="19">
        <v>0</v>
      </c>
      <c r="E119" s="19">
        <v>0</v>
      </c>
      <c r="F119" s="19">
        <v>0</v>
      </c>
      <c r="G119" s="19">
        <f t="shared" si="9"/>
        <v>17.79401099999998</v>
      </c>
      <c r="H119" s="19">
        <v>243610.20300000001</v>
      </c>
      <c r="I119" s="25">
        <f t="shared" si="10"/>
        <v>7.3042962818761657E-3</v>
      </c>
      <c r="J119" s="89"/>
      <c r="K119" s="89"/>
      <c r="L119" s="89"/>
      <c r="M119" s="89"/>
    </row>
    <row r="120" spans="2:13" ht="11.25" customHeight="1">
      <c r="B120" s="18">
        <v>2005</v>
      </c>
      <c r="C120" s="19">
        <v>40.088349000000001</v>
      </c>
      <c r="D120" s="19">
        <v>0</v>
      </c>
      <c r="E120" s="19">
        <v>0</v>
      </c>
      <c r="F120" s="19">
        <v>0</v>
      </c>
      <c r="G120" s="19">
        <f t="shared" si="9"/>
        <v>40.088349000000001</v>
      </c>
      <c r="H120" s="19">
        <v>253884.405</v>
      </c>
      <c r="I120" s="25">
        <f t="shared" si="10"/>
        <v>1.5790000571323001E-2</v>
      </c>
      <c r="J120" s="89"/>
      <c r="K120" s="89"/>
      <c r="L120" s="89"/>
      <c r="M120" s="89"/>
    </row>
    <row r="121" spans="2:13" ht="11.25" customHeight="1">
      <c r="B121" s="18">
        <v>2006</v>
      </c>
      <c r="C121" s="19">
        <v>102.37499899999993</v>
      </c>
      <c r="D121" s="19">
        <v>1.1007949999999997</v>
      </c>
      <c r="E121" s="19">
        <v>2.9155499999999996</v>
      </c>
      <c r="F121" s="19">
        <v>0</v>
      </c>
      <c r="G121" s="19">
        <f t="shared" si="9"/>
        <v>106.39134399999993</v>
      </c>
      <c r="H121" s="19">
        <v>263601.84999999998</v>
      </c>
      <c r="I121" s="25">
        <f t="shared" si="10"/>
        <v>4.0360621141315944E-2</v>
      </c>
      <c r="J121" s="89"/>
      <c r="K121" s="89"/>
      <c r="L121" s="89"/>
      <c r="M121" s="89"/>
    </row>
    <row r="122" spans="2:13" ht="11.25" customHeight="1">
      <c r="B122" s="18">
        <v>2007</v>
      </c>
      <c r="C122" s="19">
        <v>462.577</v>
      </c>
      <c r="D122" s="19">
        <v>1.952</v>
      </c>
      <c r="E122" s="19">
        <v>19.373000000000001</v>
      </c>
      <c r="F122" s="19">
        <v>0</v>
      </c>
      <c r="G122" s="19">
        <f t="shared" si="9"/>
        <v>483.90199999999999</v>
      </c>
      <c r="H122" s="19">
        <v>288208.29099999997</v>
      </c>
      <c r="I122" s="25">
        <f>(G122/H122)*100</f>
        <v>0.16790009694759267</v>
      </c>
      <c r="J122" s="89"/>
      <c r="K122" s="89"/>
      <c r="L122" s="89"/>
      <c r="M122" s="89"/>
    </row>
    <row r="123" spans="2:13" ht="11.25" customHeight="1">
      <c r="B123" s="18">
        <v>2008</v>
      </c>
      <c r="C123" s="19">
        <v>2406.0700000000002</v>
      </c>
      <c r="D123" s="19">
        <v>28.38</v>
      </c>
      <c r="E123" s="19">
        <v>63.5</v>
      </c>
      <c r="F123" s="19">
        <v>6.0000000000000001E-3</v>
      </c>
      <c r="G123" s="19">
        <f t="shared" si="9"/>
        <v>2497.9560000000001</v>
      </c>
      <c r="H123" s="19">
        <v>295913.97899999999</v>
      </c>
      <c r="I123" s="25">
        <f t="shared" si="10"/>
        <v>0.84414937355832054</v>
      </c>
      <c r="J123" s="89"/>
      <c r="K123" s="89"/>
      <c r="L123" s="89"/>
      <c r="M123" s="89"/>
    </row>
    <row r="124" spans="2:13" ht="11.25" customHeight="1">
      <c r="B124" s="18">
        <v>2009</v>
      </c>
      <c r="C124" s="19">
        <v>5829.0050000000001</v>
      </c>
      <c r="D124" s="19">
        <v>80.933000000000007</v>
      </c>
      <c r="E124" s="19">
        <v>162.33000000000001</v>
      </c>
      <c r="F124" s="19">
        <v>0.122</v>
      </c>
      <c r="G124" s="19">
        <f t="shared" si="9"/>
        <v>6072.39</v>
      </c>
      <c r="H124" s="19">
        <v>280057.98805400002</v>
      </c>
      <c r="I124" s="25">
        <f t="shared" si="10"/>
        <v>2.1682616668763393</v>
      </c>
      <c r="J124" s="89"/>
      <c r="K124" s="89"/>
      <c r="L124" s="89"/>
      <c r="M124" s="89"/>
    </row>
    <row r="125" spans="2:13" ht="11.25" customHeight="1">
      <c r="B125" s="18">
        <v>2010</v>
      </c>
      <c r="C125" s="19">
        <v>6139.7820000000002</v>
      </c>
      <c r="D125" s="19">
        <v>87.757000000000005</v>
      </c>
      <c r="E125" s="19">
        <v>195.166</v>
      </c>
      <c r="F125" s="19">
        <v>6.7000000000000004E-2</v>
      </c>
      <c r="G125" s="19">
        <f t="shared" si="9"/>
        <v>6422.7719999999999</v>
      </c>
      <c r="H125" s="19">
        <v>288483.30700700002</v>
      </c>
      <c r="I125" s="25">
        <f t="shared" si="10"/>
        <v>2.2263929468349279</v>
      </c>
      <c r="J125" s="89"/>
      <c r="K125" s="89"/>
      <c r="L125" s="89"/>
      <c r="M125" s="89"/>
    </row>
    <row r="126" spans="2:13" ht="11.25" customHeight="1">
      <c r="B126" s="18">
        <v>2011</v>
      </c>
      <c r="C126" s="19">
        <v>7091.6880000000001</v>
      </c>
      <c r="D126" s="19">
        <v>101.221</v>
      </c>
      <c r="E126" s="19">
        <v>232.13900000000001</v>
      </c>
      <c r="F126" s="19">
        <v>7.1999999999999995E-2</v>
      </c>
      <c r="G126" s="19">
        <f t="shared" si="9"/>
        <v>7425.12</v>
      </c>
      <c r="H126" s="19">
        <v>279933.91181600001</v>
      </c>
      <c r="I126" s="25">
        <f t="shared" si="10"/>
        <v>2.6524546282482975</v>
      </c>
      <c r="J126" s="89"/>
      <c r="K126" s="89"/>
      <c r="L126" s="89"/>
      <c r="M126" s="89"/>
    </row>
    <row r="127" spans="2:13" ht="11.25" customHeight="1">
      <c r="B127" s="18">
        <v>2012</v>
      </c>
      <c r="C127" s="19">
        <v>7829.9009999999998</v>
      </c>
      <c r="D127" s="19">
        <v>115.59399999999999</v>
      </c>
      <c r="E127" s="19">
        <v>256.51100000000002</v>
      </c>
      <c r="F127" s="19">
        <v>8.4000000000000005E-2</v>
      </c>
      <c r="G127" s="19">
        <f t="shared" si="9"/>
        <v>8202.09</v>
      </c>
      <c r="H127" s="19">
        <v>283381.30365600006</v>
      </c>
      <c r="I127" s="25">
        <f t="shared" si="10"/>
        <v>2.8943652577576588</v>
      </c>
      <c r="J127" s="89"/>
      <c r="K127" s="89"/>
      <c r="L127" s="89"/>
      <c r="M127" s="89"/>
    </row>
    <row r="128" spans="2:13" ht="11.25" customHeight="1">
      <c r="B128" s="18">
        <v>2013</v>
      </c>
      <c r="C128" s="19">
        <v>7918.0379999999996</v>
      </c>
      <c r="D128" s="19">
        <v>122.098</v>
      </c>
      <c r="E128" s="19">
        <v>286.702</v>
      </c>
      <c r="F128" s="19">
        <v>8.1000000000000003E-2</v>
      </c>
      <c r="G128" s="19">
        <f t="shared" si="9"/>
        <v>8326.9189999999999</v>
      </c>
      <c r="H128" s="19">
        <v>273767.24468200002</v>
      </c>
      <c r="I128" s="25">
        <f t="shared" si="10"/>
        <v>3.0416052912656899</v>
      </c>
      <c r="J128" s="89"/>
      <c r="K128" s="89"/>
      <c r="L128" s="89"/>
      <c r="M128" s="89"/>
    </row>
    <row r="129" spans="2:15" ht="11.25" customHeight="1">
      <c r="B129" s="18">
        <v>2014</v>
      </c>
      <c r="C129" s="19">
        <v>7802.424</v>
      </c>
      <c r="D129" s="19">
        <v>122.773</v>
      </c>
      <c r="E129" s="19">
        <v>282.291</v>
      </c>
      <c r="F129" s="19">
        <v>8.5000000000000006E-2</v>
      </c>
      <c r="G129" s="19">
        <f t="shared" si="9"/>
        <v>8207.5729999999985</v>
      </c>
      <c r="H129" s="19">
        <v>266867.07608500007</v>
      </c>
      <c r="I129" s="25">
        <f t="shared" si="10"/>
        <v>3.0755285067033884</v>
      </c>
      <c r="J129" s="89"/>
      <c r="K129" s="89"/>
      <c r="L129" s="89"/>
      <c r="M129" s="89"/>
    </row>
    <row r="130" spans="2:15" ht="11.25" customHeight="1">
      <c r="B130" s="18">
        <v>2015</v>
      </c>
      <c r="C130" s="19">
        <v>7844.7979999999998</v>
      </c>
      <c r="D130" s="19">
        <v>122.64547999999999</v>
      </c>
      <c r="E130" s="19">
        <v>275.55416099999997</v>
      </c>
      <c r="F130" s="19">
        <v>7.8E-2</v>
      </c>
      <c r="G130" s="19">
        <f t="shared" si="9"/>
        <v>8243.0756409999995</v>
      </c>
      <c r="H130" s="19">
        <v>267936.28126699995</v>
      </c>
      <c r="I130" s="25">
        <f t="shared" si="10"/>
        <v>3.0765059520945317</v>
      </c>
      <c r="J130" s="89"/>
      <c r="K130" s="89"/>
      <c r="L130" s="89"/>
      <c r="M130" s="89"/>
    </row>
    <row r="131" spans="2:15" ht="11.25" customHeight="1">
      <c r="B131" s="18">
        <v>2016</v>
      </c>
      <c r="C131" s="19">
        <v>7579.3130000000001</v>
      </c>
      <c r="D131" s="19">
        <v>120.5338</v>
      </c>
      <c r="E131" s="19">
        <v>277.67399999999998</v>
      </c>
      <c r="F131" s="19">
        <v>7.8E-2</v>
      </c>
      <c r="G131" s="19">
        <f t="shared" si="9"/>
        <v>7977.5988000000007</v>
      </c>
      <c r="H131" s="19">
        <v>262279.25721399998</v>
      </c>
      <c r="I131" s="25">
        <f t="shared" si="10"/>
        <v>3.0416430505180534</v>
      </c>
      <c r="J131" s="89"/>
      <c r="K131" s="89"/>
      <c r="L131" s="89"/>
      <c r="M131" s="89"/>
    </row>
    <row r="132" spans="2:15" ht="11.25" customHeight="1">
      <c r="B132" s="22">
        <v>2017</v>
      </c>
      <c r="C132" s="23">
        <v>7988.2160000000003</v>
      </c>
      <c r="D132" s="23">
        <v>123.205</v>
      </c>
      <c r="E132" s="23">
        <v>273.53899999999999</v>
      </c>
      <c r="F132" s="23">
        <v>7.5999999999999998E-2</v>
      </c>
      <c r="G132" s="23">
        <f t="shared" si="9"/>
        <v>8385.0360000000001</v>
      </c>
      <c r="H132" s="23">
        <v>262645.13705700001</v>
      </c>
      <c r="I132" s="26">
        <f t="shared" si="10"/>
        <v>3.1925342665606844</v>
      </c>
      <c r="J132" s="89"/>
      <c r="K132" s="89"/>
      <c r="L132" s="89"/>
      <c r="M132" s="89"/>
    </row>
    <row r="133" spans="2:15" ht="11.25" customHeight="1">
      <c r="B133" s="91"/>
      <c r="C133" s="94"/>
      <c r="D133" s="94"/>
      <c r="E133" s="94"/>
      <c r="F133" s="94"/>
      <c r="G133" s="94"/>
      <c r="H133" s="94"/>
      <c r="I133" s="94"/>
      <c r="J133" s="94"/>
      <c r="K133" s="95"/>
      <c r="L133" s="89"/>
      <c r="M133" s="89"/>
      <c r="N133" s="89"/>
      <c r="O133" s="89"/>
    </row>
    <row r="134" spans="2:15" ht="11.25" customHeight="1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5" ht="11.25" customHeight="1">
      <c r="B135" s="39"/>
      <c r="C135" s="39"/>
      <c r="D135" s="121" t="s">
        <v>51</v>
      </c>
      <c r="E135" s="121"/>
      <c r="F135" s="121"/>
      <c r="G135" s="121"/>
      <c r="H135" s="121"/>
      <c r="I135" s="121" t="s">
        <v>39</v>
      </c>
      <c r="J135" s="121" t="s">
        <v>33</v>
      </c>
      <c r="K135" s="121" t="s">
        <v>52</v>
      </c>
      <c r="L135" s="89"/>
      <c r="M135" s="89"/>
    </row>
    <row r="136" spans="2:15" ht="11.25" customHeight="1">
      <c r="B136" s="32"/>
      <c r="C136" s="32"/>
      <c r="D136" s="40" t="s">
        <v>0</v>
      </c>
      <c r="E136" s="40" t="s">
        <v>1</v>
      </c>
      <c r="F136" s="40" t="s">
        <v>2</v>
      </c>
      <c r="G136" s="40" t="s">
        <v>16</v>
      </c>
      <c r="H136" s="40" t="s">
        <v>3</v>
      </c>
      <c r="I136" s="122"/>
      <c r="J136" s="122"/>
      <c r="K136" s="122"/>
      <c r="L136" s="89"/>
      <c r="M136" s="89"/>
    </row>
    <row r="137" spans="2:15" ht="11.25" customHeight="1">
      <c r="B137" s="123">
        <v>2013</v>
      </c>
      <c r="C137" s="19" t="s">
        <v>21</v>
      </c>
      <c r="D137" s="19">
        <v>418.75299999999999</v>
      </c>
      <c r="E137" s="19">
        <v>7.2729999999999997</v>
      </c>
      <c r="F137" s="19">
        <v>20.253</v>
      </c>
      <c r="G137" s="19">
        <v>5.0000000000000001E-3</v>
      </c>
      <c r="H137" s="19">
        <f>SUM(D137:G137)</f>
        <v>446.28399999999999</v>
      </c>
      <c r="I137" s="19">
        <v>24829.029920999998</v>
      </c>
      <c r="J137" s="19" t="str">
        <f t="shared" ref="J137:J148" si="11">IF(H137=MAX($H$137:$H$148),H137,"")</f>
        <v/>
      </c>
      <c r="K137" s="25">
        <f t="shared" ref="K137:K168" si="12">(H137/SUM(I137:I137))*100</f>
        <v>1.7974282580510328</v>
      </c>
      <c r="L137" s="89"/>
      <c r="M137" s="96"/>
      <c r="N137" s="41"/>
      <c r="O137" s="1"/>
    </row>
    <row r="138" spans="2:15" ht="11.25" customHeight="1">
      <c r="B138" s="124"/>
      <c r="C138" s="19" t="s">
        <v>22</v>
      </c>
      <c r="D138" s="19">
        <v>500.80700000000002</v>
      </c>
      <c r="E138" s="19">
        <v>7.4039999999999999</v>
      </c>
      <c r="F138" s="19">
        <v>19.457999999999998</v>
      </c>
      <c r="G138" s="19">
        <v>5.0000000000000001E-3</v>
      </c>
      <c r="H138" s="19">
        <f t="shared" ref="H138:H196" si="13">SUM(D138:G138)</f>
        <v>527.67399999999998</v>
      </c>
      <c r="I138" s="19">
        <v>22871.111167999996</v>
      </c>
      <c r="J138" s="19" t="str">
        <f t="shared" si="11"/>
        <v/>
      </c>
      <c r="K138" s="25">
        <f t="shared" si="12"/>
        <v>2.3071638108177814</v>
      </c>
      <c r="L138" s="89"/>
      <c r="M138" s="96"/>
      <c r="N138" s="41"/>
      <c r="O138" s="1"/>
    </row>
    <row r="139" spans="2:15" ht="11.25" customHeight="1">
      <c r="B139" s="124"/>
      <c r="C139" s="19" t="s">
        <v>23</v>
      </c>
      <c r="D139" s="19">
        <v>531.45600000000002</v>
      </c>
      <c r="E139" s="19">
        <v>11.494</v>
      </c>
      <c r="F139" s="19">
        <v>23.739000000000001</v>
      </c>
      <c r="G139" s="19">
        <v>7.0000000000000001E-3</v>
      </c>
      <c r="H139" s="19">
        <f t="shared" si="13"/>
        <v>566.69600000000003</v>
      </c>
      <c r="I139" s="19">
        <v>23871.533203999999</v>
      </c>
      <c r="J139" s="19" t="str">
        <f t="shared" si="11"/>
        <v/>
      </c>
      <c r="K139" s="25">
        <f t="shared" si="12"/>
        <v>2.3739405221992294</v>
      </c>
      <c r="L139" s="89"/>
      <c r="M139" s="96"/>
      <c r="N139" s="41"/>
      <c r="O139" s="1"/>
    </row>
    <row r="140" spans="2:15" ht="11.25" customHeight="1">
      <c r="B140" s="124"/>
      <c r="C140" s="19" t="s">
        <v>24</v>
      </c>
      <c r="D140" s="19">
        <v>725.43600000000004</v>
      </c>
      <c r="E140" s="19">
        <v>11.209</v>
      </c>
      <c r="F140" s="19">
        <v>27.152000000000001</v>
      </c>
      <c r="G140" s="19">
        <v>7.0000000000000001E-3</v>
      </c>
      <c r="H140" s="19">
        <f t="shared" si="13"/>
        <v>763.80399999999997</v>
      </c>
      <c r="I140" s="19">
        <v>21907.949269000001</v>
      </c>
      <c r="J140" s="19" t="str">
        <f t="shared" si="11"/>
        <v/>
      </c>
      <c r="K140" s="25">
        <f t="shared" si="12"/>
        <v>3.4864239944210182</v>
      </c>
      <c r="L140" s="89"/>
      <c r="M140" s="96"/>
      <c r="N140" s="41"/>
      <c r="O140" s="1"/>
    </row>
    <row r="141" spans="2:15" ht="11.25" customHeight="1">
      <c r="B141" s="124"/>
      <c r="C141" s="19" t="s">
        <v>23</v>
      </c>
      <c r="D141" s="19">
        <v>832.56</v>
      </c>
      <c r="E141" s="19">
        <v>12.638999999999999</v>
      </c>
      <c r="F141" s="19">
        <v>27.71</v>
      </c>
      <c r="G141" s="19">
        <v>8.9999999999999993E-3</v>
      </c>
      <c r="H141" s="19">
        <f t="shared" si="13"/>
        <v>872.91800000000001</v>
      </c>
      <c r="I141" s="19">
        <v>21211.648129000001</v>
      </c>
      <c r="J141" s="19" t="str">
        <f t="shared" si="11"/>
        <v/>
      </c>
      <c r="K141" s="25">
        <f t="shared" si="12"/>
        <v>4.1152766380589245</v>
      </c>
      <c r="L141" s="89"/>
      <c r="M141" s="96"/>
      <c r="N141" s="41"/>
      <c r="O141" s="1"/>
    </row>
    <row r="142" spans="2:15" ht="11.25" customHeight="1">
      <c r="B142" s="124"/>
      <c r="C142" s="19" t="s">
        <v>25</v>
      </c>
      <c r="D142" s="19">
        <v>886.25199999999995</v>
      </c>
      <c r="E142" s="19">
        <v>13.817</v>
      </c>
      <c r="F142" s="19">
        <v>30.875</v>
      </c>
      <c r="G142" s="19">
        <v>8.9999999999999993E-3</v>
      </c>
      <c r="H142" s="19">
        <f t="shared" si="13"/>
        <v>930.95299999999997</v>
      </c>
      <c r="I142" s="19">
        <v>21085.223138000001</v>
      </c>
      <c r="J142" s="19" t="str">
        <f t="shared" si="11"/>
        <v/>
      </c>
      <c r="K142" s="25">
        <f t="shared" si="12"/>
        <v>4.415191596062491</v>
      </c>
      <c r="L142" s="89"/>
      <c r="M142" s="96"/>
      <c r="N142" s="41"/>
      <c r="O142" s="1"/>
    </row>
    <row r="143" spans="2:15" ht="11.25" customHeight="1">
      <c r="B143" s="124"/>
      <c r="C143" s="19" t="s">
        <v>25</v>
      </c>
      <c r="D143" s="19">
        <v>929.53700000000003</v>
      </c>
      <c r="E143" s="19">
        <v>14.316000000000001</v>
      </c>
      <c r="F143" s="19">
        <v>30.902999999999999</v>
      </c>
      <c r="G143" s="19">
        <v>8.0000000000000002E-3</v>
      </c>
      <c r="H143" s="19">
        <f t="shared" si="13"/>
        <v>974.76400000000012</v>
      </c>
      <c r="I143" s="19">
        <v>24362.322792000003</v>
      </c>
      <c r="J143" s="19">
        <f t="shared" si="11"/>
        <v>974.76400000000012</v>
      </c>
      <c r="K143" s="25">
        <f t="shared" si="12"/>
        <v>4.0011127359337388</v>
      </c>
      <c r="L143" s="89"/>
      <c r="M143" s="96"/>
      <c r="N143" s="41"/>
      <c r="O143" s="1"/>
    </row>
    <row r="144" spans="2:15" ht="11.25" customHeight="1">
      <c r="B144" s="124"/>
      <c r="C144" s="19" t="s">
        <v>24</v>
      </c>
      <c r="D144" s="19">
        <v>856.80600000000004</v>
      </c>
      <c r="E144" s="19">
        <v>12.847</v>
      </c>
      <c r="F144" s="19">
        <v>26.948</v>
      </c>
      <c r="G144" s="19">
        <v>8.0000000000000002E-3</v>
      </c>
      <c r="H144" s="19">
        <f t="shared" si="13"/>
        <v>896.60900000000004</v>
      </c>
      <c r="I144" s="19">
        <v>22799.329897</v>
      </c>
      <c r="J144" s="19" t="str">
        <f t="shared" si="11"/>
        <v/>
      </c>
      <c r="K144" s="25">
        <f t="shared" si="12"/>
        <v>3.9326111953754324</v>
      </c>
      <c r="L144" s="89"/>
      <c r="M144" s="96"/>
      <c r="N144" s="41"/>
      <c r="O144" s="1"/>
    </row>
    <row r="145" spans="1:15" ht="11.25" customHeight="1">
      <c r="B145" s="124"/>
      <c r="C145" s="19" t="s">
        <v>26</v>
      </c>
      <c r="D145" s="19">
        <v>724.78499999999997</v>
      </c>
      <c r="E145" s="19">
        <v>10.744999999999999</v>
      </c>
      <c r="F145" s="19">
        <v>24.097999999999999</v>
      </c>
      <c r="G145" s="19">
        <v>7.0000000000000001E-3</v>
      </c>
      <c r="H145" s="19">
        <f t="shared" si="13"/>
        <v>759.63499999999988</v>
      </c>
      <c r="I145" s="19">
        <v>22011.603884000004</v>
      </c>
      <c r="J145" s="19" t="str">
        <f t="shared" si="11"/>
        <v/>
      </c>
      <c r="K145" s="25">
        <f t="shared" si="12"/>
        <v>3.4510661013310817</v>
      </c>
      <c r="L145" s="89"/>
      <c r="M145" s="96"/>
      <c r="N145" s="41"/>
      <c r="O145" s="1"/>
    </row>
    <row r="146" spans="1:15" ht="11.25" customHeight="1">
      <c r="B146" s="124"/>
      <c r="C146" s="19" t="s">
        <v>27</v>
      </c>
      <c r="D146" s="19">
        <v>603.79</v>
      </c>
      <c r="E146" s="19">
        <v>8.7810000000000006</v>
      </c>
      <c r="F146" s="19">
        <v>22.19</v>
      </c>
      <c r="G146" s="19">
        <v>7.0000000000000001E-3</v>
      </c>
      <c r="H146" s="19">
        <f t="shared" si="13"/>
        <v>634.76799999999992</v>
      </c>
      <c r="I146" s="19">
        <v>22011.067464</v>
      </c>
      <c r="J146" s="19" t="str">
        <f t="shared" si="11"/>
        <v/>
      </c>
      <c r="K146" s="25">
        <f t="shared" si="12"/>
        <v>2.8838583182673396</v>
      </c>
      <c r="L146" s="89"/>
      <c r="M146" s="96"/>
      <c r="N146" s="41"/>
      <c r="O146" s="1"/>
    </row>
    <row r="147" spans="1:15" ht="11.25" customHeight="1">
      <c r="B147" s="124"/>
      <c r="C147" s="19" t="s">
        <v>28</v>
      </c>
      <c r="D147" s="19">
        <v>490.22800000000001</v>
      </c>
      <c r="E147" s="19">
        <v>5.6020000000000003</v>
      </c>
      <c r="F147" s="19">
        <v>17.739999999999998</v>
      </c>
      <c r="G147" s="19">
        <v>5.0000000000000001E-3</v>
      </c>
      <c r="H147" s="19">
        <f t="shared" si="13"/>
        <v>513.57499999999993</v>
      </c>
      <c r="I147" s="19">
        <v>22861.748028999998</v>
      </c>
      <c r="J147" s="19" t="str">
        <f t="shared" si="11"/>
        <v/>
      </c>
      <c r="K147" s="25">
        <f t="shared" si="12"/>
        <v>2.2464380210495403</v>
      </c>
      <c r="L147" s="89"/>
      <c r="M147" s="96"/>
      <c r="N147" s="41"/>
      <c r="O147" s="1"/>
    </row>
    <row r="148" spans="1:15" ht="11.25" customHeight="1">
      <c r="B148" s="124"/>
      <c r="C148" s="19" t="s">
        <v>29</v>
      </c>
      <c r="D148" s="19">
        <v>417.62799999999999</v>
      </c>
      <c r="E148" s="19">
        <v>5.9710000000000001</v>
      </c>
      <c r="F148" s="19">
        <v>15.635999999999999</v>
      </c>
      <c r="G148" s="19">
        <v>4.0000000000000001E-3</v>
      </c>
      <c r="H148" s="19">
        <f t="shared" si="13"/>
        <v>439.23900000000003</v>
      </c>
      <c r="I148" s="19">
        <v>23944.677787000001</v>
      </c>
      <c r="J148" s="19" t="str">
        <f t="shared" si="11"/>
        <v/>
      </c>
      <c r="K148" s="25">
        <f t="shared" si="12"/>
        <v>1.8343909402634386</v>
      </c>
      <c r="L148" s="89"/>
      <c r="M148" s="96"/>
      <c r="N148" s="41"/>
      <c r="O148" s="1"/>
    </row>
    <row r="149" spans="1:15" ht="11.25" customHeight="1">
      <c r="B149" s="124">
        <v>2014</v>
      </c>
      <c r="C149" s="19" t="s">
        <v>21</v>
      </c>
      <c r="D149" s="19">
        <v>352.69099999999997</v>
      </c>
      <c r="E149" s="19">
        <v>5.8280000000000003</v>
      </c>
      <c r="F149" s="19">
        <v>18.995000000000001</v>
      </c>
      <c r="G149" s="19">
        <v>4.0000000000000001E-3</v>
      </c>
      <c r="H149" s="19">
        <f t="shared" si="13"/>
        <v>377.51799999999997</v>
      </c>
      <c r="I149" s="19">
        <v>24069.783685999999</v>
      </c>
      <c r="J149" s="19" t="str">
        <f t="shared" ref="J149:J160" si="14">IF(H149=MAX($H$149:$H$160),H149,"")</f>
        <v/>
      </c>
      <c r="K149" s="25">
        <f t="shared" si="12"/>
        <v>1.5684312120327875</v>
      </c>
      <c r="L149" s="89"/>
      <c r="M149" s="96"/>
      <c r="N149" s="41"/>
      <c r="O149" s="1"/>
    </row>
    <row r="150" spans="1:15" ht="11.25" customHeight="1">
      <c r="B150" s="124"/>
      <c r="C150" s="19" t="s">
        <v>22</v>
      </c>
      <c r="D150" s="19">
        <v>405.78500000000003</v>
      </c>
      <c r="E150" s="19">
        <v>8.4610000000000003</v>
      </c>
      <c r="F150" s="19">
        <v>20.132000000000001</v>
      </c>
      <c r="G150" s="19">
        <v>6.0000000000000001E-3</v>
      </c>
      <c r="H150" s="19">
        <f t="shared" si="13"/>
        <v>434.38400000000001</v>
      </c>
      <c r="I150" s="19">
        <v>22572.472389999999</v>
      </c>
      <c r="J150" s="19" t="str">
        <f t="shared" si="14"/>
        <v/>
      </c>
      <c r="K150" s="25">
        <f t="shared" si="12"/>
        <v>1.9243970819627174</v>
      </c>
      <c r="L150" s="89"/>
      <c r="M150" s="96"/>
      <c r="N150" s="41"/>
      <c r="O150" s="1"/>
    </row>
    <row r="151" spans="1:15" ht="11.25" customHeight="1">
      <c r="B151" s="124"/>
      <c r="C151" s="19" t="s">
        <v>23</v>
      </c>
      <c r="D151" s="19">
        <v>697.63</v>
      </c>
      <c r="E151" s="19">
        <v>11.098000000000001</v>
      </c>
      <c r="F151" s="19">
        <v>27.161999999999999</v>
      </c>
      <c r="G151" s="19">
        <v>8.0000000000000002E-3</v>
      </c>
      <c r="H151" s="19">
        <f t="shared" si="13"/>
        <v>735.89800000000002</v>
      </c>
      <c r="I151" s="19">
        <v>22827.559454000002</v>
      </c>
      <c r="J151" s="19" t="str">
        <f t="shared" si="14"/>
        <v/>
      </c>
      <c r="K151" s="25">
        <f t="shared" si="12"/>
        <v>3.2237261345564074</v>
      </c>
      <c r="L151" s="89"/>
      <c r="M151" s="96"/>
      <c r="N151" s="41"/>
      <c r="O151" s="1"/>
    </row>
    <row r="152" spans="1:15" ht="11.25" customHeight="1">
      <c r="B152" s="124"/>
      <c r="C152" s="19" t="s">
        <v>24</v>
      </c>
      <c r="D152" s="19">
        <v>753.26400000000001</v>
      </c>
      <c r="E152" s="19">
        <v>12.721</v>
      </c>
      <c r="F152" s="19">
        <v>25.919</v>
      </c>
      <c r="G152" s="19">
        <v>8.9999999999999993E-3</v>
      </c>
      <c r="H152" s="19">
        <f t="shared" si="13"/>
        <v>791.91300000000001</v>
      </c>
      <c r="I152" s="19">
        <v>21023.228392999998</v>
      </c>
      <c r="J152" s="19" t="str">
        <f t="shared" si="14"/>
        <v/>
      </c>
      <c r="K152" s="25">
        <f t="shared" si="12"/>
        <v>3.7668477228915016</v>
      </c>
      <c r="L152" s="89"/>
      <c r="M152" s="96"/>
      <c r="N152" s="41"/>
      <c r="O152" s="1"/>
    </row>
    <row r="153" spans="1:15" ht="11.25" customHeight="1">
      <c r="B153" s="124"/>
      <c r="C153" s="19" t="s">
        <v>23</v>
      </c>
      <c r="D153" s="19">
        <v>882.48699999999997</v>
      </c>
      <c r="E153" s="19">
        <v>12.507</v>
      </c>
      <c r="F153" s="19">
        <v>29.372</v>
      </c>
      <c r="G153" s="19">
        <v>8.9999999999999993E-3</v>
      </c>
      <c r="H153" s="19">
        <f t="shared" si="13"/>
        <v>924.37499999999989</v>
      </c>
      <c r="I153" s="19">
        <v>21339.070671999998</v>
      </c>
      <c r="J153" s="19" t="str">
        <f t="shared" si="14"/>
        <v/>
      </c>
      <c r="K153" s="25">
        <f t="shared" si="12"/>
        <v>4.3318428164395923</v>
      </c>
      <c r="L153" s="89"/>
      <c r="M153" s="96"/>
      <c r="N153" s="41"/>
      <c r="O153" s="1"/>
    </row>
    <row r="154" spans="1:15" ht="11.25" customHeight="1">
      <c r="B154" s="124"/>
      <c r="C154" s="19" t="s">
        <v>25</v>
      </c>
      <c r="D154" s="19">
        <v>862.84699999999998</v>
      </c>
      <c r="E154" s="19">
        <v>13.247</v>
      </c>
      <c r="F154" s="19">
        <v>27.594000000000001</v>
      </c>
      <c r="G154" s="19">
        <v>8.9999999999999993E-3</v>
      </c>
      <c r="H154" s="19">
        <f t="shared" si="13"/>
        <v>903.697</v>
      </c>
      <c r="I154" s="19">
        <v>21443.287701000005</v>
      </c>
      <c r="J154" s="19" t="str">
        <f t="shared" si="14"/>
        <v/>
      </c>
      <c r="K154" s="25">
        <f t="shared" si="12"/>
        <v>4.2143584164934573</v>
      </c>
      <c r="L154" s="89"/>
      <c r="M154" s="96"/>
      <c r="N154" s="41"/>
      <c r="O154" s="1"/>
    </row>
    <row r="155" spans="1:15" ht="11.25" customHeight="1">
      <c r="B155" s="124"/>
      <c r="C155" s="19" t="s">
        <v>25</v>
      </c>
      <c r="D155" s="19">
        <v>910.00900000000001</v>
      </c>
      <c r="E155" s="19">
        <v>13.532999999999999</v>
      </c>
      <c r="F155" s="19">
        <v>27.933</v>
      </c>
      <c r="G155" s="19">
        <v>8.9999999999999993E-3</v>
      </c>
      <c r="H155" s="19">
        <f t="shared" si="13"/>
        <v>951.48400000000004</v>
      </c>
      <c r="I155" s="19">
        <v>23214.252268</v>
      </c>
      <c r="J155" s="19">
        <f t="shared" si="14"/>
        <v>951.48400000000004</v>
      </c>
      <c r="K155" s="25">
        <f t="shared" si="12"/>
        <v>4.0987062129568823</v>
      </c>
      <c r="L155" s="89"/>
      <c r="M155" s="96"/>
      <c r="N155" s="41"/>
      <c r="O155" s="1"/>
    </row>
    <row r="156" spans="1:15" ht="11.25" customHeight="1">
      <c r="B156" s="124"/>
      <c r="C156" s="19" t="s">
        <v>24</v>
      </c>
      <c r="D156" s="19">
        <v>871.50300000000004</v>
      </c>
      <c r="E156" s="19">
        <v>12.56</v>
      </c>
      <c r="F156" s="19">
        <v>29.92</v>
      </c>
      <c r="G156" s="19">
        <v>8.9999999999999993E-3</v>
      </c>
      <c r="H156" s="19">
        <f t="shared" si="13"/>
        <v>913.99199999999996</v>
      </c>
      <c r="I156" s="19">
        <v>22043.961561999997</v>
      </c>
      <c r="J156" s="19" t="str">
        <f t="shared" si="14"/>
        <v/>
      </c>
      <c r="K156" s="25">
        <f t="shared" si="12"/>
        <v>4.1462238873413986</v>
      </c>
      <c r="L156" s="89"/>
      <c r="M156" s="96"/>
      <c r="N156" s="41"/>
      <c r="O156" s="1"/>
    </row>
    <row r="157" spans="1:15" ht="11.25" customHeight="1">
      <c r="A157" s="12"/>
      <c r="B157" s="124"/>
      <c r="C157" s="19" t="s">
        <v>26</v>
      </c>
      <c r="D157" s="19">
        <v>655.16399999999999</v>
      </c>
      <c r="E157" s="19">
        <v>10.352</v>
      </c>
      <c r="F157" s="19">
        <v>21.433</v>
      </c>
      <c r="G157" s="19">
        <v>7.0000000000000001E-3</v>
      </c>
      <c r="H157" s="19">
        <f t="shared" si="13"/>
        <v>686.9559999999999</v>
      </c>
      <c r="I157" s="19">
        <v>22170.959093999998</v>
      </c>
      <c r="J157" s="19" t="str">
        <f t="shared" si="14"/>
        <v/>
      </c>
      <c r="K157" s="25">
        <f t="shared" si="12"/>
        <v>3.0984496299301139</v>
      </c>
      <c r="L157" s="89"/>
      <c r="M157" s="96"/>
      <c r="N157" s="41"/>
      <c r="O157" s="1"/>
    </row>
    <row r="158" spans="1:15" ht="11.25" customHeight="1">
      <c r="B158" s="124"/>
      <c r="C158" s="19" t="s">
        <v>27</v>
      </c>
      <c r="D158" s="19">
        <v>616.97400000000005</v>
      </c>
      <c r="E158" s="19">
        <v>10.337999999999999</v>
      </c>
      <c r="F158" s="19">
        <v>20.634</v>
      </c>
      <c r="G158" s="19">
        <v>7.0000000000000001E-3</v>
      </c>
      <c r="H158" s="19">
        <f t="shared" si="13"/>
        <v>647.95299999999997</v>
      </c>
      <c r="I158" s="19">
        <v>21652.138304</v>
      </c>
      <c r="J158" s="19" t="str">
        <f t="shared" si="14"/>
        <v/>
      </c>
      <c r="K158" s="25">
        <f t="shared" si="12"/>
        <v>2.9925589376098598</v>
      </c>
      <c r="L158" s="89"/>
      <c r="M158" s="96"/>
      <c r="N158" s="41"/>
      <c r="O158" s="1"/>
    </row>
    <row r="159" spans="1:15" ht="11.25" customHeight="1">
      <c r="B159" s="124"/>
      <c r="C159" s="19" t="s">
        <v>28</v>
      </c>
      <c r="D159" s="19">
        <v>362.10700000000003</v>
      </c>
      <c r="E159" s="19">
        <v>6.4909999999999997</v>
      </c>
      <c r="F159" s="19">
        <v>16.824000000000002</v>
      </c>
      <c r="G159" s="19">
        <v>4.0000000000000001E-3</v>
      </c>
      <c r="H159" s="19">
        <f t="shared" si="13"/>
        <v>385.42600000000004</v>
      </c>
      <c r="I159" s="19">
        <v>21205.746014000004</v>
      </c>
      <c r="J159" s="19" t="str">
        <f t="shared" si="14"/>
        <v/>
      </c>
      <c r="K159" s="25">
        <f t="shared" si="12"/>
        <v>1.8175545427430015</v>
      </c>
      <c r="L159" s="89"/>
      <c r="M159" s="96"/>
      <c r="N159" s="41"/>
      <c r="O159" s="1"/>
    </row>
    <row r="160" spans="1:15" ht="11.25" customHeight="1">
      <c r="B160" s="124"/>
      <c r="C160" s="19" t="s">
        <v>29</v>
      </c>
      <c r="D160" s="19">
        <v>431.96300000000002</v>
      </c>
      <c r="E160" s="19">
        <v>5.6369999999999996</v>
      </c>
      <c r="F160" s="19">
        <v>16.373000000000001</v>
      </c>
      <c r="G160" s="19">
        <v>4.0000000000000001E-3</v>
      </c>
      <c r="H160" s="19">
        <f t="shared" si="13"/>
        <v>453.97700000000003</v>
      </c>
      <c r="I160" s="19">
        <v>23304.616236000002</v>
      </c>
      <c r="J160" s="19" t="str">
        <f t="shared" si="14"/>
        <v/>
      </c>
      <c r="K160" s="25">
        <f t="shared" si="12"/>
        <v>1.9480131979119024</v>
      </c>
      <c r="L160" s="89"/>
      <c r="M160" s="96"/>
      <c r="N160" s="41"/>
      <c r="O160" s="1"/>
    </row>
    <row r="161" spans="1:15" ht="11.25" customHeight="1">
      <c r="B161" s="124">
        <v>2015</v>
      </c>
      <c r="C161" s="19" t="s">
        <v>21</v>
      </c>
      <c r="D161" s="19">
        <v>493.21899999999999</v>
      </c>
      <c r="E161" s="19">
        <v>6.88</v>
      </c>
      <c r="F161" s="19">
        <v>18.338863</v>
      </c>
      <c r="G161" s="19">
        <v>5.0000000000000001E-3</v>
      </c>
      <c r="H161" s="19">
        <f t="shared" si="13"/>
        <v>518.44286299999999</v>
      </c>
      <c r="I161" s="19">
        <v>24652.238493000001</v>
      </c>
      <c r="J161" s="19" t="str">
        <f t="shared" ref="J161:J172" si="15">IF(H161=MAX($H$161:$H$172),H161,"")</f>
        <v/>
      </c>
      <c r="K161" s="25">
        <f t="shared" si="12"/>
        <v>2.1030255047516748</v>
      </c>
      <c r="L161" s="89"/>
      <c r="M161" s="96"/>
      <c r="N161" s="41"/>
      <c r="O161" s="1"/>
    </row>
    <row r="162" spans="1:15" ht="11.25" customHeight="1">
      <c r="B162" s="124"/>
      <c r="C162" s="19" t="s">
        <v>22</v>
      </c>
      <c r="D162" s="19">
        <v>469.24299999999999</v>
      </c>
      <c r="E162" s="19">
        <v>7.2130000000000001</v>
      </c>
      <c r="F162" s="19">
        <v>17.768000000000001</v>
      </c>
      <c r="G162" s="19">
        <v>5.0000000000000001E-3</v>
      </c>
      <c r="H162" s="19">
        <f t="shared" si="13"/>
        <v>494.22900000000004</v>
      </c>
      <c r="I162" s="19">
        <v>23243.256280000001</v>
      </c>
      <c r="J162" s="19" t="str">
        <f t="shared" si="15"/>
        <v/>
      </c>
      <c r="K162" s="25">
        <f t="shared" si="12"/>
        <v>2.1263328771419459</v>
      </c>
      <c r="L162" s="89"/>
      <c r="M162" s="96"/>
      <c r="N162" s="41"/>
      <c r="O162" s="1"/>
    </row>
    <row r="163" spans="1:15" ht="11.25" customHeight="1">
      <c r="B163" s="124"/>
      <c r="C163" s="19" t="s">
        <v>23</v>
      </c>
      <c r="D163" s="19">
        <v>677.68200000000002</v>
      </c>
      <c r="E163" s="19">
        <v>10.111000000000001</v>
      </c>
      <c r="F163" s="19">
        <v>25.470298</v>
      </c>
      <c r="G163" s="19">
        <v>8.0000000000000002E-3</v>
      </c>
      <c r="H163" s="19">
        <f t="shared" si="13"/>
        <v>713.271298</v>
      </c>
      <c r="I163" s="19">
        <v>23245.698945999997</v>
      </c>
      <c r="J163" s="19" t="str">
        <f t="shared" si="15"/>
        <v/>
      </c>
      <c r="K163" s="25">
        <f t="shared" si="12"/>
        <v>3.0684011681340997</v>
      </c>
      <c r="L163" s="89"/>
      <c r="M163" s="96"/>
      <c r="N163" s="41"/>
      <c r="O163" s="1"/>
    </row>
    <row r="164" spans="1:15" ht="11.25" customHeight="1">
      <c r="B164" s="124"/>
      <c r="C164" s="19" t="s">
        <v>24</v>
      </c>
      <c r="D164" s="19">
        <v>718.22900000000004</v>
      </c>
      <c r="E164" s="19">
        <v>12.57761</v>
      </c>
      <c r="F164" s="19">
        <v>25.1</v>
      </c>
      <c r="G164" s="19">
        <v>6.0000000000000001E-3</v>
      </c>
      <c r="H164" s="19">
        <f t="shared" si="13"/>
        <v>755.91261000000009</v>
      </c>
      <c r="I164" s="19">
        <v>20656.255056000002</v>
      </c>
      <c r="J164" s="19" t="str">
        <f t="shared" si="15"/>
        <v/>
      </c>
      <c r="K164" s="25">
        <f t="shared" si="12"/>
        <v>3.6594852646362481</v>
      </c>
      <c r="L164" s="89"/>
      <c r="M164" s="96"/>
      <c r="N164" s="41"/>
      <c r="O164" s="1"/>
    </row>
    <row r="165" spans="1:15" ht="11.25" customHeight="1">
      <c r="B165" s="124"/>
      <c r="C165" s="19" t="s">
        <v>23</v>
      </c>
      <c r="D165" s="19">
        <v>880.72199999999998</v>
      </c>
      <c r="E165" s="19">
        <v>13.499000000000001</v>
      </c>
      <c r="F165" s="19">
        <v>29.873999999999999</v>
      </c>
      <c r="G165" s="19">
        <v>8.0000000000000002E-3</v>
      </c>
      <c r="H165" s="19">
        <f t="shared" si="13"/>
        <v>924.10300000000007</v>
      </c>
      <c r="I165" s="19">
        <v>21262.241217999996</v>
      </c>
      <c r="J165" s="19" t="str">
        <f t="shared" si="15"/>
        <v/>
      </c>
      <c r="K165" s="25">
        <f t="shared" si="12"/>
        <v>4.3462163302788666</v>
      </c>
      <c r="L165" s="89"/>
      <c r="M165" s="96"/>
      <c r="N165" s="41"/>
      <c r="O165" s="1"/>
    </row>
    <row r="166" spans="1:15" ht="11.25" customHeight="1">
      <c r="B166" s="124"/>
      <c r="C166" s="19" t="s">
        <v>25</v>
      </c>
      <c r="D166" s="19">
        <v>848.48</v>
      </c>
      <c r="E166" s="19">
        <v>13.458</v>
      </c>
      <c r="F166" s="19">
        <v>27.309000000000001</v>
      </c>
      <c r="G166" s="19">
        <v>8.0000000000000002E-3</v>
      </c>
      <c r="H166" s="19">
        <f t="shared" si="13"/>
        <v>889.255</v>
      </c>
      <c r="I166" s="19">
        <v>21773.570768999994</v>
      </c>
      <c r="J166" s="19" t="str">
        <f t="shared" si="15"/>
        <v/>
      </c>
      <c r="K166" s="25">
        <f t="shared" si="12"/>
        <v>4.084102738288899</v>
      </c>
      <c r="L166" s="89"/>
      <c r="M166" s="96"/>
      <c r="N166" s="41"/>
      <c r="O166" s="1"/>
    </row>
    <row r="167" spans="1:15" ht="11.25" customHeight="1">
      <c r="B167" s="124"/>
      <c r="C167" s="19" t="s">
        <v>25</v>
      </c>
      <c r="D167" s="19">
        <v>888.93600000000004</v>
      </c>
      <c r="E167" s="19">
        <v>13.856999999999999</v>
      </c>
      <c r="F167" s="19">
        <v>30.356000000000002</v>
      </c>
      <c r="G167" s="19">
        <v>8.9999999999999993E-3</v>
      </c>
      <c r="H167" s="19">
        <f t="shared" si="13"/>
        <v>933.15800000000002</v>
      </c>
      <c r="I167" s="19">
        <v>25326.321174000008</v>
      </c>
      <c r="J167" s="19">
        <f t="shared" si="15"/>
        <v>933.15800000000002</v>
      </c>
      <c r="K167" s="25">
        <f t="shared" si="12"/>
        <v>3.6845382856392881</v>
      </c>
      <c r="L167" s="89"/>
      <c r="M167" s="96"/>
      <c r="N167" s="41"/>
      <c r="O167" s="1"/>
    </row>
    <row r="168" spans="1:15" ht="11.25" customHeight="1">
      <c r="B168" s="124"/>
      <c r="C168" s="19" t="s">
        <v>24</v>
      </c>
      <c r="D168" s="19">
        <v>793.673</v>
      </c>
      <c r="E168" s="19">
        <v>12.164</v>
      </c>
      <c r="F168" s="19">
        <v>26.058</v>
      </c>
      <c r="G168" s="19">
        <v>7.0000000000000001E-3</v>
      </c>
      <c r="H168" s="19">
        <f t="shared" si="13"/>
        <v>831.90199999999993</v>
      </c>
      <c r="I168" s="19">
        <v>22897.619124999997</v>
      </c>
      <c r="J168" s="19" t="str">
        <f t="shared" si="15"/>
        <v/>
      </c>
      <c r="K168" s="25">
        <f t="shared" si="12"/>
        <v>3.6331375566104844</v>
      </c>
      <c r="L168" s="89"/>
      <c r="M168" s="96"/>
      <c r="N168" s="41"/>
      <c r="O168" s="1"/>
    </row>
    <row r="169" spans="1:15" ht="11.25" customHeight="1">
      <c r="B169" s="124"/>
      <c r="C169" s="19" t="s">
        <v>26</v>
      </c>
      <c r="D169" s="19">
        <v>691.73900000000003</v>
      </c>
      <c r="E169" s="19">
        <v>9.6698700000000013</v>
      </c>
      <c r="F169" s="19">
        <v>20.795999999999999</v>
      </c>
      <c r="G169" s="19">
        <v>7.0000000000000001E-3</v>
      </c>
      <c r="H169" s="19">
        <f t="shared" si="13"/>
        <v>722.21186999999998</v>
      </c>
      <c r="I169" s="19">
        <v>21314.521065999998</v>
      </c>
      <c r="J169" s="19" t="str">
        <f t="shared" si="15"/>
        <v/>
      </c>
      <c r="K169" s="25">
        <f t="shared" ref="K169:K196" si="16">(H169/SUM(I169:I169))*100</f>
        <v>3.3883560778292181</v>
      </c>
      <c r="L169" s="89"/>
      <c r="M169" s="96"/>
      <c r="N169" s="41"/>
      <c r="O169" s="1"/>
    </row>
    <row r="170" spans="1:15" ht="11.25" customHeight="1">
      <c r="B170" s="124"/>
      <c r="C170" s="19" t="s">
        <v>27</v>
      </c>
      <c r="D170" s="19">
        <v>510.30200000000002</v>
      </c>
      <c r="E170" s="19">
        <v>8.9320000000000004</v>
      </c>
      <c r="F170" s="19">
        <v>17.895</v>
      </c>
      <c r="G170" s="19">
        <v>6.0000000000000001E-3</v>
      </c>
      <c r="H170" s="19">
        <f t="shared" si="13"/>
        <v>537.13499999999999</v>
      </c>
      <c r="I170" s="19">
        <v>20908.318851</v>
      </c>
      <c r="J170" s="19" t="str">
        <f t="shared" si="15"/>
        <v/>
      </c>
      <c r="K170" s="25">
        <f t="shared" si="16"/>
        <v>2.5690013808752967</v>
      </c>
      <c r="L170" s="89"/>
      <c r="M170" s="96"/>
      <c r="N170" s="41"/>
      <c r="O170" s="1"/>
    </row>
    <row r="171" spans="1:15" ht="11.25" customHeight="1">
      <c r="A171" s="13"/>
      <c r="B171" s="124"/>
      <c r="C171" s="19" t="s">
        <v>28</v>
      </c>
      <c r="D171" s="19">
        <v>503.19499999999999</v>
      </c>
      <c r="E171" s="19">
        <v>8.0079999999999991</v>
      </c>
      <c r="F171" s="19">
        <v>18.495000000000001</v>
      </c>
      <c r="G171" s="19">
        <v>5.0000000000000001E-3</v>
      </c>
      <c r="H171" s="19">
        <f t="shared" si="13"/>
        <v>529.70299999999997</v>
      </c>
      <c r="I171" s="19">
        <v>20983.676212999999</v>
      </c>
      <c r="J171" s="19" t="str">
        <f t="shared" si="15"/>
        <v/>
      </c>
      <c r="K171" s="25">
        <f t="shared" si="16"/>
        <v>2.524357479705265</v>
      </c>
      <c r="L171" s="89"/>
      <c r="M171" s="96"/>
      <c r="N171" s="41"/>
      <c r="O171" s="1"/>
    </row>
    <row r="172" spans="1:15" ht="11.25" customHeight="1">
      <c r="A172" s="13"/>
      <c r="B172" s="124"/>
      <c r="C172" s="19" t="s">
        <v>29</v>
      </c>
      <c r="D172" s="19">
        <v>369.37799999999999</v>
      </c>
      <c r="E172" s="19">
        <v>6.2759999999999998</v>
      </c>
      <c r="F172" s="19">
        <v>18.094000000000001</v>
      </c>
      <c r="G172" s="19">
        <v>4.0000000000000001E-3</v>
      </c>
      <c r="H172" s="19">
        <f t="shared" si="13"/>
        <v>393.75200000000001</v>
      </c>
      <c r="I172" s="19">
        <v>21672.563076000002</v>
      </c>
      <c r="J172" s="19" t="str">
        <f t="shared" si="15"/>
        <v/>
      </c>
      <c r="K172" s="25">
        <f t="shared" si="16"/>
        <v>1.8168224894269076</v>
      </c>
      <c r="L172" s="89"/>
      <c r="M172" s="96"/>
      <c r="N172" s="41"/>
      <c r="O172" s="1"/>
    </row>
    <row r="173" spans="1:15" ht="11.25" customHeight="1">
      <c r="A173" s="13"/>
      <c r="B173" s="124">
        <v>2016</v>
      </c>
      <c r="C173" s="19" t="s">
        <v>21</v>
      </c>
      <c r="D173" s="19">
        <v>337.68900000000002</v>
      </c>
      <c r="E173" s="19">
        <v>7.0839999999999996</v>
      </c>
      <c r="F173" s="19">
        <v>19.687000000000001</v>
      </c>
      <c r="G173" s="19">
        <v>4.0000000000000001E-3</v>
      </c>
      <c r="H173" s="19">
        <f t="shared" si="13"/>
        <v>364.46400000000006</v>
      </c>
      <c r="I173" s="19">
        <v>22692.820900000002</v>
      </c>
      <c r="J173" s="19" t="str">
        <f>IF(H173=MAX($H$173:$H$184),H173,"")</f>
        <v/>
      </c>
      <c r="K173" s="25">
        <f t="shared" si="16"/>
        <v>1.6060762194619886</v>
      </c>
      <c r="L173" s="89"/>
      <c r="M173" s="96"/>
      <c r="N173" s="41"/>
      <c r="O173" s="1"/>
    </row>
    <row r="174" spans="1:15" ht="11.25" customHeight="1">
      <c r="A174" s="13"/>
      <c r="B174" s="124"/>
      <c r="C174" s="19" t="s">
        <v>22</v>
      </c>
      <c r="D174" s="19">
        <v>452.54500000000002</v>
      </c>
      <c r="E174" s="19">
        <v>7.54</v>
      </c>
      <c r="F174" s="19">
        <v>20.003</v>
      </c>
      <c r="G174" s="19">
        <v>6.0000000000000001E-3</v>
      </c>
      <c r="H174" s="19">
        <f t="shared" si="13"/>
        <v>480.09399999999999</v>
      </c>
      <c r="I174" s="19">
        <v>21722.041113000003</v>
      </c>
      <c r="J174" s="19" t="str">
        <f t="shared" ref="J174:J183" si="17">IF(H174=MAX($H$173:$H$184),H174,"")</f>
        <v/>
      </c>
      <c r="K174" s="25">
        <f t="shared" si="16"/>
        <v>2.2101698339603906</v>
      </c>
      <c r="L174" s="89"/>
      <c r="M174" s="96"/>
      <c r="N174" s="41"/>
      <c r="O174" s="1"/>
    </row>
    <row r="175" spans="1:15" ht="11.25" customHeight="1">
      <c r="A175" s="13"/>
      <c r="B175" s="124"/>
      <c r="C175" s="19" t="s">
        <v>23</v>
      </c>
      <c r="D175" s="19">
        <v>674.59799999999996</v>
      </c>
      <c r="E175" s="19">
        <v>10.664299999999999</v>
      </c>
      <c r="F175" s="19">
        <v>24.027999999999999</v>
      </c>
      <c r="G175" s="19">
        <v>8.0000000000000002E-3</v>
      </c>
      <c r="H175" s="19">
        <f t="shared" si="13"/>
        <v>709.29830000000004</v>
      </c>
      <c r="I175" s="19">
        <v>23094.827454000006</v>
      </c>
      <c r="J175" s="19" t="str">
        <f t="shared" si="17"/>
        <v/>
      </c>
      <c r="K175" s="25">
        <f t="shared" si="16"/>
        <v>3.0712431232178363</v>
      </c>
      <c r="L175" s="89"/>
      <c r="M175" s="96"/>
      <c r="N175" s="41"/>
      <c r="O175" s="1"/>
    </row>
    <row r="176" spans="1:15" ht="11.25" customHeight="1">
      <c r="A176" s="13"/>
      <c r="B176" s="124"/>
      <c r="C176" s="19" t="s">
        <v>24</v>
      </c>
      <c r="D176" s="19">
        <v>686.16099999999994</v>
      </c>
      <c r="E176" s="19">
        <v>11.1775</v>
      </c>
      <c r="F176" s="19">
        <v>24.143000000000001</v>
      </c>
      <c r="G176" s="19">
        <v>8.9999999999999993E-3</v>
      </c>
      <c r="H176" s="19">
        <f t="shared" si="13"/>
        <v>721.4905</v>
      </c>
      <c r="I176" s="19">
        <v>21760.210492000002</v>
      </c>
      <c r="J176" s="19" t="str">
        <f t="shared" si="17"/>
        <v/>
      </c>
      <c r="K176" s="25">
        <f t="shared" si="16"/>
        <v>3.3156411803334862</v>
      </c>
      <c r="L176" s="89"/>
      <c r="M176" s="96"/>
      <c r="N176" s="41"/>
      <c r="O176" s="1"/>
    </row>
    <row r="177" spans="1:15" ht="11.25" customHeight="1">
      <c r="A177" s="13"/>
      <c r="B177" s="124"/>
      <c r="C177" s="19" t="s">
        <v>23</v>
      </c>
      <c r="D177" s="19">
        <v>769.20699999999999</v>
      </c>
      <c r="E177" s="19">
        <v>12.596</v>
      </c>
      <c r="F177" s="19">
        <v>25.216000000000001</v>
      </c>
      <c r="G177" s="19">
        <v>8.9999999999999993E-3</v>
      </c>
      <c r="H177" s="19">
        <f t="shared" si="13"/>
        <v>807.02800000000002</v>
      </c>
      <c r="I177" s="19">
        <v>20651.950938999998</v>
      </c>
      <c r="J177" s="19" t="str">
        <f t="shared" si="17"/>
        <v/>
      </c>
      <c r="K177" s="25">
        <f t="shared" si="16"/>
        <v>3.9077567169500433</v>
      </c>
      <c r="L177" s="89"/>
      <c r="M177" s="96"/>
      <c r="N177" s="41"/>
      <c r="O177" s="1"/>
    </row>
    <row r="178" spans="1:15" ht="11.25" customHeight="1">
      <c r="A178" s="13"/>
      <c r="B178" s="124"/>
      <c r="C178" s="19" t="s">
        <v>25</v>
      </c>
      <c r="D178" s="19">
        <v>881.47199999999998</v>
      </c>
      <c r="E178" s="19">
        <v>13.172000000000001</v>
      </c>
      <c r="F178" s="19">
        <v>29.414999999999999</v>
      </c>
      <c r="G178" s="19">
        <v>8.0000000000000002E-3</v>
      </c>
      <c r="H178" s="19">
        <f t="shared" si="13"/>
        <v>924.06700000000001</v>
      </c>
      <c r="I178" s="19">
        <v>20652.144536999996</v>
      </c>
      <c r="J178" s="19">
        <f t="shared" si="17"/>
        <v>924.06700000000001</v>
      </c>
      <c r="K178" s="25">
        <f t="shared" si="16"/>
        <v>4.4744360487331418</v>
      </c>
      <c r="L178" s="89"/>
      <c r="M178" s="96"/>
      <c r="N178" s="41"/>
      <c r="O178" s="1"/>
    </row>
    <row r="179" spans="1:15" ht="11.25" customHeight="1">
      <c r="A179" s="13"/>
      <c r="B179" s="124"/>
      <c r="C179" s="19" t="s">
        <v>25</v>
      </c>
      <c r="D179" s="19">
        <v>875.51300000000003</v>
      </c>
      <c r="E179" s="19">
        <v>13.85</v>
      </c>
      <c r="F179" s="19">
        <v>29.166</v>
      </c>
      <c r="G179" s="19">
        <v>7.0000000000000001E-3</v>
      </c>
      <c r="H179" s="19">
        <f t="shared" si="13"/>
        <v>918.53600000000006</v>
      </c>
      <c r="I179" s="19">
        <v>22903.726809000003</v>
      </c>
      <c r="J179" s="19" t="str">
        <f t="shared" si="17"/>
        <v/>
      </c>
      <c r="K179" s="25">
        <f t="shared" si="16"/>
        <v>4.010421568768721</v>
      </c>
      <c r="L179" s="89"/>
      <c r="M179" s="96"/>
      <c r="N179" s="41"/>
      <c r="O179" s="1"/>
    </row>
    <row r="180" spans="1:15" ht="11.25" customHeight="1">
      <c r="A180" s="13"/>
      <c r="B180" s="124"/>
      <c r="C180" s="19" t="s">
        <v>24</v>
      </c>
      <c r="D180" s="19">
        <v>855.10400000000004</v>
      </c>
      <c r="E180" s="19">
        <v>13.342000000000001</v>
      </c>
      <c r="F180" s="19">
        <v>27.4</v>
      </c>
      <c r="G180" s="19">
        <v>8.0000000000000002E-3</v>
      </c>
      <c r="H180" s="19">
        <f t="shared" si="13"/>
        <v>895.85400000000004</v>
      </c>
      <c r="I180" s="19">
        <v>22071.746630999995</v>
      </c>
      <c r="J180" s="19" t="str">
        <f t="shared" si="17"/>
        <v/>
      </c>
      <c r="K180" s="25">
        <f t="shared" si="16"/>
        <v>4.0588269473054019</v>
      </c>
      <c r="L180" s="89"/>
      <c r="M180" s="96"/>
      <c r="N180" s="41"/>
      <c r="O180" s="1"/>
    </row>
    <row r="181" spans="1:15" ht="11.25" customHeight="1">
      <c r="A181" s="13"/>
      <c r="B181" s="124"/>
      <c r="C181" s="19" t="s">
        <v>26</v>
      </c>
      <c r="D181" s="19">
        <v>730.03899999999999</v>
      </c>
      <c r="E181" s="19">
        <v>10.36</v>
      </c>
      <c r="F181" s="19">
        <v>25.684000000000001</v>
      </c>
      <c r="G181" s="19">
        <v>7.0000000000000001E-3</v>
      </c>
      <c r="H181" s="19">
        <f t="shared" si="13"/>
        <v>766.08999999999992</v>
      </c>
      <c r="I181" s="19">
        <v>21194.505640000003</v>
      </c>
      <c r="J181" s="19" t="str">
        <f t="shared" si="17"/>
        <v/>
      </c>
      <c r="K181" s="25">
        <f t="shared" si="16"/>
        <v>3.6145688557801141</v>
      </c>
      <c r="L181" s="89"/>
      <c r="M181" s="96"/>
      <c r="N181" s="41"/>
      <c r="O181" s="1"/>
    </row>
    <row r="182" spans="1:15" ht="11.25" customHeight="1">
      <c r="A182" s="13"/>
      <c r="B182" s="124"/>
      <c r="C182" s="19" t="s">
        <v>27</v>
      </c>
      <c r="D182" s="19">
        <v>555.78700000000003</v>
      </c>
      <c r="E182" s="19">
        <v>8.4480000000000004</v>
      </c>
      <c r="F182" s="19">
        <v>20.209</v>
      </c>
      <c r="G182" s="19">
        <v>5.0000000000000001E-3</v>
      </c>
      <c r="H182" s="19">
        <f t="shared" si="13"/>
        <v>584.44899999999996</v>
      </c>
      <c r="I182" s="19">
        <v>21793.291399000005</v>
      </c>
      <c r="J182" s="19" t="str">
        <f t="shared" si="17"/>
        <v/>
      </c>
      <c r="K182" s="25">
        <f t="shared" si="16"/>
        <v>2.6817839916866237</v>
      </c>
      <c r="L182" s="89"/>
      <c r="M182" s="96"/>
      <c r="N182" s="1"/>
      <c r="O182" s="1"/>
    </row>
    <row r="183" spans="1:15" ht="11.25" customHeight="1">
      <c r="A183" s="13"/>
      <c r="B183" s="124"/>
      <c r="C183" s="19" t="s">
        <v>28</v>
      </c>
      <c r="D183" s="19">
        <v>402.95400000000001</v>
      </c>
      <c r="E183" s="19">
        <v>6.5519999999999996</v>
      </c>
      <c r="F183" s="19">
        <v>17.007000000000001</v>
      </c>
      <c r="G183" s="19">
        <v>4.0000000000000001E-3</v>
      </c>
      <c r="H183" s="19">
        <f t="shared" si="13"/>
        <v>426.51700000000005</v>
      </c>
      <c r="I183" s="19">
        <v>21801.681326000002</v>
      </c>
      <c r="J183" s="19" t="str">
        <f t="shared" si="17"/>
        <v/>
      </c>
      <c r="K183" s="25">
        <f t="shared" si="16"/>
        <v>1.9563491164846503</v>
      </c>
      <c r="L183" s="89"/>
      <c r="M183" s="96"/>
      <c r="N183" s="1"/>
      <c r="O183" s="1"/>
    </row>
    <row r="184" spans="1:15" ht="11.25" customHeight="1">
      <c r="A184" s="13"/>
      <c r="B184" s="124"/>
      <c r="C184" s="19" t="s">
        <v>29</v>
      </c>
      <c r="D184" s="19">
        <v>358.24400000000003</v>
      </c>
      <c r="E184" s="19">
        <v>5.7480000000000002</v>
      </c>
      <c r="F184" s="19">
        <v>15.715999999999999</v>
      </c>
      <c r="G184" s="19">
        <v>3.0000000000000001E-3</v>
      </c>
      <c r="H184" s="19">
        <f t="shared" si="13"/>
        <v>379.71100000000001</v>
      </c>
      <c r="I184" s="19">
        <v>21940.309973999996</v>
      </c>
      <c r="J184" s="19" t="str">
        <f>IF(H184=MAX($H$173:$H$184),H184,"")</f>
        <v/>
      </c>
      <c r="K184" s="25">
        <f t="shared" si="16"/>
        <v>1.7306546737487771</v>
      </c>
      <c r="L184" s="89"/>
      <c r="M184" s="96"/>
      <c r="N184" s="41"/>
      <c r="O184" s="1"/>
    </row>
    <row r="185" spans="1:15" ht="11.25" customHeight="1">
      <c r="A185" s="13"/>
      <c r="B185" s="124">
        <v>2017</v>
      </c>
      <c r="C185" s="19" t="s">
        <v>21</v>
      </c>
      <c r="D185" s="19">
        <v>452.34</v>
      </c>
      <c r="E185" s="19">
        <v>5.7990000000000004</v>
      </c>
      <c r="F185" s="19">
        <v>18.013999999999999</v>
      </c>
      <c r="G185" s="19">
        <v>4.0000000000000001E-3</v>
      </c>
      <c r="H185" s="19">
        <f t="shared" si="13"/>
        <v>476.15699999999998</v>
      </c>
      <c r="I185" s="19">
        <v>25337.502081999999</v>
      </c>
      <c r="J185" s="19" t="str">
        <f>IF(H185=MAX($H$185:$H$196),H185,"")</f>
        <v/>
      </c>
      <c r="K185" s="25">
        <f t="shared" si="16"/>
        <v>1.8792578623536313</v>
      </c>
      <c r="L185" s="89"/>
      <c r="M185" s="96"/>
      <c r="N185" s="41"/>
      <c r="O185" s="1"/>
    </row>
    <row r="186" spans="1:15" ht="11.25" customHeight="1">
      <c r="A186" s="13"/>
      <c r="B186" s="124"/>
      <c r="C186" s="19" t="s">
        <v>22</v>
      </c>
      <c r="D186" s="19">
        <v>419.3</v>
      </c>
      <c r="E186" s="19">
        <v>7.1589999999999998</v>
      </c>
      <c r="F186" s="19">
        <v>18.975999999999999</v>
      </c>
      <c r="G186" s="19">
        <v>4.0000000000000001E-3</v>
      </c>
      <c r="H186" s="19">
        <f t="shared" si="13"/>
        <v>445.43900000000002</v>
      </c>
      <c r="I186" s="19">
        <v>21024.662063000003</v>
      </c>
      <c r="J186" s="19" t="str">
        <f>IF(H186=MAX($H$185:$H$196),H186,"")</f>
        <v/>
      </c>
      <c r="K186" s="25">
        <f t="shared" si="16"/>
        <v>2.1186499866930104</v>
      </c>
      <c r="L186" s="89"/>
      <c r="M186" s="96"/>
      <c r="N186" s="41"/>
      <c r="O186" s="1"/>
    </row>
    <row r="187" spans="1:15" ht="11.25" customHeight="1">
      <c r="A187" s="13"/>
      <c r="B187" s="124"/>
      <c r="C187" s="19" t="s">
        <v>23</v>
      </c>
      <c r="D187" s="19">
        <v>679.83299999999997</v>
      </c>
      <c r="E187" s="19">
        <v>12.166</v>
      </c>
      <c r="F187" s="19">
        <v>25.35</v>
      </c>
      <c r="G187" s="19">
        <v>6.0000000000000001E-3</v>
      </c>
      <c r="H187" s="19">
        <f t="shared" si="13"/>
        <v>717.35500000000002</v>
      </c>
      <c r="I187" s="19">
        <v>21187.405059999997</v>
      </c>
      <c r="J187" s="19" t="str">
        <f t="shared" ref="J187:J196" si="18">IF(H187=MAX($H$185:$H$196),H187,"")</f>
        <v/>
      </c>
      <c r="K187" s="25">
        <f t="shared" si="16"/>
        <v>3.3857614840918142</v>
      </c>
      <c r="L187" s="89"/>
      <c r="M187" s="96"/>
      <c r="N187" s="41"/>
      <c r="O187" s="1"/>
    </row>
    <row r="188" spans="1:15" ht="11.25" customHeight="1">
      <c r="A188" s="13"/>
      <c r="B188" s="124"/>
      <c r="C188" s="19" t="s">
        <v>24</v>
      </c>
      <c r="D188" s="19">
        <v>798.18700000000001</v>
      </c>
      <c r="E188" s="19">
        <v>12.672000000000001</v>
      </c>
      <c r="F188" s="19">
        <v>25.780999999999999</v>
      </c>
      <c r="G188" s="19">
        <v>7.0000000000000001E-3</v>
      </c>
      <c r="H188" s="19">
        <f t="shared" si="13"/>
        <v>836.64699999999993</v>
      </c>
      <c r="I188" s="19">
        <v>19281.876918000002</v>
      </c>
      <c r="J188" s="19" t="str">
        <f t="shared" si="18"/>
        <v/>
      </c>
      <c r="K188" s="25">
        <f t="shared" si="16"/>
        <v>4.3390329870790421</v>
      </c>
      <c r="L188" s="89"/>
      <c r="M188" s="96"/>
      <c r="N188" s="41"/>
      <c r="O188" s="1"/>
    </row>
    <row r="189" spans="1:15" ht="11.25" customHeight="1">
      <c r="A189" s="13"/>
      <c r="B189" s="124"/>
      <c r="C189" s="19" t="s">
        <v>23</v>
      </c>
      <c r="D189" s="19">
        <v>833.85500000000002</v>
      </c>
      <c r="E189" s="19">
        <v>13.654999999999999</v>
      </c>
      <c r="F189" s="19">
        <v>25.231999999999999</v>
      </c>
      <c r="G189" s="19">
        <v>8.0000000000000002E-3</v>
      </c>
      <c r="H189" s="19">
        <f t="shared" si="13"/>
        <v>872.75</v>
      </c>
      <c r="I189" s="19">
        <v>20274.219323000001</v>
      </c>
      <c r="J189" s="19" t="str">
        <f t="shared" si="18"/>
        <v/>
      </c>
      <c r="K189" s="25">
        <f t="shared" si="16"/>
        <v>4.3047280198350846</v>
      </c>
      <c r="L189" s="89"/>
      <c r="M189" s="96"/>
      <c r="N189" s="41"/>
      <c r="O189" s="1"/>
    </row>
    <row r="190" spans="1:15" ht="11.25" customHeight="1">
      <c r="A190" s="13"/>
      <c r="B190" s="124"/>
      <c r="C190" s="19" t="s">
        <v>25</v>
      </c>
      <c r="D190" s="19">
        <v>839.82</v>
      </c>
      <c r="E190" s="19">
        <v>13.302</v>
      </c>
      <c r="F190" s="19">
        <v>27.577999999999999</v>
      </c>
      <c r="G190" s="19">
        <v>8.0000000000000002E-3</v>
      </c>
      <c r="H190" s="19">
        <f>SUM(D190:G190)</f>
        <v>880.70800000000008</v>
      </c>
      <c r="I190" s="19">
        <v>22119.187946999991</v>
      </c>
      <c r="J190" s="19" t="str">
        <f t="shared" si="18"/>
        <v/>
      </c>
      <c r="K190" s="25">
        <f t="shared" si="16"/>
        <v>3.9816470754273325</v>
      </c>
      <c r="L190" s="89"/>
      <c r="M190" s="96"/>
      <c r="N190" s="41"/>
      <c r="O190" s="1"/>
    </row>
    <row r="191" spans="1:15" ht="11.25" customHeight="1">
      <c r="A191" s="13"/>
      <c r="B191" s="124"/>
      <c r="C191" s="19" t="s">
        <v>25</v>
      </c>
      <c r="D191" s="19">
        <v>871.42700000000002</v>
      </c>
      <c r="E191" s="19">
        <v>13.3</v>
      </c>
      <c r="F191" s="19">
        <v>29.026</v>
      </c>
      <c r="G191" s="19">
        <v>8.0000000000000002E-3</v>
      </c>
      <c r="H191" s="19">
        <f t="shared" si="13"/>
        <v>913.76099999999997</v>
      </c>
      <c r="I191" s="19">
        <v>22788.923473999999</v>
      </c>
      <c r="J191" s="19">
        <f>IF(H191=MAX($H$185:$H$196),H191,"")</f>
        <v>913.76099999999997</v>
      </c>
      <c r="K191" s="25">
        <f>(H191/SUM(I191:I191))*100</f>
        <v>4.0096716329865894</v>
      </c>
      <c r="L191" s="89"/>
      <c r="M191" s="96"/>
      <c r="N191" s="41"/>
      <c r="O191" s="1"/>
    </row>
    <row r="192" spans="1:15" ht="11.25" customHeight="1">
      <c r="A192" s="13"/>
      <c r="B192" s="124"/>
      <c r="C192" s="19" t="s">
        <v>24</v>
      </c>
      <c r="D192" s="19">
        <v>778.17200000000003</v>
      </c>
      <c r="E192" s="19">
        <v>12.436999999999999</v>
      </c>
      <c r="F192" s="19">
        <v>26.878</v>
      </c>
      <c r="G192" s="19">
        <v>7.0000000000000001E-3</v>
      </c>
      <c r="H192" s="19">
        <f t="shared" si="13"/>
        <v>817.49400000000003</v>
      </c>
      <c r="I192" s="19">
        <v>21741.939399999999</v>
      </c>
      <c r="J192" s="19" t="str">
        <f t="shared" si="18"/>
        <v/>
      </c>
      <c r="K192" s="25">
        <f t="shared" si="16"/>
        <v>3.7599865631122129</v>
      </c>
      <c r="L192" s="89"/>
      <c r="M192" s="96"/>
      <c r="N192" s="41"/>
      <c r="O192" s="1"/>
    </row>
    <row r="193" spans="1:15" ht="11.25" customHeight="1">
      <c r="A193" s="13"/>
      <c r="B193" s="124"/>
      <c r="C193" s="19" t="s">
        <v>26</v>
      </c>
      <c r="D193" s="19">
        <v>740.76099999999997</v>
      </c>
      <c r="E193" s="19">
        <v>10.18</v>
      </c>
      <c r="F193" s="19">
        <v>22.96</v>
      </c>
      <c r="G193" s="19">
        <v>8.0000000000000002E-3</v>
      </c>
      <c r="H193" s="19">
        <f t="shared" si="13"/>
        <v>773.90899999999999</v>
      </c>
      <c r="I193" s="19">
        <v>20321.632206000002</v>
      </c>
      <c r="J193" s="19" t="str">
        <f t="shared" si="18"/>
        <v/>
      </c>
      <c r="K193" s="25">
        <f t="shared" si="16"/>
        <v>3.8083013812812823</v>
      </c>
      <c r="L193" s="89"/>
      <c r="M193" s="96"/>
      <c r="N193" s="41"/>
      <c r="O193" s="1"/>
    </row>
    <row r="194" spans="1:15" ht="11.25" customHeight="1">
      <c r="A194" s="13"/>
      <c r="B194" s="124"/>
      <c r="C194" s="19" t="s">
        <v>27</v>
      </c>
      <c r="D194" s="19">
        <v>651.03</v>
      </c>
      <c r="E194" s="19">
        <v>9.7210000000000001</v>
      </c>
      <c r="F194" s="19">
        <v>19.759</v>
      </c>
      <c r="G194" s="19">
        <v>7.0000000000000001E-3</v>
      </c>
      <c r="H194" s="19">
        <f t="shared" si="13"/>
        <v>680.51699999999994</v>
      </c>
      <c r="I194" s="19">
        <v>21494.715340000002</v>
      </c>
      <c r="J194" s="19" t="str">
        <f t="shared" si="18"/>
        <v/>
      </c>
      <c r="K194" s="25">
        <f t="shared" si="16"/>
        <v>3.1659735392429713</v>
      </c>
      <c r="L194" s="89"/>
      <c r="M194" s="96"/>
      <c r="N194" s="41"/>
      <c r="O194" s="1"/>
    </row>
    <row r="195" spans="1:15" ht="11.25" customHeight="1">
      <c r="A195" s="13"/>
      <c r="B195" s="124"/>
      <c r="C195" s="19" t="s">
        <v>28</v>
      </c>
      <c r="D195" s="19">
        <v>515.77</v>
      </c>
      <c r="E195" s="19">
        <v>7.258</v>
      </c>
      <c r="F195" s="19">
        <v>16.475999999999999</v>
      </c>
      <c r="G195" s="19">
        <v>5.0000000000000001E-3</v>
      </c>
      <c r="H195" s="19">
        <f t="shared" si="13"/>
        <v>539.50900000000001</v>
      </c>
      <c r="I195" s="19">
        <v>22749.131292999995</v>
      </c>
      <c r="J195" s="19" t="str">
        <f t="shared" si="18"/>
        <v/>
      </c>
      <c r="K195" s="25">
        <f t="shared" si="16"/>
        <v>2.3715586896542695</v>
      </c>
      <c r="L195" s="89"/>
      <c r="M195" s="96"/>
      <c r="N195" s="41"/>
      <c r="O195" s="1"/>
    </row>
    <row r="196" spans="1:15" ht="11.25" customHeight="1">
      <c r="A196" s="13"/>
      <c r="B196" s="125"/>
      <c r="C196" s="23" t="s">
        <v>29</v>
      </c>
      <c r="D196" s="23">
        <v>407.721</v>
      </c>
      <c r="E196" s="23">
        <v>5.556</v>
      </c>
      <c r="F196" s="23">
        <v>17.509</v>
      </c>
      <c r="G196" s="23">
        <v>4.0000000000000001E-3</v>
      </c>
      <c r="H196" s="23">
        <f t="shared" si="13"/>
        <v>430.79</v>
      </c>
      <c r="I196" s="23">
        <v>24323.941950999997</v>
      </c>
      <c r="J196" s="23" t="str">
        <f t="shared" si="18"/>
        <v/>
      </c>
      <c r="K196" s="26">
        <f t="shared" si="16"/>
        <v>1.7710533961469579</v>
      </c>
      <c r="L196" s="89"/>
      <c r="M196" s="96"/>
      <c r="N196" s="41"/>
      <c r="O196" s="1"/>
    </row>
    <row r="197" spans="1:15" ht="11.25" customHeight="1">
      <c r="A197" s="13"/>
      <c r="B197" s="89"/>
      <c r="C197" s="89"/>
      <c r="D197" s="89"/>
      <c r="E197" s="89"/>
      <c r="F197" s="89"/>
      <c r="G197" s="89"/>
      <c r="H197" s="89"/>
      <c r="I197" s="89"/>
      <c r="J197" s="89"/>
      <c r="K197" s="101"/>
      <c r="L197" s="89"/>
      <c r="M197" s="89"/>
      <c r="N197" s="89"/>
      <c r="O197" s="89"/>
    </row>
    <row r="198" spans="1:15" ht="11.25" customHeight="1">
      <c r="A198" s="13"/>
      <c r="B198" s="17" t="s">
        <v>136</v>
      </c>
      <c r="C198" s="21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</row>
    <row r="199" spans="1:15" ht="60" customHeight="1">
      <c r="A199" s="13"/>
      <c r="B199" s="16" t="s">
        <v>96</v>
      </c>
      <c r="C199" s="24" t="s">
        <v>135</v>
      </c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</row>
    <row r="200" spans="1:15" ht="11.25" customHeight="1">
      <c r="A200" s="13"/>
      <c r="B200" s="18">
        <v>1</v>
      </c>
      <c r="C200" s="25">
        <v>6.5842847256745898E-4</v>
      </c>
      <c r="D200" s="95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</row>
    <row r="201" spans="1:15" ht="11.25" customHeight="1">
      <c r="A201" s="13"/>
      <c r="B201" s="18">
        <v>2</v>
      </c>
      <c r="C201" s="25">
        <v>1.957905974145266E-3</v>
      </c>
      <c r="D201" s="95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</row>
    <row r="202" spans="1:15" ht="11.25" customHeight="1">
      <c r="A202" s="13"/>
      <c r="B202" s="18">
        <v>3</v>
      </c>
      <c r="C202" s="25">
        <v>7.6564083484159922E-4</v>
      </c>
      <c r="D202" s="95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</row>
    <row r="203" spans="1:15" ht="11.25" customHeight="1">
      <c r="A203" s="13"/>
      <c r="B203" s="18">
        <v>4</v>
      </c>
      <c r="C203" s="25">
        <v>1.6859156748743819E-3</v>
      </c>
      <c r="D203" s="95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</row>
    <row r="204" spans="1:15" ht="11.25" customHeight="1">
      <c r="A204" s="13"/>
      <c r="B204" s="18">
        <v>5</v>
      </c>
      <c r="C204" s="25">
        <v>8.5896615105688235E-4</v>
      </c>
      <c r="D204" s="95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1:15" ht="11.25" customHeight="1">
      <c r="A205" s="13"/>
      <c r="B205" s="18">
        <v>6</v>
      </c>
      <c r="C205" s="25">
        <v>2.2489334326551026E-3</v>
      </c>
      <c r="D205" s="95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1:15" ht="11.25" customHeight="1">
      <c r="A206" s="13"/>
      <c r="B206" s="18">
        <v>7</v>
      </c>
      <c r="C206" s="25">
        <v>5.3434321343699591E-3</v>
      </c>
      <c r="D206" s="95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1:15" ht="11.25" customHeight="1">
      <c r="A207" s="13"/>
      <c r="B207" s="18">
        <v>8</v>
      </c>
      <c r="C207" s="25">
        <v>0.21312198597071519</v>
      </c>
      <c r="D207" s="95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1:15" ht="11.25" customHeight="1">
      <c r="A208" s="13"/>
      <c r="B208" s="18">
        <v>9</v>
      </c>
      <c r="C208" s="25">
        <v>1.5025147166040707</v>
      </c>
      <c r="D208" s="95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1:15" ht="11.25" customHeight="1">
      <c r="A209" s="13"/>
      <c r="B209" s="18">
        <v>10</v>
      </c>
      <c r="C209" s="25">
        <v>4.1499388163778459</v>
      </c>
      <c r="D209" s="95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1:15" ht="11.25" customHeight="1">
      <c r="A210" s="13"/>
      <c r="B210" s="18">
        <v>11</v>
      </c>
      <c r="C210" s="25">
        <v>6.4694492504193413</v>
      </c>
      <c r="D210" s="95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1:15" ht="11.25" customHeight="1">
      <c r="A211" s="13"/>
      <c r="B211" s="18">
        <v>12</v>
      </c>
      <c r="C211" s="25">
        <v>7.9464313570159906</v>
      </c>
      <c r="D211" s="95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1:15" ht="11.25" customHeight="1">
      <c r="A212" s="13"/>
      <c r="B212" s="18">
        <v>13</v>
      </c>
      <c r="C212" s="25">
        <v>8.7806660161805503</v>
      </c>
      <c r="D212" s="95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1:15" ht="11.25" customHeight="1">
      <c r="A213" s="13"/>
      <c r="B213" s="18">
        <v>14</v>
      </c>
      <c r="C213" s="25">
        <v>9.1050523057032482</v>
      </c>
      <c r="D213" s="95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1:15" ht="11.25" customHeight="1">
      <c r="A214" s="13"/>
      <c r="B214" s="18">
        <v>15</v>
      </c>
      <c r="C214" s="25">
        <v>9.0302258191220517</v>
      </c>
      <c r="D214" s="95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1:15" ht="11.25" customHeight="1">
      <c r="A215" s="13"/>
      <c r="B215" s="18">
        <v>16</v>
      </c>
      <c r="C215" s="25">
        <v>8.4100194176381571</v>
      </c>
      <c r="D215" s="95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1:15" ht="11.25" customHeight="1">
      <c r="A216" s="13"/>
      <c r="B216" s="18">
        <v>17</v>
      </c>
      <c r="C216" s="25">
        <v>7.0768613858242455</v>
      </c>
      <c r="D216" s="95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1:15" ht="11.25" customHeight="1">
      <c r="A217" s="13"/>
      <c r="B217" s="18">
        <v>18</v>
      </c>
      <c r="C217" s="25">
        <v>5.1344012327524</v>
      </c>
      <c r="D217" s="95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1:15" ht="11.25" customHeight="1">
      <c r="A218" s="13"/>
      <c r="B218" s="18">
        <v>19</v>
      </c>
      <c r="C218" s="25">
        <v>3.2295752883019317</v>
      </c>
      <c r="D218" s="95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1:15" ht="11.25" customHeight="1">
      <c r="A219" s="13"/>
      <c r="B219" s="18">
        <v>20</v>
      </c>
      <c r="C219" s="25">
        <v>1.5650014291794832</v>
      </c>
      <c r="D219" s="95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1:15" ht="11.25" customHeight="1">
      <c r="A220" s="13"/>
      <c r="B220" s="18">
        <v>21</v>
      </c>
      <c r="C220" s="25">
        <v>0.42213718406568262</v>
      </c>
      <c r="D220" s="95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1:15" ht="11.25" customHeight="1">
      <c r="A221" s="13"/>
      <c r="B221" s="18">
        <v>22</v>
      </c>
      <c r="C221" s="25">
        <v>4.0274879070306004E-2</v>
      </c>
      <c r="D221" s="95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1:15" ht="11.25" customHeight="1">
      <c r="A222" s="13"/>
      <c r="B222" s="18">
        <v>23</v>
      </c>
      <c r="C222" s="25">
        <v>1.2562414878657673E-3</v>
      </c>
      <c r="D222" s="95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1:15" ht="11.25" customHeight="1">
      <c r="A223" s="13"/>
      <c r="B223" s="116">
        <v>24</v>
      </c>
      <c r="C223" s="26">
        <v>1.4325157453995931E-3</v>
      </c>
      <c r="D223" s="95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1:15" ht="11.25" customHeight="1">
      <c r="A224" s="13"/>
      <c r="B224" s="97"/>
      <c r="C224" s="89"/>
      <c r="D224" s="9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1:15" ht="11.25" customHeight="1">
      <c r="A225" s="13"/>
      <c r="B225" s="97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1:15" ht="11.25" customHeight="1">
      <c r="A226" s="13"/>
      <c r="B226" s="97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1:15" ht="11.25" customHeight="1">
      <c r="A227" s="13"/>
      <c r="B227" s="97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1:15" ht="11.25" customHeight="1">
      <c r="A228" s="13"/>
      <c r="B228" s="97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1:15" ht="11.25" customHeight="1">
      <c r="A229" s="13"/>
      <c r="B229" s="97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1:15" ht="11.25" customHeight="1">
      <c r="A230" s="13"/>
      <c r="B230" s="97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1:15" ht="11.25" customHeight="1">
      <c r="A231" s="13"/>
      <c r="B231" s="97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1:15" ht="11.25" customHeight="1">
      <c r="A232" s="13"/>
      <c r="B232" s="97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1:15" ht="11.25" customHeight="1">
      <c r="A233" s="13"/>
      <c r="B233" s="97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1:15" ht="11.25" customHeight="1">
      <c r="A234" s="13"/>
      <c r="B234" s="97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1:15" ht="11.25" customHeight="1">
      <c r="A235" s="13"/>
      <c r="B235" s="97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1:15" ht="11.25" customHeight="1">
      <c r="A236" s="13"/>
      <c r="B236" s="97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1:15" ht="11.25" customHeight="1">
      <c r="A237" s="13"/>
      <c r="B237" s="97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1:15" ht="11.25" customHeight="1">
      <c r="A238" s="13"/>
      <c r="B238" s="97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1:15" ht="11.25" customHeight="1">
      <c r="A239" s="13"/>
      <c r="B239" s="97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1:15" ht="11.25" customHeight="1">
      <c r="A240" s="13"/>
      <c r="B240" s="97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1:15" ht="11.25" customHeight="1">
      <c r="A241" s="13"/>
      <c r="B241" s="97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1:15" ht="11.25" customHeight="1">
      <c r="A242" s="13"/>
      <c r="B242" s="97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1:15" ht="11.25" customHeight="1">
      <c r="A243" s="13"/>
      <c r="B243" s="97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1:15" ht="11.25" customHeight="1">
      <c r="A244" s="13"/>
      <c r="B244" s="97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1:15" ht="11.25" customHeight="1">
      <c r="A245" s="13"/>
      <c r="B245" s="97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1:15" ht="11.25" customHeight="1">
      <c r="A246" s="13"/>
      <c r="B246" s="97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1:15" ht="11.25" customHeight="1">
      <c r="A247" s="13"/>
      <c r="B247" s="97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1:15" ht="11.25" customHeight="1">
      <c r="A248" s="13"/>
      <c r="B248" s="97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1:15" ht="11.25" customHeight="1">
      <c r="A249" s="13"/>
      <c r="B249" s="97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1:15" ht="11.25" customHeight="1">
      <c r="A250" s="13"/>
      <c r="B250" s="97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1:15" ht="11.25" customHeight="1">
      <c r="A251" s="13"/>
      <c r="B251" s="97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1:15" ht="11.25" customHeight="1">
      <c r="A252" s="13"/>
      <c r="B252" s="97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1:15" ht="11.25" customHeight="1">
      <c r="A253" s="13"/>
      <c r="B253" s="97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1:15" ht="11.25" customHeight="1">
      <c r="A254" s="13"/>
      <c r="B254" s="97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1:15" ht="11.25" customHeight="1">
      <c r="A255" s="13"/>
      <c r="B255" s="97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1:15" ht="11.25" customHeight="1">
      <c r="A256" s="13"/>
      <c r="B256" s="97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1:15" ht="11.25" customHeight="1">
      <c r="A257" s="13"/>
      <c r="B257" s="97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1:15" ht="11.25" customHeight="1">
      <c r="A258" s="13"/>
      <c r="B258" s="97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1:15" ht="11.25" customHeight="1">
      <c r="A259" s="13"/>
      <c r="B259" s="52"/>
    </row>
    <row r="260" spans="1:15" ht="11.25" customHeight="1">
      <c r="A260" s="13"/>
      <c r="B260" s="52"/>
    </row>
    <row r="261" spans="1:15" ht="11.25" customHeight="1">
      <c r="A261" s="13"/>
      <c r="B261" s="52"/>
    </row>
    <row r="262" spans="1:15" ht="11.25" customHeight="1">
      <c r="A262" s="13"/>
      <c r="B262" s="52"/>
    </row>
    <row r="263" spans="1:15" ht="11.25" customHeight="1">
      <c r="A263" s="13"/>
      <c r="B263" s="52"/>
    </row>
    <row r="264" spans="1:15" ht="11.25" customHeight="1">
      <c r="A264" s="13"/>
      <c r="B264" s="52"/>
    </row>
    <row r="265" spans="1:15" ht="11.25" customHeight="1">
      <c r="A265" s="13"/>
      <c r="B265" s="52"/>
    </row>
    <row r="266" spans="1:15" ht="11.25" customHeight="1">
      <c r="A266" s="13"/>
      <c r="B266" s="52"/>
    </row>
    <row r="267" spans="1:15" ht="11.25" customHeight="1">
      <c r="A267" s="13"/>
      <c r="B267" s="52"/>
    </row>
    <row r="268" spans="1:15" ht="11.25" customHeight="1">
      <c r="A268" s="13"/>
      <c r="B268" s="52"/>
    </row>
    <row r="269" spans="1:15" ht="11.25" customHeight="1">
      <c r="A269" s="13"/>
      <c r="B269" s="52"/>
    </row>
    <row r="270" spans="1:15" ht="11.25" customHeight="1">
      <c r="A270" s="13"/>
      <c r="B270" s="52"/>
    </row>
    <row r="271" spans="1:15" ht="11.25" customHeight="1">
      <c r="A271" s="13"/>
      <c r="B271" s="52"/>
    </row>
    <row r="272" spans="1:15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4"/>
      <c r="B638" s="52"/>
    </row>
    <row r="639" spans="1:2" ht="11.25" customHeight="1">
      <c r="A639" s="14"/>
      <c r="B639" s="52"/>
    </row>
    <row r="640" spans="1:2" ht="11.25" customHeight="1">
      <c r="A640" s="14"/>
      <c r="B640" s="52"/>
    </row>
    <row r="641" spans="1:2" ht="11.25" customHeight="1">
      <c r="A641" s="14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5"/>
      <c r="B852" s="52"/>
    </row>
    <row r="853" spans="1:2" ht="11.25" customHeight="1">
      <c r="A853" s="15"/>
      <c r="B853" s="52"/>
    </row>
    <row r="854" spans="1:2" ht="11.25" customHeight="1">
      <c r="A854" s="15"/>
      <c r="B854" s="52"/>
    </row>
    <row r="855" spans="1:2" ht="11.25" customHeight="1">
      <c r="A855" s="15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B1219" s="52"/>
    </row>
    <row r="1220" spans="1:2" ht="11.25" customHeight="1">
      <c r="B1220" s="52"/>
    </row>
    <row r="1221" spans="1:2" ht="11.25" customHeight="1">
      <c r="B1221" s="52"/>
    </row>
    <row r="1222" spans="1:2" ht="11.25" customHeight="1"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</sheetData>
  <sortState ref="G92:I110">
    <sortCondition ref="I92:I110"/>
  </sortState>
  <mergeCells count="12">
    <mergeCell ref="B137:B148"/>
    <mergeCell ref="B149:B160"/>
    <mergeCell ref="B161:B172"/>
    <mergeCell ref="B173:B184"/>
    <mergeCell ref="B185:B196"/>
    <mergeCell ref="J135:J136"/>
    <mergeCell ref="K135:K136"/>
    <mergeCell ref="D135:H135"/>
    <mergeCell ref="H114:H115"/>
    <mergeCell ref="I114:I115"/>
    <mergeCell ref="I135:I136"/>
    <mergeCell ref="C114:G114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G8:G13 G72:G88 C111:D111 G116:G132 G16:G23 G14:G15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outlinePr showOutlineSymbols="0"/>
  </sheetPr>
  <dimension ref="A1:M8959"/>
  <sheetViews>
    <sheetView showGridLines="0" showOutlineSymbols="0" topLeftCell="A187" workbookViewId="0">
      <selection activeCell="H214" sqref="H214"/>
    </sheetView>
  </sheetViews>
  <sheetFormatPr baseColWidth="10" defaultRowHeight="11.25" customHeight="1"/>
  <cols>
    <col min="1" max="1" width="2.7109375" style="11" customWidth="1"/>
    <col min="3" max="3" width="11.42578125" customWidth="1"/>
  </cols>
  <sheetData>
    <row r="1" spans="2:13" s="3" customFormat="1" ht="21" customHeight="1">
      <c r="D1" s="4"/>
      <c r="M1" s="28" t="s">
        <v>35</v>
      </c>
    </row>
    <row r="2" spans="2:13" s="3" customFormat="1" ht="15" customHeight="1">
      <c r="D2" s="4"/>
      <c r="M2" s="28" t="s">
        <v>103</v>
      </c>
    </row>
    <row r="3" spans="2:13" s="3" customFormat="1" ht="20.25" customHeight="1">
      <c r="B3" s="29" t="s">
        <v>42</v>
      </c>
      <c r="D3" s="4"/>
    </row>
    <row r="5" spans="2:13" ht="11.25" customHeight="1">
      <c r="B5" s="17" t="s">
        <v>54</v>
      </c>
      <c r="C5" s="2"/>
      <c r="D5" s="2"/>
      <c r="E5" s="2"/>
      <c r="F5" s="2"/>
    </row>
    <row r="6" spans="2:13" ht="24" customHeight="1">
      <c r="B6" s="16"/>
      <c r="C6" s="24" t="s">
        <v>0</v>
      </c>
      <c r="D6" s="24" t="s">
        <v>30</v>
      </c>
      <c r="E6" s="24" t="s">
        <v>31</v>
      </c>
      <c r="F6" s="24" t="s">
        <v>32</v>
      </c>
    </row>
    <row r="7" spans="2:13" ht="11.25" customHeight="1">
      <c r="B7" s="18">
        <v>2001</v>
      </c>
      <c r="C7" s="19"/>
      <c r="D7" s="19"/>
      <c r="E7" s="19"/>
      <c r="F7" s="25"/>
    </row>
    <row r="8" spans="2:13" ht="11.25" customHeight="1">
      <c r="B8" s="18">
        <v>2002</v>
      </c>
      <c r="C8" s="19"/>
      <c r="D8" s="19"/>
      <c r="E8" s="19"/>
      <c r="F8" s="25"/>
    </row>
    <row r="9" spans="2:13" ht="11.25" customHeight="1">
      <c r="B9" s="18">
        <v>2003</v>
      </c>
      <c r="C9" s="19"/>
      <c r="D9" s="19"/>
      <c r="E9" s="19"/>
      <c r="F9" s="25"/>
    </row>
    <row r="10" spans="2:13" ht="11.25" customHeight="1">
      <c r="B10" s="18">
        <v>2004</v>
      </c>
      <c r="C10" s="19"/>
      <c r="D10" s="19"/>
      <c r="E10" s="19"/>
      <c r="F10" s="25"/>
    </row>
    <row r="11" spans="2:13" ht="11.25" customHeight="1">
      <c r="B11" s="18">
        <v>2005</v>
      </c>
      <c r="C11" s="19"/>
      <c r="D11" s="19"/>
      <c r="E11" s="19"/>
      <c r="F11" s="25"/>
    </row>
    <row r="12" spans="2:13" ht="11.25" customHeight="1">
      <c r="B12" s="18">
        <v>2006</v>
      </c>
      <c r="C12" s="19"/>
      <c r="D12" s="19"/>
      <c r="E12" s="19"/>
      <c r="F12" s="25"/>
    </row>
    <row r="13" spans="2:13" ht="11.25" customHeight="1">
      <c r="B13" s="18">
        <v>2007</v>
      </c>
      <c r="C13" s="19">
        <v>11.02</v>
      </c>
      <c r="D13" s="19">
        <f>SUM(C13:C13)</f>
        <v>11.02</v>
      </c>
      <c r="E13" s="19">
        <v>0</v>
      </c>
      <c r="F13" s="25">
        <v>0</v>
      </c>
    </row>
    <row r="14" spans="2:13" ht="11.25" customHeight="1">
      <c r="B14" s="18">
        <v>2008</v>
      </c>
      <c r="C14" s="19">
        <v>60.92</v>
      </c>
      <c r="D14" s="19">
        <f t="shared" ref="D14:D23" si="0">SUM(C14:C14)</f>
        <v>60.92</v>
      </c>
      <c r="E14" s="19">
        <f>D14-D13</f>
        <v>49.900000000000006</v>
      </c>
      <c r="F14" s="25">
        <f>((D14/D13)-1)*100</f>
        <v>452.81306715063528</v>
      </c>
    </row>
    <row r="15" spans="2:13" ht="11.25" customHeight="1">
      <c r="B15" s="18">
        <v>2009</v>
      </c>
      <c r="C15" s="19">
        <v>232.22</v>
      </c>
      <c r="D15" s="19">
        <f t="shared" si="0"/>
        <v>232.22</v>
      </c>
      <c r="E15" s="19">
        <f>D15-D14</f>
        <v>171.3</v>
      </c>
      <c r="F15" s="25">
        <f>((D15/D14)-1)*100</f>
        <v>281.18844386080104</v>
      </c>
    </row>
    <row r="16" spans="2:13" ht="11.25" customHeight="1">
      <c r="B16" s="18">
        <v>2010</v>
      </c>
      <c r="C16" s="19">
        <v>531.91999999999996</v>
      </c>
      <c r="D16" s="19">
        <f t="shared" si="0"/>
        <v>531.91999999999996</v>
      </c>
      <c r="E16" s="19">
        <f>D16-D15</f>
        <v>299.69999999999993</v>
      </c>
      <c r="F16" s="25">
        <f>((D16/D15)-1)*100</f>
        <v>129.05865127895959</v>
      </c>
    </row>
    <row r="17" spans="2:6" ht="11.25" customHeight="1">
      <c r="B17" s="18">
        <v>2011</v>
      </c>
      <c r="C17" s="19">
        <v>998.52</v>
      </c>
      <c r="D17" s="19">
        <f t="shared" si="0"/>
        <v>998.52</v>
      </c>
      <c r="E17" s="19">
        <f>D17-D16</f>
        <v>466.6</v>
      </c>
      <c r="F17" s="25">
        <f t="shared" ref="F17:F22" si="1">((D17/D16)-1)*100</f>
        <v>87.719957888404281</v>
      </c>
    </row>
    <row r="18" spans="2:6" ht="11.25" customHeight="1">
      <c r="B18" s="18">
        <v>2012</v>
      </c>
      <c r="C18" s="19">
        <v>1949.92</v>
      </c>
      <c r="D18" s="19">
        <f t="shared" si="0"/>
        <v>1949.92</v>
      </c>
      <c r="E18" s="19">
        <f t="shared" ref="E18:E20" si="2">D18-D17</f>
        <v>951.40000000000009</v>
      </c>
      <c r="F18" s="25">
        <f t="shared" si="1"/>
        <v>95.281015903537238</v>
      </c>
    </row>
    <row r="19" spans="2:6" ht="11.25" customHeight="1">
      <c r="B19" s="18">
        <v>2013</v>
      </c>
      <c r="C19" s="19">
        <v>2299.4275000000002</v>
      </c>
      <c r="D19" s="19">
        <f t="shared" si="0"/>
        <v>2299.4275000000002</v>
      </c>
      <c r="E19" s="19">
        <f t="shared" si="2"/>
        <v>349.50750000000016</v>
      </c>
      <c r="F19" s="25">
        <f t="shared" si="1"/>
        <v>17.92419689012883</v>
      </c>
    </row>
    <row r="20" spans="2:6" ht="11.25" customHeight="1">
      <c r="B20" s="18">
        <v>2014</v>
      </c>
      <c r="C20" s="19">
        <v>2299.4275000000002</v>
      </c>
      <c r="D20" s="19">
        <f t="shared" si="0"/>
        <v>2299.4275000000002</v>
      </c>
      <c r="E20" s="19">
        <f t="shared" si="2"/>
        <v>0</v>
      </c>
      <c r="F20" s="25">
        <f t="shared" si="1"/>
        <v>0</v>
      </c>
    </row>
    <row r="21" spans="2:6" ht="11.25" customHeight="1">
      <c r="B21" s="18">
        <v>2015</v>
      </c>
      <c r="C21" s="19">
        <v>2304.1130000000007</v>
      </c>
      <c r="D21" s="19">
        <f t="shared" si="0"/>
        <v>2304.1130000000007</v>
      </c>
      <c r="E21" s="19">
        <f>D21-D20</f>
        <v>4.685500000000502</v>
      </c>
      <c r="F21" s="25">
        <f t="shared" si="1"/>
        <v>0.20376811184525945</v>
      </c>
    </row>
    <row r="22" spans="2:6" ht="11.25" customHeight="1">
      <c r="B22" s="18">
        <v>2016</v>
      </c>
      <c r="C22" s="19">
        <v>2304.1130000000007</v>
      </c>
      <c r="D22" s="19">
        <f t="shared" si="0"/>
        <v>2304.1130000000007</v>
      </c>
      <c r="E22" s="19">
        <f>D22-D21</f>
        <v>0</v>
      </c>
      <c r="F22" s="25">
        <f t="shared" si="1"/>
        <v>0</v>
      </c>
    </row>
    <row r="23" spans="2:6" ht="11.25" customHeight="1">
      <c r="B23" s="22">
        <v>2017</v>
      </c>
      <c r="C23" s="23">
        <v>2304.1130000000007</v>
      </c>
      <c r="D23" s="23">
        <f t="shared" si="0"/>
        <v>2304.1130000000007</v>
      </c>
      <c r="E23" s="23">
        <f>D23-D22</f>
        <v>0</v>
      </c>
      <c r="F23" s="26">
        <f>((D23/D22)-1)*100</f>
        <v>0</v>
      </c>
    </row>
    <row r="24" spans="2:6" ht="11.25" customHeight="1">
      <c r="B24" s="20"/>
      <c r="C24" s="21"/>
      <c r="D24" s="21"/>
      <c r="E24" s="21"/>
      <c r="F24" s="21"/>
    </row>
    <row r="25" spans="2:6" ht="11.25" customHeight="1">
      <c r="B25" s="17" t="s">
        <v>108</v>
      </c>
    </row>
    <row r="26" spans="2:6" ht="24" customHeight="1">
      <c r="B26" s="16"/>
      <c r="C26" s="24" t="s">
        <v>101</v>
      </c>
    </row>
    <row r="27" spans="2:6" ht="11.25" customHeight="1">
      <c r="B27" s="18" t="s">
        <v>4</v>
      </c>
      <c r="C27" s="19">
        <v>1000.0229999999998</v>
      </c>
      <c r="D27" s="37" t="str">
        <f>IF(C27=0,CONCATENATE(B27," ","-"),CONCATENATE(B27," ",TEXT(C27,"0.000")," MW"))</f>
        <v>Andalucía 1.000 MW</v>
      </c>
      <c r="E27" s="1"/>
    </row>
    <row r="28" spans="2:6" ht="11.25" customHeight="1">
      <c r="B28" s="18" t="s">
        <v>5</v>
      </c>
      <c r="C28" s="19">
        <v>0</v>
      </c>
      <c r="D28" s="37" t="str">
        <f>IF(C28=0,CONCATENATE(B28," ","-"),CONCATENATE(B28," ",TEXT(C28,"0")," MW"))</f>
        <v>Aragón -</v>
      </c>
      <c r="E28" s="1"/>
    </row>
    <row r="29" spans="2:6" ht="11.25" customHeight="1">
      <c r="B29" s="18" t="s">
        <v>6</v>
      </c>
      <c r="C29" s="19">
        <v>0</v>
      </c>
      <c r="D29" s="37" t="str">
        <f t="shared" ref="D29:D45" si="3">IF(C29=0,CONCATENATE(B29," ","-"),CONCATENATE(B29," ",TEXT(C29,"0")," MW"))</f>
        <v>Asturias -</v>
      </c>
      <c r="E29" s="1"/>
    </row>
    <row r="30" spans="2:6" ht="11.25" customHeight="1">
      <c r="B30" s="18" t="s">
        <v>1</v>
      </c>
      <c r="C30" s="19">
        <v>0</v>
      </c>
      <c r="D30" s="37" t="str">
        <f t="shared" si="3"/>
        <v>Baleares -</v>
      </c>
      <c r="E30" s="1"/>
    </row>
    <row r="31" spans="2:6" ht="11.25" customHeight="1">
      <c r="B31" s="18" t="s">
        <v>100</v>
      </c>
      <c r="C31" s="19">
        <v>49.9</v>
      </c>
      <c r="D31" s="37" t="str">
        <f t="shared" si="3"/>
        <v>C. Valenciana 50 MW</v>
      </c>
      <c r="E31" s="1"/>
    </row>
    <row r="32" spans="2:6" ht="11.25" customHeight="1">
      <c r="B32" s="18" t="s">
        <v>2</v>
      </c>
      <c r="C32" s="19">
        <v>0</v>
      </c>
      <c r="D32" s="37" t="str">
        <f t="shared" si="3"/>
        <v>Canarias -</v>
      </c>
      <c r="E32" s="1"/>
    </row>
    <row r="33" spans="2:5" ht="11.25" customHeight="1">
      <c r="B33" s="18" t="s">
        <v>9</v>
      </c>
      <c r="C33" s="19">
        <v>0</v>
      </c>
      <c r="D33" s="37" t="str">
        <f t="shared" si="3"/>
        <v>Cantabria -</v>
      </c>
      <c r="E33" s="1"/>
    </row>
    <row r="34" spans="2:5" ht="11.25" customHeight="1">
      <c r="B34" s="18" t="s">
        <v>127</v>
      </c>
      <c r="C34" s="19">
        <v>349.4</v>
      </c>
      <c r="D34" s="37" t="str">
        <f t="shared" si="3"/>
        <v>Castilla La Mancha 349 MW</v>
      </c>
      <c r="E34" s="1"/>
    </row>
    <row r="35" spans="2:5" ht="11.25" customHeight="1">
      <c r="B35" s="18" t="s">
        <v>20</v>
      </c>
      <c r="C35" s="19">
        <v>0</v>
      </c>
      <c r="D35" s="37" t="str">
        <f t="shared" si="3"/>
        <v>Castilla y León -</v>
      </c>
      <c r="E35" s="1"/>
    </row>
    <row r="36" spans="2:5" ht="11.25" customHeight="1">
      <c r="B36" s="18" t="s">
        <v>10</v>
      </c>
      <c r="C36" s="19">
        <v>24.29</v>
      </c>
      <c r="D36" s="37" t="str">
        <f t="shared" si="3"/>
        <v>Cataluña 24 MW</v>
      </c>
      <c r="E36" s="1"/>
    </row>
    <row r="37" spans="2:5" ht="11.25" customHeight="1">
      <c r="B37" s="18" t="s">
        <v>11</v>
      </c>
      <c r="C37" s="19">
        <v>0</v>
      </c>
      <c r="D37" s="37" t="str">
        <f t="shared" si="3"/>
        <v>Ceuta -</v>
      </c>
      <c r="E37" s="1"/>
    </row>
    <row r="38" spans="2:5" ht="11.25" customHeight="1">
      <c r="B38" s="18" t="s">
        <v>12</v>
      </c>
      <c r="C38" s="19">
        <v>849.09999999999991</v>
      </c>
      <c r="D38" s="37" t="str">
        <f t="shared" si="3"/>
        <v>Extremadura 849 MW</v>
      </c>
      <c r="E38" s="1"/>
    </row>
    <row r="39" spans="2:5" ht="11.25" customHeight="1">
      <c r="B39" s="18" t="s">
        <v>13</v>
      </c>
      <c r="C39" s="19">
        <v>0</v>
      </c>
      <c r="D39" s="37" t="str">
        <f t="shared" si="3"/>
        <v>Galicia -</v>
      </c>
      <c r="E39" s="1"/>
    </row>
    <row r="40" spans="2:5" ht="11.25" customHeight="1">
      <c r="B40" s="18" t="s">
        <v>14</v>
      </c>
      <c r="C40" s="19">
        <v>0</v>
      </c>
      <c r="D40" s="37" t="str">
        <f t="shared" si="3"/>
        <v>La Rioja -</v>
      </c>
      <c r="E40" s="1"/>
    </row>
    <row r="41" spans="2:5" ht="11.25" customHeight="1">
      <c r="B41" s="18" t="s">
        <v>15</v>
      </c>
      <c r="C41" s="19">
        <v>0</v>
      </c>
      <c r="D41" s="37" t="str">
        <f t="shared" si="3"/>
        <v>Madrid -</v>
      </c>
      <c r="E41" s="1"/>
    </row>
    <row r="42" spans="2:5" ht="11.25" customHeight="1">
      <c r="B42" s="18" t="s">
        <v>16</v>
      </c>
      <c r="C42" s="19">
        <v>0</v>
      </c>
      <c r="D42" s="37" t="str">
        <f t="shared" si="3"/>
        <v>Melilla -</v>
      </c>
      <c r="E42" s="1"/>
    </row>
    <row r="43" spans="2:5" ht="11.25" customHeight="1">
      <c r="B43" s="18" t="s">
        <v>17</v>
      </c>
      <c r="C43" s="19">
        <v>31.4</v>
      </c>
      <c r="D43" s="37" t="str">
        <f t="shared" si="3"/>
        <v>Murcia 31 MW</v>
      </c>
      <c r="E43" s="1"/>
    </row>
    <row r="44" spans="2:5" ht="11.25" customHeight="1">
      <c r="B44" s="18" t="s">
        <v>18</v>
      </c>
      <c r="C44" s="19">
        <v>0</v>
      </c>
      <c r="D44" s="37" t="str">
        <f t="shared" si="3"/>
        <v>Navarra -</v>
      </c>
      <c r="E44" s="1"/>
    </row>
    <row r="45" spans="2:5" ht="11.25" customHeight="1">
      <c r="B45" s="18" t="s">
        <v>19</v>
      </c>
      <c r="C45" s="19">
        <v>0</v>
      </c>
      <c r="D45" s="37" t="str">
        <f t="shared" si="3"/>
        <v>País Vasco -</v>
      </c>
      <c r="E45" s="1"/>
    </row>
    <row r="46" spans="2:5" ht="11.25" customHeight="1">
      <c r="B46" s="32" t="s">
        <v>37</v>
      </c>
      <c r="C46" s="33">
        <f>SUM(C27:C45)</f>
        <v>2304.1129999999998</v>
      </c>
      <c r="D46" s="38"/>
      <c r="E46" s="1"/>
    </row>
    <row r="48" spans="2:5" ht="11.25" customHeight="1">
      <c r="B48" s="17" t="s">
        <v>129</v>
      </c>
    </row>
    <row r="49" spans="2:7" ht="35.25" customHeight="1">
      <c r="B49" s="16"/>
      <c r="C49" s="24" t="s">
        <v>45</v>
      </c>
    </row>
    <row r="50" spans="2:7" ht="11.25" customHeight="1">
      <c r="B50" s="18" t="s">
        <v>5</v>
      </c>
      <c r="C50" s="19">
        <v>0</v>
      </c>
      <c r="D50" s="109"/>
      <c r="G50" s="80"/>
    </row>
    <row r="51" spans="2:7" ht="11.25" customHeight="1">
      <c r="B51" s="18" t="s">
        <v>6</v>
      </c>
      <c r="C51" s="19">
        <v>0</v>
      </c>
      <c r="D51" s="109"/>
      <c r="G51" s="80"/>
    </row>
    <row r="52" spans="2:7" ht="11.25" customHeight="1">
      <c r="B52" s="18" t="s">
        <v>1</v>
      </c>
      <c r="C52" s="19">
        <v>0</v>
      </c>
      <c r="D52" s="109"/>
      <c r="G52" s="80"/>
    </row>
    <row r="53" spans="2:7" ht="11.25" customHeight="1">
      <c r="B53" s="18" t="s">
        <v>2</v>
      </c>
      <c r="C53" s="19">
        <v>0</v>
      </c>
      <c r="D53" s="109"/>
      <c r="G53" s="80"/>
    </row>
    <row r="54" spans="2:7" ht="11.25" customHeight="1">
      <c r="B54" s="18" t="s">
        <v>9</v>
      </c>
      <c r="C54" s="19">
        <v>0</v>
      </c>
      <c r="D54" s="109"/>
      <c r="G54" s="80"/>
    </row>
    <row r="55" spans="2:7" ht="11.25" customHeight="1">
      <c r="B55" s="18" t="s">
        <v>20</v>
      </c>
      <c r="C55" s="19">
        <v>0</v>
      </c>
      <c r="D55" s="109"/>
      <c r="G55" s="80"/>
    </row>
    <row r="56" spans="2:7" ht="11.25" customHeight="1">
      <c r="B56" s="18" t="s">
        <v>11</v>
      </c>
      <c r="C56" s="19">
        <v>0</v>
      </c>
      <c r="D56" s="109"/>
    </row>
    <row r="57" spans="2:7" ht="11.25" customHeight="1">
      <c r="B57" s="18" t="s">
        <v>13</v>
      </c>
      <c r="C57" s="19">
        <v>0</v>
      </c>
      <c r="D57" s="109"/>
    </row>
    <row r="58" spans="2:7" ht="11.25" customHeight="1">
      <c r="B58" s="18" t="s">
        <v>14</v>
      </c>
      <c r="C58" s="19">
        <v>0</v>
      </c>
      <c r="D58" s="109"/>
    </row>
    <row r="59" spans="2:7" ht="11.25" customHeight="1">
      <c r="B59" s="18" t="s">
        <v>15</v>
      </c>
      <c r="C59" s="19">
        <v>0</v>
      </c>
      <c r="D59" s="109"/>
    </row>
    <row r="60" spans="2:7" ht="11.25" customHeight="1">
      <c r="B60" s="18" t="s">
        <v>16</v>
      </c>
      <c r="C60" s="19">
        <v>0</v>
      </c>
      <c r="D60" s="109"/>
    </row>
    <row r="61" spans="2:7" ht="11.25" customHeight="1">
      <c r="B61" s="18" t="s">
        <v>18</v>
      </c>
      <c r="C61" s="19">
        <v>0</v>
      </c>
      <c r="D61" s="109"/>
    </row>
    <row r="62" spans="2:7" ht="11.25" customHeight="1">
      <c r="B62" s="18" t="s">
        <v>19</v>
      </c>
      <c r="C62" s="19">
        <v>0</v>
      </c>
      <c r="D62" s="109"/>
    </row>
    <row r="63" spans="2:7" ht="11.25" customHeight="1">
      <c r="B63" s="18" t="s">
        <v>10</v>
      </c>
      <c r="C63" s="25">
        <v>1.1000000000000001</v>
      </c>
      <c r="D63" s="109"/>
    </row>
    <row r="64" spans="2:7" ht="11.25" customHeight="1">
      <c r="B64" s="18" t="s">
        <v>17</v>
      </c>
      <c r="C64" s="25">
        <v>1.4</v>
      </c>
      <c r="D64" s="109"/>
    </row>
    <row r="65" spans="2:6" ht="11.25" customHeight="1">
      <c r="B65" s="18" t="s">
        <v>100</v>
      </c>
      <c r="C65" s="25">
        <v>2.2000000000000002</v>
      </c>
      <c r="D65" s="109"/>
    </row>
    <row r="66" spans="2:6" ht="11.25" customHeight="1">
      <c r="B66" s="18" t="s">
        <v>127</v>
      </c>
      <c r="C66" s="25">
        <v>15.2</v>
      </c>
      <c r="D66" s="109"/>
    </row>
    <row r="67" spans="2:6" ht="11.25" customHeight="1">
      <c r="B67" s="18" t="s">
        <v>12</v>
      </c>
      <c r="C67" s="25">
        <v>36.9</v>
      </c>
      <c r="D67" s="109"/>
    </row>
    <row r="68" spans="2:6" ht="11.25" customHeight="1">
      <c r="B68" s="18" t="s">
        <v>4</v>
      </c>
      <c r="C68" s="25">
        <v>43.4</v>
      </c>
      <c r="D68" s="109"/>
    </row>
    <row r="69" spans="2:6" ht="11.25" customHeight="1">
      <c r="B69" s="32" t="s">
        <v>56</v>
      </c>
      <c r="C69" s="34">
        <v>100</v>
      </c>
    </row>
    <row r="71" spans="2:6" ht="11.25" customHeight="1">
      <c r="B71" s="17" t="s">
        <v>102</v>
      </c>
      <c r="C71" s="2"/>
      <c r="D71" s="2"/>
      <c r="E71" s="2"/>
      <c r="F71" s="2"/>
    </row>
    <row r="72" spans="2:6" ht="11.25" customHeight="1">
      <c r="B72" s="16"/>
      <c r="C72" s="24" t="s">
        <v>0</v>
      </c>
      <c r="D72" s="24" t="s">
        <v>3</v>
      </c>
    </row>
    <row r="73" spans="2:6" ht="11.25" customHeight="1">
      <c r="B73" s="18">
        <v>2001</v>
      </c>
      <c r="C73" s="19"/>
      <c r="D73" s="19"/>
    </row>
    <row r="74" spans="2:6" ht="11.25" customHeight="1">
      <c r="B74" s="18">
        <v>2002</v>
      </c>
      <c r="C74" s="19"/>
      <c r="D74" s="19"/>
    </row>
    <row r="75" spans="2:6" ht="11.25" customHeight="1">
      <c r="B75" s="18">
        <v>2003</v>
      </c>
      <c r="C75" s="19"/>
      <c r="D75" s="19"/>
    </row>
    <row r="76" spans="2:6" ht="11.25" customHeight="1">
      <c r="B76" s="18">
        <v>2004</v>
      </c>
      <c r="C76" s="19"/>
      <c r="D76" s="19"/>
    </row>
    <row r="77" spans="2:6" ht="11.25" customHeight="1">
      <c r="B77" s="18">
        <v>2005</v>
      </c>
      <c r="C77" s="19"/>
      <c r="D77" s="19"/>
    </row>
    <row r="78" spans="2:6" ht="11.25" customHeight="1">
      <c r="B78" s="18">
        <v>2006</v>
      </c>
      <c r="C78" s="19">
        <v>0</v>
      </c>
      <c r="D78" s="19">
        <f t="shared" ref="D78:D89" si="4">SUM(C78:C78)</f>
        <v>0</v>
      </c>
    </row>
    <row r="79" spans="2:6" ht="11.25" customHeight="1">
      <c r="B79" s="18">
        <v>2007</v>
      </c>
      <c r="C79" s="19">
        <v>7.6269999999999998</v>
      </c>
      <c r="D79" s="19">
        <f t="shared" si="4"/>
        <v>7.6269999999999998</v>
      </c>
    </row>
    <row r="80" spans="2:6" ht="11.25" customHeight="1">
      <c r="B80" s="18">
        <v>2008</v>
      </c>
      <c r="C80" s="19">
        <v>15.378</v>
      </c>
      <c r="D80" s="19">
        <f t="shared" si="4"/>
        <v>15.378</v>
      </c>
    </row>
    <row r="81" spans="2:12" ht="11.25" customHeight="1">
      <c r="B81" s="18">
        <v>2009</v>
      </c>
      <c r="C81" s="19">
        <v>129.82299999999998</v>
      </c>
      <c r="D81" s="19">
        <f t="shared" si="4"/>
        <v>129.82299999999998</v>
      </c>
      <c r="F81" s="1"/>
    </row>
    <row r="82" spans="2:12" ht="11.25" customHeight="1">
      <c r="B82" s="18">
        <v>2010</v>
      </c>
      <c r="C82" s="19">
        <v>691.62210700000003</v>
      </c>
      <c r="D82" s="19">
        <f t="shared" si="4"/>
        <v>691.62210700000003</v>
      </c>
      <c r="F82" s="1"/>
    </row>
    <row r="83" spans="2:12" ht="11.25" customHeight="1">
      <c r="B83" s="18">
        <v>2011</v>
      </c>
      <c r="C83" s="19">
        <v>1832.3578790000001</v>
      </c>
      <c r="D83" s="19">
        <f t="shared" si="4"/>
        <v>1832.3578790000001</v>
      </c>
      <c r="F83" s="1"/>
    </row>
    <row r="84" spans="2:12" ht="11.25" customHeight="1">
      <c r="B84" s="18">
        <v>2012</v>
      </c>
      <c r="C84" s="19">
        <v>3444.1340460000001</v>
      </c>
      <c r="D84" s="19">
        <f t="shared" si="4"/>
        <v>3444.1340460000001</v>
      </c>
      <c r="F84" s="1"/>
    </row>
    <row r="85" spans="2:12" ht="11.25" customHeight="1">
      <c r="B85" s="18">
        <v>2013</v>
      </c>
      <c r="C85" s="19">
        <v>4441.5275350000002</v>
      </c>
      <c r="D85" s="19">
        <f t="shared" si="4"/>
        <v>4441.5275350000002</v>
      </c>
      <c r="F85" s="1"/>
    </row>
    <row r="86" spans="2:12" ht="11.25" customHeight="1">
      <c r="B86" s="18">
        <v>2014</v>
      </c>
      <c r="C86" s="19">
        <v>4958.9149259999995</v>
      </c>
      <c r="D86" s="19">
        <f t="shared" si="4"/>
        <v>4958.9149259999995</v>
      </c>
      <c r="F86" s="1"/>
    </row>
    <row r="87" spans="2:12" ht="11.25" customHeight="1">
      <c r="B87" s="18">
        <v>2015</v>
      </c>
      <c r="C87" s="19">
        <v>5085.2355139999991</v>
      </c>
      <c r="D87" s="19">
        <f t="shared" si="4"/>
        <v>5085.2355139999991</v>
      </c>
      <c r="F87" s="1"/>
    </row>
    <row r="88" spans="2:12" ht="11.25" customHeight="1">
      <c r="B88" s="18">
        <v>2016</v>
      </c>
      <c r="C88" s="19">
        <v>5071.2017019999994</v>
      </c>
      <c r="D88" s="19">
        <f t="shared" si="4"/>
        <v>5071.2017019999994</v>
      </c>
      <c r="F88" s="1"/>
    </row>
    <row r="89" spans="2:12" ht="11.25" customHeight="1">
      <c r="B89" s="22">
        <v>2017</v>
      </c>
      <c r="C89" s="23">
        <v>5347.9508859999996</v>
      </c>
      <c r="D89" s="23">
        <f t="shared" si="4"/>
        <v>5347.9508859999996</v>
      </c>
      <c r="F89" s="1"/>
    </row>
    <row r="91" spans="2:12" ht="11.25" customHeight="1">
      <c r="B91" s="17" t="s">
        <v>111</v>
      </c>
    </row>
    <row r="92" spans="2:12" ht="24.75" customHeight="1">
      <c r="B92" s="16"/>
      <c r="C92" s="24">
        <v>2016</v>
      </c>
      <c r="D92" s="24">
        <v>2017</v>
      </c>
      <c r="E92" s="104"/>
      <c r="F92" s="104"/>
      <c r="G92" s="16"/>
      <c r="H92" s="24" t="s">
        <v>95</v>
      </c>
      <c r="I92" s="24" t="s">
        <v>94</v>
      </c>
    </row>
    <row r="93" spans="2:12" ht="11.25" customHeight="1">
      <c r="B93" s="18" t="s">
        <v>4</v>
      </c>
      <c r="C93" s="19">
        <v>2194.6310090000002</v>
      </c>
      <c r="D93" s="19">
        <v>2319.75783</v>
      </c>
      <c r="E93" s="37" t="str">
        <f>IF(D93=0,CONCATENATE(B93," ","-"),CONCATENATE(B93," ",TEXT(D93,"0.000")," GWh"))</f>
        <v>Andalucía 2.320 GWh</v>
      </c>
      <c r="F93" s="104"/>
      <c r="G93" s="18" t="s">
        <v>5</v>
      </c>
      <c r="H93" s="19">
        <v>0</v>
      </c>
      <c r="I93" s="25">
        <v>0</v>
      </c>
      <c r="L93" s="1"/>
    </row>
    <row r="94" spans="2:12" ht="11.25" customHeight="1">
      <c r="B94" s="18" t="s">
        <v>5</v>
      </c>
      <c r="C94" s="19">
        <v>0</v>
      </c>
      <c r="D94" s="19">
        <v>0</v>
      </c>
      <c r="E94" s="37" t="str">
        <f t="shared" ref="E94:E111" si="5">IF(D94=0,CONCATENATE(B94," ","-"),CONCATENATE(B94," ",TEXT(D94,"0.000,0")," GWh"))</f>
        <v>Aragón -</v>
      </c>
      <c r="F94" s="104"/>
      <c r="G94" s="18" t="s">
        <v>6</v>
      </c>
      <c r="H94" s="19">
        <v>0</v>
      </c>
      <c r="I94" s="25">
        <v>0</v>
      </c>
      <c r="L94" s="1"/>
    </row>
    <row r="95" spans="2:12" ht="11.25" customHeight="1">
      <c r="B95" s="18" t="s">
        <v>6</v>
      </c>
      <c r="C95" s="19">
        <v>0</v>
      </c>
      <c r="D95" s="19">
        <v>0</v>
      </c>
      <c r="E95" s="37" t="str">
        <f t="shared" si="5"/>
        <v>Asturias -</v>
      </c>
      <c r="F95" s="104"/>
      <c r="G95" s="18" t="s">
        <v>7</v>
      </c>
      <c r="H95" s="19">
        <v>0</v>
      </c>
      <c r="I95" s="25">
        <v>0</v>
      </c>
      <c r="L95" s="1"/>
    </row>
    <row r="96" spans="2:12" ht="11.25" customHeight="1">
      <c r="B96" s="18" t="s">
        <v>1</v>
      </c>
      <c r="C96" s="19">
        <v>0</v>
      </c>
      <c r="D96" s="19">
        <v>0</v>
      </c>
      <c r="E96" s="37" t="str">
        <f t="shared" si="5"/>
        <v>Baleares -</v>
      </c>
      <c r="F96" s="104"/>
      <c r="G96" s="18" t="s">
        <v>8</v>
      </c>
      <c r="H96" s="19">
        <v>0</v>
      </c>
      <c r="I96" s="25">
        <v>0</v>
      </c>
      <c r="L96" s="1"/>
    </row>
    <row r="97" spans="2:12" ht="11.25" customHeight="1">
      <c r="B97" s="18" t="s">
        <v>100</v>
      </c>
      <c r="C97" s="19">
        <v>70.150952999999987</v>
      </c>
      <c r="D97" s="19">
        <v>98.825011999999987</v>
      </c>
      <c r="E97" s="37" t="str">
        <f>IF(D97=0,CONCATENATE(B97," ","-"),CONCATENATE(B97," ",TEXT(D97,"0")," GWh"))</f>
        <v>C. Valenciana 99 GWh</v>
      </c>
      <c r="F97" s="104"/>
      <c r="G97" s="18" t="s">
        <v>9</v>
      </c>
      <c r="H97" s="19">
        <v>0</v>
      </c>
      <c r="I97" s="25">
        <v>0</v>
      </c>
      <c r="L97" s="1"/>
    </row>
    <row r="98" spans="2:12" ht="11.25" customHeight="1">
      <c r="B98" s="18" t="s">
        <v>2</v>
      </c>
      <c r="C98" s="19">
        <v>0</v>
      </c>
      <c r="D98" s="19">
        <v>0</v>
      </c>
      <c r="E98" s="37" t="str">
        <f t="shared" si="5"/>
        <v>Canarias -</v>
      </c>
      <c r="F98" s="104"/>
      <c r="G98" s="18" t="s">
        <v>20</v>
      </c>
      <c r="H98" s="19">
        <v>0</v>
      </c>
      <c r="I98" s="25">
        <v>0</v>
      </c>
      <c r="L98" s="1"/>
    </row>
    <row r="99" spans="2:12" ht="11.25" customHeight="1">
      <c r="B99" s="18" t="s">
        <v>9</v>
      </c>
      <c r="C99" s="19">
        <v>0</v>
      </c>
      <c r="D99" s="19">
        <v>0</v>
      </c>
      <c r="E99" s="37" t="str">
        <f t="shared" si="5"/>
        <v>Cantabria -</v>
      </c>
      <c r="F99" s="104"/>
      <c r="G99" s="18" t="s">
        <v>11</v>
      </c>
      <c r="H99" s="19">
        <v>0</v>
      </c>
      <c r="I99" s="25">
        <v>0</v>
      </c>
      <c r="L99" s="1"/>
    </row>
    <row r="100" spans="2:12" ht="11.25" customHeight="1">
      <c r="B100" s="18" t="s">
        <v>49</v>
      </c>
      <c r="C100" s="19">
        <v>721.879998</v>
      </c>
      <c r="D100" s="19">
        <v>742.67802899999992</v>
      </c>
      <c r="E100" s="37" t="str">
        <f>IF(D100=0,CONCATENATE(B100," ","-"),CONCATENATE(B100," ",TEXT(D100,"0")," GWh"))</f>
        <v>Castilla La-Mancha 743 GWh</v>
      </c>
      <c r="F100" s="104"/>
      <c r="G100" s="18" t="s">
        <v>13</v>
      </c>
      <c r="H100" s="19">
        <v>0</v>
      </c>
      <c r="I100" s="25">
        <v>0</v>
      </c>
      <c r="L100" s="1"/>
    </row>
    <row r="101" spans="2:12" ht="11.25" customHeight="1">
      <c r="B101" s="18" t="s">
        <v>20</v>
      </c>
      <c r="C101" s="19">
        <v>0</v>
      </c>
      <c r="D101" s="19">
        <v>0</v>
      </c>
      <c r="E101" s="37" t="str">
        <f t="shared" si="5"/>
        <v>Castilla y León -</v>
      </c>
      <c r="F101" s="104"/>
      <c r="G101" s="18" t="s">
        <v>14</v>
      </c>
      <c r="H101" s="19">
        <v>0</v>
      </c>
      <c r="I101" s="25">
        <v>0</v>
      </c>
      <c r="L101" s="1"/>
    </row>
    <row r="102" spans="2:12" ht="11.25" customHeight="1">
      <c r="B102" s="18" t="s">
        <v>10</v>
      </c>
      <c r="C102" s="19">
        <v>70.319427000000005</v>
      </c>
      <c r="D102" s="19">
        <v>87.19620500000002</v>
      </c>
      <c r="E102" s="37" t="str">
        <f>IF(D102=0,CONCATENATE(B102," ","-"),CONCATENATE(B102," ",TEXT(D102,"0")," GWh"))</f>
        <v>Cataluña 87 GWh</v>
      </c>
      <c r="F102" s="104"/>
      <c r="G102" s="18" t="s">
        <v>15</v>
      </c>
      <c r="H102" s="19">
        <v>0</v>
      </c>
      <c r="I102" s="25">
        <v>0</v>
      </c>
      <c r="L102" s="1"/>
    </row>
    <row r="103" spans="2:12" ht="11.25" customHeight="1">
      <c r="B103" s="18" t="s">
        <v>11</v>
      </c>
      <c r="C103" s="19">
        <v>0</v>
      </c>
      <c r="D103" s="19">
        <v>0</v>
      </c>
      <c r="E103" s="37" t="str">
        <f t="shared" si="5"/>
        <v>Ceuta -</v>
      </c>
      <c r="F103" s="104"/>
      <c r="G103" s="18" t="s">
        <v>16</v>
      </c>
      <c r="H103" s="19">
        <v>0</v>
      </c>
      <c r="I103" s="25">
        <v>0</v>
      </c>
      <c r="L103" s="1"/>
    </row>
    <row r="104" spans="2:12" ht="11.25" customHeight="1">
      <c r="B104" s="18" t="s">
        <v>12</v>
      </c>
      <c r="C104" s="19">
        <v>1973.4576519999998</v>
      </c>
      <c r="D104" s="19">
        <v>2056.387518</v>
      </c>
      <c r="E104" s="37" t="str">
        <f>IF(D104=0,CONCATENATE(B104," ","-"),CONCATENATE(B104," ",TEXT(D104,"0.000")," GWh"))</f>
        <v>Extremadura 2.056 GWh</v>
      </c>
      <c r="F104" s="104"/>
      <c r="G104" s="18" t="s">
        <v>18</v>
      </c>
      <c r="H104" s="19">
        <v>0</v>
      </c>
      <c r="I104" s="25">
        <v>0</v>
      </c>
      <c r="L104" s="1"/>
    </row>
    <row r="105" spans="2:12" ht="11.25" customHeight="1">
      <c r="B105" s="18" t="s">
        <v>13</v>
      </c>
      <c r="C105" s="19">
        <v>0</v>
      </c>
      <c r="D105" s="19">
        <v>0</v>
      </c>
      <c r="E105" s="37" t="str">
        <f t="shared" si="5"/>
        <v>Galicia -</v>
      </c>
      <c r="F105" s="104"/>
      <c r="G105" s="18" t="s">
        <v>19</v>
      </c>
      <c r="H105" s="19">
        <v>0</v>
      </c>
      <c r="I105" s="25">
        <v>0</v>
      </c>
      <c r="L105" s="1"/>
    </row>
    <row r="106" spans="2:12" ht="11.25" customHeight="1">
      <c r="B106" s="18" t="s">
        <v>14</v>
      </c>
      <c r="C106" s="19">
        <v>0</v>
      </c>
      <c r="D106" s="19">
        <v>0</v>
      </c>
      <c r="E106" s="37" t="str">
        <f t="shared" si="5"/>
        <v>La Rioja -</v>
      </c>
      <c r="F106" s="104"/>
      <c r="G106" s="18" t="s">
        <v>17</v>
      </c>
      <c r="H106" s="19">
        <v>43.10629200000001</v>
      </c>
      <c r="I106" s="25">
        <v>0.8</v>
      </c>
      <c r="L106" s="1"/>
    </row>
    <row r="107" spans="2:12" ht="11.25" customHeight="1">
      <c r="B107" s="18" t="s">
        <v>15</v>
      </c>
      <c r="C107" s="19">
        <v>0</v>
      </c>
      <c r="D107" s="19">
        <v>0</v>
      </c>
      <c r="E107" s="37" t="str">
        <f t="shared" si="5"/>
        <v>Madrid -</v>
      </c>
      <c r="F107" s="104"/>
      <c r="G107" s="18" t="s">
        <v>10</v>
      </c>
      <c r="H107" s="19">
        <v>87.19620500000002</v>
      </c>
      <c r="I107" s="25">
        <v>1.39</v>
      </c>
      <c r="L107" s="1"/>
    </row>
    <row r="108" spans="2:12" ht="11.25" customHeight="1">
      <c r="B108" s="18" t="s">
        <v>16</v>
      </c>
      <c r="C108" s="19">
        <v>0</v>
      </c>
      <c r="D108" s="19">
        <v>0</v>
      </c>
      <c r="E108" s="37" t="str">
        <f t="shared" si="5"/>
        <v>Melilla -</v>
      </c>
      <c r="F108" s="104"/>
      <c r="G108" s="18" t="s">
        <v>100</v>
      </c>
      <c r="H108" s="19">
        <v>98.825011999999987</v>
      </c>
      <c r="I108" s="25">
        <v>1.38</v>
      </c>
      <c r="L108" s="1"/>
    </row>
    <row r="109" spans="2:12" ht="11.25" customHeight="1">
      <c r="B109" s="18" t="s">
        <v>17</v>
      </c>
      <c r="C109" s="19">
        <v>40.762663000000003</v>
      </c>
      <c r="D109" s="19">
        <v>43.10629200000001</v>
      </c>
      <c r="E109" s="37" t="str">
        <f>IF(D109=0,CONCATENATE(B109," ","-"),CONCATENATE(B109," ",TEXT(D109,"0")," GWh"))</f>
        <v>Murcia 43 GWh</v>
      </c>
      <c r="F109" s="104"/>
      <c r="G109" s="18" t="s">
        <v>127</v>
      </c>
      <c r="H109" s="19">
        <v>742.67802899999992</v>
      </c>
      <c r="I109" s="25">
        <v>14.23</v>
      </c>
      <c r="L109" s="1"/>
    </row>
    <row r="110" spans="2:12" ht="11.25" customHeight="1">
      <c r="B110" s="18" t="s">
        <v>18</v>
      </c>
      <c r="C110" s="19">
        <v>0</v>
      </c>
      <c r="D110" s="19">
        <v>0</v>
      </c>
      <c r="E110" s="37" t="str">
        <f t="shared" si="5"/>
        <v>Navarra -</v>
      </c>
      <c r="F110" s="104"/>
      <c r="G110" s="18" t="s">
        <v>12</v>
      </c>
      <c r="H110" s="19">
        <v>2056.387518</v>
      </c>
      <c r="I110" s="25">
        <v>38.909999999999997</v>
      </c>
      <c r="L110" s="1"/>
    </row>
    <row r="111" spans="2:12" ht="11.25" customHeight="1">
      <c r="B111" s="18" t="s">
        <v>19</v>
      </c>
      <c r="C111" s="19">
        <v>0</v>
      </c>
      <c r="D111" s="19">
        <v>0</v>
      </c>
      <c r="E111" s="37" t="str">
        <f t="shared" si="5"/>
        <v>País Vasco -</v>
      </c>
      <c r="F111" s="104"/>
      <c r="G111" s="18" t="s">
        <v>4</v>
      </c>
      <c r="H111" s="19">
        <v>2319.75783</v>
      </c>
      <c r="I111" s="25">
        <v>43.28</v>
      </c>
    </row>
    <row r="112" spans="2:12" ht="11.25" customHeight="1">
      <c r="B112" s="32" t="s">
        <v>37</v>
      </c>
      <c r="C112" s="33">
        <f>SUM(C93:C111)</f>
        <v>5071.2017020000003</v>
      </c>
      <c r="D112" s="33">
        <f>SUM(D93:D111)</f>
        <v>5347.9508860000005</v>
      </c>
      <c r="E112" s="102"/>
      <c r="G112" s="32" t="s">
        <v>37</v>
      </c>
      <c r="H112" s="33">
        <f>SUM(H93:H111)</f>
        <v>5347.9508860000005</v>
      </c>
      <c r="I112" s="34">
        <f>SUM(I93:I111)</f>
        <v>99.99</v>
      </c>
    </row>
    <row r="114" spans="2:6" ht="11.25" customHeight="1">
      <c r="B114" s="17" t="s">
        <v>98</v>
      </c>
    </row>
    <row r="115" spans="2:6" ht="29.25" customHeight="1">
      <c r="B115" s="39"/>
      <c r="C115" s="121" t="s">
        <v>58</v>
      </c>
      <c r="D115" s="121"/>
      <c r="E115" s="121" t="s">
        <v>39</v>
      </c>
      <c r="F115" s="121" t="s">
        <v>99</v>
      </c>
    </row>
    <row r="116" spans="2:6" ht="24.95" customHeight="1">
      <c r="B116" s="32"/>
      <c r="C116" s="40" t="s">
        <v>0</v>
      </c>
      <c r="D116" s="40" t="s">
        <v>3</v>
      </c>
      <c r="E116" s="122"/>
      <c r="F116" s="122"/>
    </row>
    <row r="117" spans="2:6" ht="11.25" customHeight="1">
      <c r="B117" s="18">
        <v>2001</v>
      </c>
      <c r="C117" s="19"/>
      <c r="D117" s="19"/>
      <c r="E117" s="19"/>
      <c r="F117" s="25"/>
    </row>
    <row r="118" spans="2:6" ht="11.25" customHeight="1">
      <c r="B118" s="18">
        <v>2002</v>
      </c>
      <c r="C118" s="19"/>
      <c r="D118" s="19"/>
      <c r="E118" s="19"/>
      <c r="F118" s="25"/>
    </row>
    <row r="119" spans="2:6" ht="11.25" customHeight="1">
      <c r="B119" s="18">
        <v>2003</v>
      </c>
      <c r="C119" s="19"/>
      <c r="D119" s="19"/>
      <c r="E119" s="19"/>
      <c r="F119" s="25"/>
    </row>
    <row r="120" spans="2:6" ht="11.25" customHeight="1">
      <c r="B120" s="18">
        <v>2004</v>
      </c>
      <c r="C120" s="19"/>
      <c r="D120" s="19"/>
      <c r="E120" s="19"/>
      <c r="F120" s="25"/>
    </row>
    <row r="121" spans="2:6" ht="11.25" customHeight="1">
      <c r="B121" s="18">
        <v>2005</v>
      </c>
      <c r="C121" s="19"/>
      <c r="D121" s="19"/>
      <c r="E121" s="19"/>
      <c r="F121" s="25"/>
    </row>
    <row r="122" spans="2:6" ht="11.25" customHeight="1">
      <c r="B122" s="18">
        <v>2006</v>
      </c>
      <c r="C122" s="19">
        <v>0</v>
      </c>
      <c r="D122" s="19">
        <f>SUM(C122:C122)</f>
        <v>0</v>
      </c>
      <c r="E122" s="19">
        <v>263601.84999999998</v>
      </c>
      <c r="F122" s="25">
        <f t="shared" ref="F122:F133" si="6">(D122/SUM(E122:E122))*100</f>
        <v>0</v>
      </c>
    </row>
    <row r="123" spans="2:6" ht="11.25" customHeight="1">
      <c r="B123" s="18">
        <v>2007</v>
      </c>
      <c r="C123" s="19">
        <v>7.6269999999999998</v>
      </c>
      <c r="D123" s="19">
        <f t="shared" ref="D123:D133" si="7">SUM(C123:C123)</f>
        <v>7.6269999999999998</v>
      </c>
      <c r="E123" s="19">
        <v>288208.29099999997</v>
      </c>
      <c r="F123" s="25">
        <f t="shared" si="6"/>
        <v>2.6463499622222876E-3</v>
      </c>
    </row>
    <row r="124" spans="2:6" ht="11.25" customHeight="1">
      <c r="B124" s="18">
        <v>2008</v>
      </c>
      <c r="C124" s="19">
        <v>15.378</v>
      </c>
      <c r="D124" s="19">
        <f t="shared" si="7"/>
        <v>15.378</v>
      </c>
      <c r="E124" s="19">
        <v>295913.97899999999</v>
      </c>
      <c r="F124" s="25">
        <f t="shared" si="6"/>
        <v>5.1967805143804989E-3</v>
      </c>
    </row>
    <row r="125" spans="2:6" ht="11.25" customHeight="1">
      <c r="B125" s="18">
        <v>2009</v>
      </c>
      <c r="C125" s="19">
        <v>129.82299999999998</v>
      </c>
      <c r="D125" s="19">
        <f t="shared" si="7"/>
        <v>129.82299999999998</v>
      </c>
      <c r="E125" s="19">
        <v>280057.98805400002</v>
      </c>
      <c r="F125" s="25">
        <f t="shared" si="6"/>
        <v>4.6355756856672078E-2</v>
      </c>
    </row>
    <row r="126" spans="2:6" ht="11.25" customHeight="1">
      <c r="B126" s="18">
        <v>2010</v>
      </c>
      <c r="C126" s="19">
        <v>691.62210700000003</v>
      </c>
      <c r="D126" s="19">
        <f t="shared" si="7"/>
        <v>691.62210700000003</v>
      </c>
      <c r="E126" s="19">
        <v>288483.30700700002</v>
      </c>
      <c r="F126" s="25">
        <f t="shared" si="6"/>
        <v>0.23974423829771818</v>
      </c>
    </row>
    <row r="127" spans="2:6" ht="11.25" customHeight="1">
      <c r="B127" s="18">
        <v>2011</v>
      </c>
      <c r="C127" s="19">
        <v>1832.3578790000001</v>
      </c>
      <c r="D127" s="19">
        <f t="shared" si="7"/>
        <v>1832.3578790000001</v>
      </c>
      <c r="E127" s="19">
        <v>279933.91181600001</v>
      </c>
      <c r="F127" s="25">
        <f t="shared" si="6"/>
        <v>0.65456802540036851</v>
      </c>
    </row>
    <row r="128" spans="2:6" ht="11.25" customHeight="1">
      <c r="B128" s="18">
        <v>2012</v>
      </c>
      <c r="C128" s="19">
        <v>3444.1340460000001</v>
      </c>
      <c r="D128" s="19">
        <f t="shared" si="7"/>
        <v>3444.1340460000001</v>
      </c>
      <c r="E128" s="19">
        <v>283381.30365600006</v>
      </c>
      <c r="F128" s="25">
        <f t="shared" si="6"/>
        <v>1.2153709512822608</v>
      </c>
    </row>
    <row r="129" spans="2:12" ht="11.25" customHeight="1">
      <c r="B129" s="18">
        <v>2013</v>
      </c>
      <c r="C129" s="19">
        <v>4441.5275350000002</v>
      </c>
      <c r="D129" s="19">
        <f t="shared" si="7"/>
        <v>4441.5275350000002</v>
      </c>
      <c r="E129" s="19">
        <v>273767.24468200002</v>
      </c>
      <c r="F129" s="25">
        <f t="shared" si="6"/>
        <v>1.6223736116273326</v>
      </c>
    </row>
    <row r="130" spans="2:12" ht="11.25" customHeight="1">
      <c r="B130" s="18">
        <v>2014</v>
      </c>
      <c r="C130" s="19">
        <v>4958.9149259999995</v>
      </c>
      <c r="D130" s="19">
        <f t="shared" si="7"/>
        <v>4958.9149259999995</v>
      </c>
      <c r="E130" s="19">
        <v>266867.07608500007</v>
      </c>
      <c r="F130" s="25">
        <f t="shared" si="6"/>
        <v>1.8581965968782643</v>
      </c>
    </row>
    <row r="131" spans="2:12" ht="11.25" customHeight="1">
      <c r="B131" s="18">
        <v>2015</v>
      </c>
      <c r="C131" s="19">
        <v>5085.2355139999991</v>
      </c>
      <c r="D131" s="19">
        <f t="shared" si="7"/>
        <v>5085.2355139999991</v>
      </c>
      <c r="E131" s="19">
        <v>267936.28126699995</v>
      </c>
      <c r="F131" s="25">
        <f t="shared" si="6"/>
        <v>1.897927182520136</v>
      </c>
    </row>
    <row r="132" spans="2:12" ht="11.25" customHeight="1">
      <c r="B132" s="18">
        <v>2016</v>
      </c>
      <c r="C132" s="19">
        <v>5071.2017019999994</v>
      </c>
      <c r="D132" s="19">
        <f t="shared" si="7"/>
        <v>5071.2017019999994</v>
      </c>
      <c r="E132" s="19">
        <v>262279.25721399998</v>
      </c>
      <c r="F132" s="25">
        <f t="shared" si="6"/>
        <v>1.9335123013034476</v>
      </c>
    </row>
    <row r="133" spans="2:12" ht="11.25" customHeight="1">
      <c r="B133" s="22">
        <v>2017</v>
      </c>
      <c r="C133" s="23">
        <v>5347.9508859999996</v>
      </c>
      <c r="D133" s="23">
        <f t="shared" si="7"/>
        <v>5347.9508859999996</v>
      </c>
      <c r="E133" s="23">
        <v>262645.13705700001</v>
      </c>
      <c r="F133" s="26">
        <f t="shared" si="6"/>
        <v>2.0361888081862225</v>
      </c>
    </row>
    <row r="135" spans="2:12" ht="11.25" customHeight="1">
      <c r="B135" s="39"/>
      <c r="C135" s="39"/>
      <c r="D135" s="53" t="s">
        <v>51</v>
      </c>
      <c r="E135" s="53"/>
      <c r="F135" s="121" t="s">
        <v>39</v>
      </c>
      <c r="G135" s="121" t="s">
        <v>33</v>
      </c>
      <c r="H135" s="121" t="s">
        <v>99</v>
      </c>
    </row>
    <row r="136" spans="2:12" ht="11.25" customHeight="1">
      <c r="B136" s="32"/>
      <c r="C136" s="32"/>
      <c r="D136" s="40" t="s">
        <v>0</v>
      </c>
      <c r="E136" s="40" t="s">
        <v>3</v>
      </c>
      <c r="F136" s="122"/>
      <c r="G136" s="122"/>
      <c r="H136" s="122"/>
    </row>
    <row r="137" spans="2:12" ht="11.25" customHeight="1">
      <c r="B137" s="123">
        <v>2013</v>
      </c>
      <c r="C137" s="19" t="s">
        <v>21</v>
      </c>
      <c r="D137" s="19">
        <v>113.494435</v>
      </c>
      <c r="E137" s="19">
        <f t="shared" ref="E137:E168" si="8">SUM(D137:D137)</f>
        <v>113.494435</v>
      </c>
      <c r="F137" s="19">
        <v>24829.029920999998</v>
      </c>
      <c r="G137" s="19" t="str">
        <f t="shared" ref="G137:G148" si="9">IF(E137=MAX($E$137:$E$148),E137,"")</f>
        <v/>
      </c>
      <c r="H137" s="25">
        <f t="shared" ref="H137:H168" si="10">(E137/SUM(F137:F137))*100</f>
        <v>0.45710378279422115</v>
      </c>
      <c r="J137" s="41"/>
      <c r="K137" s="41"/>
      <c r="L137" s="1"/>
    </row>
    <row r="138" spans="2:12" ht="11.25" customHeight="1">
      <c r="B138" s="124"/>
      <c r="C138" s="19" t="s">
        <v>22</v>
      </c>
      <c r="D138" s="19">
        <v>204.009049</v>
      </c>
      <c r="E138" s="19">
        <f t="shared" si="8"/>
        <v>204.009049</v>
      </c>
      <c r="F138" s="19">
        <v>22871.111167999996</v>
      </c>
      <c r="G138" s="19" t="str">
        <f t="shared" si="9"/>
        <v/>
      </c>
      <c r="H138" s="25">
        <f t="shared" si="10"/>
        <v>0.89199447941750321</v>
      </c>
      <c r="J138" s="41"/>
      <c r="K138" s="41"/>
      <c r="L138" s="1"/>
    </row>
    <row r="139" spans="2:12" ht="11.25" customHeight="1">
      <c r="B139" s="124"/>
      <c r="C139" s="19" t="s">
        <v>23</v>
      </c>
      <c r="D139" s="19">
        <v>125.370378</v>
      </c>
      <c r="E139" s="19">
        <f t="shared" si="8"/>
        <v>125.370378</v>
      </c>
      <c r="F139" s="19">
        <v>23871.533203999999</v>
      </c>
      <c r="G139" s="19" t="str">
        <f t="shared" si="9"/>
        <v/>
      </c>
      <c r="H139" s="25">
        <f t="shared" si="10"/>
        <v>0.52518779136897875</v>
      </c>
      <c r="J139" s="41"/>
      <c r="K139" s="41"/>
      <c r="L139" s="1"/>
    </row>
    <row r="140" spans="2:12" ht="11.25" customHeight="1">
      <c r="B140" s="124"/>
      <c r="C140" s="19" t="s">
        <v>24</v>
      </c>
      <c r="D140" s="19">
        <v>300.89360499999998</v>
      </c>
      <c r="E140" s="19">
        <f t="shared" si="8"/>
        <v>300.89360499999998</v>
      </c>
      <c r="F140" s="19">
        <v>21907.949269000001</v>
      </c>
      <c r="G140" s="19" t="str">
        <f t="shared" si="9"/>
        <v/>
      </c>
      <c r="H140" s="25">
        <f t="shared" si="10"/>
        <v>1.3734448683691625</v>
      </c>
      <c r="J140" s="41"/>
      <c r="K140" s="41"/>
      <c r="L140" s="1"/>
    </row>
    <row r="141" spans="2:12" ht="11.25" customHeight="1">
      <c r="B141" s="124"/>
      <c r="C141" s="19" t="s">
        <v>23</v>
      </c>
      <c r="D141" s="19">
        <v>499.26798900000006</v>
      </c>
      <c r="E141" s="19">
        <f t="shared" si="8"/>
        <v>499.26798900000006</v>
      </c>
      <c r="F141" s="19">
        <v>21211.648129000001</v>
      </c>
      <c r="G141" s="19" t="str">
        <f t="shared" si="9"/>
        <v/>
      </c>
      <c r="H141" s="25">
        <f t="shared" si="10"/>
        <v>2.3537444425047487</v>
      </c>
      <c r="J141" s="41"/>
      <c r="K141" s="41"/>
      <c r="L141" s="1"/>
    </row>
    <row r="142" spans="2:12" ht="11.25" customHeight="1">
      <c r="B142" s="124"/>
      <c r="C142" s="19" t="s">
        <v>25</v>
      </c>
      <c r="D142" s="19">
        <v>647.33005300000002</v>
      </c>
      <c r="E142" s="19">
        <f t="shared" si="8"/>
        <v>647.33005300000002</v>
      </c>
      <c r="F142" s="19">
        <v>21085.223138000001</v>
      </c>
      <c r="G142" s="19" t="str">
        <f t="shared" si="9"/>
        <v/>
      </c>
      <c r="H142" s="25">
        <f t="shared" si="10"/>
        <v>3.0700649870447672</v>
      </c>
      <c r="J142" s="41"/>
      <c r="K142" s="41"/>
      <c r="L142" s="1"/>
    </row>
    <row r="143" spans="2:12" ht="11.25" customHeight="1">
      <c r="B143" s="124"/>
      <c r="C143" s="19" t="s">
        <v>25</v>
      </c>
      <c r="D143" s="19">
        <v>758.52291100000014</v>
      </c>
      <c r="E143" s="19">
        <f t="shared" si="8"/>
        <v>758.52291100000014</v>
      </c>
      <c r="F143" s="19">
        <v>24362.322792000003</v>
      </c>
      <c r="G143" s="19">
        <f t="shared" si="9"/>
        <v>758.52291100000014</v>
      </c>
      <c r="H143" s="25">
        <f t="shared" si="10"/>
        <v>3.1135081719263678</v>
      </c>
      <c r="J143" s="41"/>
      <c r="K143" s="41"/>
      <c r="L143" s="1"/>
    </row>
    <row r="144" spans="2:12" ht="11.25" customHeight="1">
      <c r="B144" s="124"/>
      <c r="C144" s="19" t="s">
        <v>24</v>
      </c>
      <c r="D144" s="19">
        <v>661.85580499999992</v>
      </c>
      <c r="E144" s="19">
        <f t="shared" si="8"/>
        <v>661.85580499999992</v>
      </c>
      <c r="F144" s="19">
        <v>22799.329897</v>
      </c>
      <c r="G144" s="19" t="str">
        <f t="shared" si="9"/>
        <v/>
      </c>
      <c r="H144" s="25">
        <f t="shared" si="10"/>
        <v>2.9029616571629537</v>
      </c>
      <c r="J144" s="41"/>
      <c r="K144" s="41"/>
      <c r="L144" s="1"/>
    </row>
    <row r="145" spans="1:12" ht="11.25" customHeight="1">
      <c r="B145" s="124"/>
      <c r="C145" s="19" t="s">
        <v>26</v>
      </c>
      <c r="D145" s="19">
        <v>478.95522799999998</v>
      </c>
      <c r="E145" s="19">
        <f t="shared" si="8"/>
        <v>478.95522799999998</v>
      </c>
      <c r="F145" s="19">
        <v>22011.603884000004</v>
      </c>
      <c r="G145" s="19" t="str">
        <f t="shared" si="9"/>
        <v/>
      </c>
      <c r="H145" s="25">
        <f t="shared" si="10"/>
        <v>2.1759215299533325</v>
      </c>
      <c r="J145" s="41"/>
      <c r="K145" s="41"/>
      <c r="L145" s="1"/>
    </row>
    <row r="146" spans="1:12" ht="11.25" customHeight="1">
      <c r="B146" s="124"/>
      <c r="C146" s="19" t="s">
        <v>27</v>
      </c>
      <c r="D146" s="19">
        <v>294.24195199999997</v>
      </c>
      <c r="E146" s="19">
        <f t="shared" si="8"/>
        <v>294.24195199999997</v>
      </c>
      <c r="F146" s="19">
        <v>22011.067464</v>
      </c>
      <c r="G146" s="19" t="str">
        <f t="shared" si="9"/>
        <v/>
      </c>
      <c r="H146" s="25">
        <f t="shared" si="10"/>
        <v>1.3367909233899933</v>
      </c>
      <c r="J146" s="41"/>
      <c r="K146" s="41"/>
      <c r="L146" s="1"/>
    </row>
    <row r="147" spans="1:12" ht="11.25" customHeight="1">
      <c r="B147" s="124"/>
      <c r="C147" s="19" t="s">
        <v>28</v>
      </c>
      <c r="D147" s="19">
        <v>199.223861</v>
      </c>
      <c r="E147" s="19">
        <f t="shared" si="8"/>
        <v>199.223861</v>
      </c>
      <c r="F147" s="19">
        <v>22861.748028999998</v>
      </c>
      <c r="G147" s="19" t="str">
        <f t="shared" si="9"/>
        <v/>
      </c>
      <c r="H147" s="25">
        <f t="shared" si="10"/>
        <v>0.87142881964793606</v>
      </c>
      <c r="J147" s="41"/>
      <c r="K147" s="41"/>
      <c r="L147" s="1"/>
    </row>
    <row r="148" spans="1:12" ht="11.25" customHeight="1">
      <c r="B148" s="124"/>
      <c r="C148" s="19" t="s">
        <v>29</v>
      </c>
      <c r="D148" s="19">
        <v>158.362269</v>
      </c>
      <c r="E148" s="19">
        <f t="shared" si="8"/>
        <v>158.362269</v>
      </c>
      <c r="F148" s="19">
        <v>23944.677787000001</v>
      </c>
      <c r="G148" s="19" t="str">
        <f t="shared" si="9"/>
        <v/>
      </c>
      <c r="H148" s="25">
        <f t="shared" si="10"/>
        <v>0.66136730011033074</v>
      </c>
      <c r="J148" s="41"/>
      <c r="K148" s="41"/>
      <c r="L148" s="1"/>
    </row>
    <row r="149" spans="1:12" ht="11.25" customHeight="1">
      <c r="B149" s="124">
        <v>2014</v>
      </c>
      <c r="C149" s="19" t="s">
        <v>21</v>
      </c>
      <c r="D149" s="19">
        <v>79.800654999999992</v>
      </c>
      <c r="E149" s="19">
        <f t="shared" si="8"/>
        <v>79.800654999999992</v>
      </c>
      <c r="F149" s="19">
        <v>24069.783685999999</v>
      </c>
      <c r="G149" s="19" t="str">
        <f t="shared" ref="G149:G160" si="11">IF(E149=MAX($E$149:$E$160),E149,"")</f>
        <v/>
      </c>
      <c r="H149" s="25">
        <f t="shared" si="10"/>
        <v>0.3315387293921358</v>
      </c>
      <c r="J149" s="41"/>
      <c r="K149" s="41"/>
      <c r="L149" s="1"/>
    </row>
    <row r="150" spans="1:12" ht="11.25" customHeight="1">
      <c r="B150" s="124"/>
      <c r="C150" s="19" t="s">
        <v>22</v>
      </c>
      <c r="D150" s="19">
        <v>103.26450199999999</v>
      </c>
      <c r="E150" s="19">
        <f t="shared" si="8"/>
        <v>103.26450199999999</v>
      </c>
      <c r="F150" s="19">
        <v>22572.472389999999</v>
      </c>
      <c r="G150" s="19" t="str">
        <f t="shared" si="11"/>
        <v/>
      </c>
      <c r="H150" s="25">
        <f t="shared" si="10"/>
        <v>0.45747980201649502</v>
      </c>
      <c r="J150" s="41"/>
      <c r="K150" s="41"/>
      <c r="L150" s="1"/>
    </row>
    <row r="151" spans="1:12" ht="11.25" customHeight="1">
      <c r="B151" s="124"/>
      <c r="C151" s="19" t="s">
        <v>23</v>
      </c>
      <c r="D151" s="19">
        <v>385.17531600000001</v>
      </c>
      <c r="E151" s="19">
        <f t="shared" si="8"/>
        <v>385.17531600000001</v>
      </c>
      <c r="F151" s="19">
        <v>22827.559454000002</v>
      </c>
      <c r="G151" s="19" t="str">
        <f t="shared" si="11"/>
        <v/>
      </c>
      <c r="H151" s="25">
        <f t="shared" si="10"/>
        <v>1.6873258693123541</v>
      </c>
      <c r="J151" s="41"/>
      <c r="K151" s="41"/>
      <c r="L151" s="1"/>
    </row>
    <row r="152" spans="1:12" ht="11.25" customHeight="1">
      <c r="B152" s="124"/>
      <c r="C152" s="19" t="s">
        <v>24</v>
      </c>
      <c r="D152" s="19">
        <v>435.52705900000001</v>
      </c>
      <c r="E152" s="19">
        <f t="shared" si="8"/>
        <v>435.52705900000001</v>
      </c>
      <c r="F152" s="19">
        <v>21023.228392999998</v>
      </c>
      <c r="G152" s="19" t="str">
        <f t="shared" si="11"/>
        <v/>
      </c>
      <c r="H152" s="25">
        <f t="shared" si="10"/>
        <v>2.0716468986514713</v>
      </c>
      <c r="J152" s="41"/>
      <c r="K152" s="41"/>
      <c r="L152" s="1"/>
    </row>
    <row r="153" spans="1:12" ht="11.25" customHeight="1">
      <c r="B153" s="124"/>
      <c r="C153" s="19" t="s">
        <v>23</v>
      </c>
      <c r="D153" s="19">
        <v>729.93555500000002</v>
      </c>
      <c r="E153" s="19">
        <f t="shared" si="8"/>
        <v>729.93555500000002</v>
      </c>
      <c r="F153" s="19">
        <v>21339.070671999998</v>
      </c>
      <c r="G153" s="19" t="str">
        <f t="shared" si="11"/>
        <v/>
      </c>
      <c r="H153" s="25">
        <f t="shared" si="10"/>
        <v>3.4206529713488552</v>
      </c>
      <c r="J153" s="41"/>
      <c r="K153" s="41"/>
      <c r="L153" s="1"/>
    </row>
    <row r="154" spans="1:12" ht="11.25" customHeight="1">
      <c r="B154" s="124"/>
      <c r="C154" s="19" t="s">
        <v>25</v>
      </c>
      <c r="D154" s="19">
        <v>687.28808199999992</v>
      </c>
      <c r="E154" s="19">
        <f t="shared" si="8"/>
        <v>687.28808199999992</v>
      </c>
      <c r="F154" s="19">
        <v>21443.287701000005</v>
      </c>
      <c r="G154" s="19" t="str">
        <f t="shared" si="11"/>
        <v/>
      </c>
      <c r="H154" s="25">
        <f t="shared" si="10"/>
        <v>3.2051432204957466</v>
      </c>
      <c r="J154" s="41"/>
      <c r="K154" s="41"/>
      <c r="L154" s="1"/>
    </row>
    <row r="155" spans="1:12" ht="11.25" customHeight="1">
      <c r="B155" s="124"/>
      <c r="C155" s="19" t="s">
        <v>25</v>
      </c>
      <c r="D155" s="19">
        <v>811.15318400000001</v>
      </c>
      <c r="E155" s="19">
        <f t="shared" si="8"/>
        <v>811.15318400000001</v>
      </c>
      <c r="F155" s="19">
        <v>23214.252268</v>
      </c>
      <c r="G155" s="19" t="str">
        <f t="shared" si="11"/>
        <v/>
      </c>
      <c r="H155" s="25">
        <f t="shared" si="10"/>
        <v>3.4942033653961153</v>
      </c>
      <c r="J155" s="41"/>
      <c r="K155" s="41"/>
      <c r="L155" s="1"/>
    </row>
    <row r="156" spans="1:12" ht="11.25" customHeight="1">
      <c r="B156" s="124"/>
      <c r="C156" s="19" t="s">
        <v>24</v>
      </c>
      <c r="D156" s="19">
        <v>833.17848000000004</v>
      </c>
      <c r="E156" s="19">
        <f t="shared" si="8"/>
        <v>833.17848000000004</v>
      </c>
      <c r="F156" s="19">
        <v>22043.961561999997</v>
      </c>
      <c r="G156" s="19">
        <f t="shared" si="11"/>
        <v>833.17848000000004</v>
      </c>
      <c r="H156" s="25">
        <f t="shared" si="10"/>
        <v>3.7796222682417326</v>
      </c>
      <c r="J156" s="41"/>
      <c r="K156" s="41"/>
      <c r="L156" s="1"/>
    </row>
    <row r="157" spans="1:12" ht="11.25" customHeight="1">
      <c r="A157" s="12"/>
      <c r="B157" s="124"/>
      <c r="C157" s="19" t="s">
        <v>26</v>
      </c>
      <c r="D157" s="19">
        <v>389.59590299999996</v>
      </c>
      <c r="E157" s="19">
        <f t="shared" si="8"/>
        <v>389.59590299999996</v>
      </c>
      <c r="F157" s="19">
        <v>22170.959093999998</v>
      </c>
      <c r="G157" s="19" t="str">
        <f t="shared" si="11"/>
        <v/>
      </c>
      <c r="H157" s="25">
        <f t="shared" si="10"/>
        <v>1.7572352253603412</v>
      </c>
      <c r="J157" s="41"/>
      <c r="K157" s="41"/>
      <c r="L157" s="1"/>
    </row>
    <row r="158" spans="1:12" ht="11.25" customHeight="1">
      <c r="B158" s="124"/>
      <c r="C158" s="19" t="s">
        <v>27</v>
      </c>
      <c r="D158" s="19">
        <v>289.33703000000003</v>
      </c>
      <c r="E158" s="19">
        <f t="shared" si="8"/>
        <v>289.33703000000003</v>
      </c>
      <c r="F158" s="19">
        <v>21652.138304</v>
      </c>
      <c r="G158" s="19" t="str">
        <f t="shared" si="11"/>
        <v/>
      </c>
      <c r="H158" s="25">
        <f t="shared" si="10"/>
        <v>1.3362977177480346</v>
      </c>
      <c r="J158" s="41"/>
      <c r="K158" s="41"/>
      <c r="L158" s="1"/>
    </row>
    <row r="159" spans="1:12" ht="11.25" customHeight="1">
      <c r="B159" s="124"/>
      <c r="C159" s="19" t="s">
        <v>28</v>
      </c>
      <c r="D159" s="19">
        <v>90.187433999999996</v>
      </c>
      <c r="E159" s="19">
        <f t="shared" si="8"/>
        <v>90.187433999999996</v>
      </c>
      <c r="F159" s="19">
        <v>21205.746014000004</v>
      </c>
      <c r="G159" s="19" t="str">
        <f t="shared" si="11"/>
        <v/>
      </c>
      <c r="H159" s="25">
        <f t="shared" si="10"/>
        <v>0.42529715267012236</v>
      </c>
      <c r="J159" s="41"/>
      <c r="K159" s="41"/>
      <c r="L159" s="1"/>
    </row>
    <row r="160" spans="1:12" ht="11.25" customHeight="1">
      <c r="B160" s="124"/>
      <c r="C160" s="19" t="s">
        <v>29</v>
      </c>
      <c r="D160" s="19">
        <v>124.47172599999999</v>
      </c>
      <c r="E160" s="19">
        <f t="shared" si="8"/>
        <v>124.47172599999999</v>
      </c>
      <c r="F160" s="19">
        <v>23304.616236000002</v>
      </c>
      <c r="G160" s="19" t="str">
        <f t="shared" si="11"/>
        <v/>
      </c>
      <c r="H160" s="25">
        <f t="shared" si="10"/>
        <v>0.53410759799477514</v>
      </c>
      <c r="J160" s="41"/>
      <c r="K160" s="41"/>
      <c r="L160" s="1"/>
    </row>
    <row r="161" spans="1:12" ht="11.25" customHeight="1">
      <c r="B161" s="124">
        <v>2015</v>
      </c>
      <c r="C161" s="19" t="s">
        <v>21</v>
      </c>
      <c r="D161" s="19">
        <v>176.95139600000002</v>
      </c>
      <c r="E161" s="19">
        <f t="shared" si="8"/>
        <v>176.95139600000002</v>
      </c>
      <c r="F161" s="19">
        <v>24652.238493000001</v>
      </c>
      <c r="G161" s="19" t="str">
        <f t="shared" ref="G161:G172" si="12">IF(E161=MAX($E$161:$E$172),E161,"")</f>
        <v/>
      </c>
      <c r="H161" s="25">
        <f t="shared" si="10"/>
        <v>0.71779037855018857</v>
      </c>
      <c r="J161" s="41"/>
      <c r="K161" s="41"/>
      <c r="L161" s="1"/>
    </row>
    <row r="162" spans="1:12" ht="11.25" customHeight="1">
      <c r="B162" s="124"/>
      <c r="C162" s="19" t="s">
        <v>22</v>
      </c>
      <c r="D162" s="19">
        <v>190.92526000000001</v>
      </c>
      <c r="E162" s="19">
        <f t="shared" si="8"/>
        <v>190.92526000000001</v>
      </c>
      <c r="F162" s="19">
        <v>23243.256280000001</v>
      </c>
      <c r="G162" s="19" t="str">
        <f t="shared" si="12"/>
        <v/>
      </c>
      <c r="H162" s="25">
        <f t="shared" si="10"/>
        <v>0.82142216951023528</v>
      </c>
      <c r="J162" s="41"/>
      <c r="K162" s="41"/>
      <c r="L162" s="1"/>
    </row>
    <row r="163" spans="1:12" ht="11.25" customHeight="1">
      <c r="B163" s="124"/>
      <c r="C163" s="19" t="s">
        <v>23</v>
      </c>
      <c r="D163" s="19">
        <v>415.82866200000001</v>
      </c>
      <c r="E163" s="19">
        <f t="shared" si="8"/>
        <v>415.82866200000001</v>
      </c>
      <c r="F163" s="19">
        <v>23245.698945999997</v>
      </c>
      <c r="G163" s="19" t="str">
        <f t="shared" si="12"/>
        <v/>
      </c>
      <c r="H163" s="25">
        <f t="shared" si="10"/>
        <v>1.7888412947529533</v>
      </c>
      <c r="J163" s="41"/>
      <c r="K163" s="41"/>
      <c r="L163" s="1"/>
    </row>
    <row r="164" spans="1:12" ht="11.25" customHeight="1">
      <c r="B164" s="124"/>
      <c r="C164" s="19" t="s">
        <v>24</v>
      </c>
      <c r="D164" s="19">
        <v>393.16048600000005</v>
      </c>
      <c r="E164" s="19">
        <f t="shared" si="8"/>
        <v>393.16048600000005</v>
      </c>
      <c r="F164" s="19">
        <v>20656.255056000002</v>
      </c>
      <c r="G164" s="19" t="str">
        <f t="shared" si="12"/>
        <v/>
      </c>
      <c r="H164" s="25">
        <f t="shared" si="10"/>
        <v>1.9033483316996471</v>
      </c>
      <c r="J164" s="41"/>
      <c r="K164" s="41"/>
      <c r="L164" s="1"/>
    </row>
    <row r="165" spans="1:12" ht="11.25" customHeight="1">
      <c r="B165" s="124"/>
      <c r="C165" s="19" t="s">
        <v>23</v>
      </c>
      <c r="D165" s="19">
        <v>694.83874000000003</v>
      </c>
      <c r="E165" s="19">
        <f t="shared" si="8"/>
        <v>694.83874000000003</v>
      </c>
      <c r="F165" s="19">
        <v>21262.241217999996</v>
      </c>
      <c r="G165" s="19" t="str">
        <f t="shared" si="12"/>
        <v/>
      </c>
      <c r="H165" s="25">
        <f t="shared" si="10"/>
        <v>3.2679468400150111</v>
      </c>
      <c r="J165" s="41"/>
      <c r="K165" s="41"/>
      <c r="L165" s="1"/>
    </row>
    <row r="166" spans="1:12" ht="11.25" customHeight="1">
      <c r="B166" s="124"/>
      <c r="C166" s="19" t="s">
        <v>25</v>
      </c>
      <c r="D166" s="19">
        <v>734.05393699999991</v>
      </c>
      <c r="E166" s="19">
        <f t="shared" si="8"/>
        <v>734.05393699999991</v>
      </c>
      <c r="F166" s="19">
        <v>21773.570768999994</v>
      </c>
      <c r="G166" s="19" t="str">
        <f t="shared" si="12"/>
        <v/>
      </c>
      <c r="H166" s="25">
        <f t="shared" si="10"/>
        <v>3.3713070988113039</v>
      </c>
      <c r="J166" s="41"/>
      <c r="K166" s="41"/>
      <c r="L166" s="1"/>
    </row>
    <row r="167" spans="1:12" ht="11.25" customHeight="1">
      <c r="B167" s="124"/>
      <c r="C167" s="19" t="s">
        <v>25</v>
      </c>
      <c r="D167" s="19">
        <v>888.91770999999994</v>
      </c>
      <c r="E167" s="19">
        <f t="shared" si="8"/>
        <v>888.91770999999994</v>
      </c>
      <c r="F167" s="19">
        <v>25326.321174000008</v>
      </c>
      <c r="G167" s="19">
        <f t="shared" si="12"/>
        <v>888.91770999999994</v>
      </c>
      <c r="H167" s="25">
        <f t="shared" si="10"/>
        <v>3.5098572109737063</v>
      </c>
      <c r="J167" s="41"/>
      <c r="K167" s="41"/>
      <c r="L167" s="1"/>
    </row>
    <row r="168" spans="1:12" ht="11.25" customHeight="1">
      <c r="B168" s="124"/>
      <c r="C168" s="19" t="s">
        <v>24</v>
      </c>
      <c r="D168" s="19">
        <v>607.62348800000007</v>
      </c>
      <c r="E168" s="19">
        <f t="shared" si="8"/>
        <v>607.62348800000007</v>
      </c>
      <c r="F168" s="19">
        <v>22897.619124999997</v>
      </c>
      <c r="G168" s="19" t="str">
        <f t="shared" si="12"/>
        <v/>
      </c>
      <c r="H168" s="25">
        <f t="shared" si="10"/>
        <v>2.6536535728144188</v>
      </c>
      <c r="J168" s="41"/>
      <c r="K168" s="41"/>
      <c r="L168" s="1"/>
    </row>
    <row r="169" spans="1:12" ht="11.25" customHeight="1">
      <c r="B169" s="124"/>
      <c r="C169" s="19" t="s">
        <v>26</v>
      </c>
      <c r="D169" s="19">
        <v>483.25015300000007</v>
      </c>
      <c r="E169" s="19">
        <f t="shared" ref="E169:E196" si="13">SUM(D169:D169)</f>
        <v>483.25015300000007</v>
      </c>
      <c r="F169" s="19">
        <v>21314.521065999998</v>
      </c>
      <c r="G169" s="19" t="str">
        <f t="shared" si="12"/>
        <v/>
      </c>
      <c r="H169" s="25">
        <f t="shared" ref="H169:H196" si="14">(E169/SUM(F169:F169))*100</f>
        <v>2.2672343962298069</v>
      </c>
      <c r="J169" s="41"/>
      <c r="K169" s="41"/>
      <c r="L169" s="1"/>
    </row>
    <row r="170" spans="1:12" ht="11.25" customHeight="1">
      <c r="B170" s="124"/>
      <c r="C170" s="19" t="s">
        <v>27</v>
      </c>
      <c r="D170" s="19">
        <v>188.16886600000001</v>
      </c>
      <c r="E170" s="19">
        <f t="shared" si="13"/>
        <v>188.16886600000001</v>
      </c>
      <c r="F170" s="19">
        <v>20908.318851</v>
      </c>
      <c r="G170" s="19" t="str">
        <f t="shared" si="12"/>
        <v/>
      </c>
      <c r="H170" s="25">
        <f t="shared" si="14"/>
        <v>0.89997128578800256</v>
      </c>
      <c r="J170" s="41"/>
      <c r="K170" s="41"/>
      <c r="L170" s="1"/>
    </row>
    <row r="171" spans="1:12" ht="11.25" customHeight="1">
      <c r="A171" s="13"/>
      <c r="B171" s="124"/>
      <c r="C171" s="19" t="s">
        <v>28</v>
      </c>
      <c r="D171" s="19">
        <v>226.81775099999999</v>
      </c>
      <c r="E171" s="19">
        <f t="shared" si="13"/>
        <v>226.81775099999999</v>
      </c>
      <c r="F171" s="19">
        <v>20983.676212999999</v>
      </c>
      <c r="G171" s="19" t="str">
        <f t="shared" si="12"/>
        <v/>
      </c>
      <c r="H171" s="25">
        <f t="shared" si="14"/>
        <v>1.0809247564517783</v>
      </c>
      <c r="J171" s="41"/>
      <c r="K171" s="41"/>
      <c r="L171" s="1"/>
    </row>
    <row r="172" spans="1:12" ht="11.25" customHeight="1">
      <c r="A172" s="13"/>
      <c r="B172" s="124"/>
      <c r="C172" s="19" t="s">
        <v>29</v>
      </c>
      <c r="D172" s="19">
        <v>84.699065000000004</v>
      </c>
      <c r="E172" s="19">
        <f t="shared" si="13"/>
        <v>84.699065000000004</v>
      </c>
      <c r="F172" s="19">
        <v>21672.563076000002</v>
      </c>
      <c r="G172" s="19" t="str">
        <f t="shared" si="12"/>
        <v/>
      </c>
      <c r="H172" s="25">
        <f t="shared" si="14"/>
        <v>0.39081240508094295</v>
      </c>
      <c r="J172" s="41"/>
      <c r="K172" s="41"/>
      <c r="L172" s="1"/>
    </row>
    <row r="173" spans="1:12" ht="11.25" customHeight="1">
      <c r="A173" s="13"/>
      <c r="B173" s="124">
        <v>2016</v>
      </c>
      <c r="C173" s="19" t="s">
        <v>21</v>
      </c>
      <c r="D173" s="19">
        <v>59.913641000000005</v>
      </c>
      <c r="E173" s="19">
        <f t="shared" si="13"/>
        <v>59.913641000000005</v>
      </c>
      <c r="F173" s="19">
        <v>22692.820900000002</v>
      </c>
      <c r="G173" s="19" t="str">
        <f t="shared" ref="G173:G184" si="15">IF(E173=MAX($E$173:$E$184),E173,"")</f>
        <v/>
      </c>
      <c r="H173" s="25">
        <f t="shared" si="14"/>
        <v>0.2640202435123436</v>
      </c>
      <c r="J173" s="41"/>
      <c r="K173" s="41"/>
      <c r="L173" s="1"/>
    </row>
    <row r="174" spans="1:12" ht="11.25" customHeight="1">
      <c r="A174" s="13"/>
      <c r="B174" s="124"/>
      <c r="C174" s="19" t="s">
        <v>22</v>
      </c>
      <c r="D174" s="19">
        <v>133.00979000000001</v>
      </c>
      <c r="E174" s="19">
        <f t="shared" si="13"/>
        <v>133.00979000000001</v>
      </c>
      <c r="F174" s="19">
        <v>21722.041113000003</v>
      </c>
      <c r="G174" s="19" t="str">
        <f t="shared" si="15"/>
        <v/>
      </c>
      <c r="H174" s="25">
        <f t="shared" si="14"/>
        <v>0.61232638916421889</v>
      </c>
      <c r="J174" s="41"/>
      <c r="K174" s="41"/>
      <c r="L174" s="1"/>
    </row>
    <row r="175" spans="1:12" ht="11.25" customHeight="1">
      <c r="A175" s="13"/>
      <c r="B175" s="124"/>
      <c r="C175" s="19" t="s">
        <v>23</v>
      </c>
      <c r="D175" s="19">
        <v>387.86076199999997</v>
      </c>
      <c r="E175" s="19">
        <f t="shared" si="13"/>
        <v>387.86076199999997</v>
      </c>
      <c r="F175" s="19">
        <v>23094.827454000006</v>
      </c>
      <c r="G175" s="19" t="str">
        <f t="shared" si="15"/>
        <v/>
      </c>
      <c r="H175" s="25">
        <f t="shared" si="14"/>
        <v>1.679426974600855</v>
      </c>
      <c r="J175" s="41"/>
      <c r="K175" s="41"/>
      <c r="L175" s="1"/>
    </row>
    <row r="176" spans="1:12" ht="11.25" customHeight="1">
      <c r="A176" s="13"/>
      <c r="B176" s="124"/>
      <c r="C176" s="19" t="s">
        <v>24</v>
      </c>
      <c r="D176" s="19">
        <v>408.32323200000002</v>
      </c>
      <c r="E176" s="19">
        <f t="shared" si="13"/>
        <v>408.32323200000002</v>
      </c>
      <c r="F176" s="19">
        <v>21760.210492000002</v>
      </c>
      <c r="G176" s="19" t="str">
        <f t="shared" si="15"/>
        <v/>
      </c>
      <c r="H176" s="25">
        <f t="shared" si="14"/>
        <v>1.8764672894598946</v>
      </c>
      <c r="J176" s="41"/>
      <c r="K176" s="41"/>
      <c r="L176" s="1"/>
    </row>
    <row r="177" spans="1:12" ht="11.25" customHeight="1">
      <c r="A177" s="13"/>
      <c r="B177" s="124"/>
      <c r="C177" s="19" t="s">
        <v>23</v>
      </c>
      <c r="D177" s="19">
        <v>498.79538199999996</v>
      </c>
      <c r="E177" s="19">
        <f t="shared" si="13"/>
        <v>498.79538199999996</v>
      </c>
      <c r="F177" s="19">
        <v>20651.950938999998</v>
      </c>
      <c r="G177" s="19" t="str">
        <f t="shared" si="15"/>
        <v/>
      </c>
      <c r="H177" s="25">
        <f t="shared" si="14"/>
        <v>2.415245820955608</v>
      </c>
      <c r="J177" s="41"/>
      <c r="K177" s="41"/>
      <c r="L177" s="1"/>
    </row>
    <row r="178" spans="1:12" ht="11.25" customHeight="1">
      <c r="A178" s="13"/>
      <c r="B178" s="124"/>
      <c r="C178" s="19" t="s">
        <v>25</v>
      </c>
      <c r="D178" s="19">
        <v>813.99067100000002</v>
      </c>
      <c r="E178" s="19">
        <f t="shared" si="13"/>
        <v>813.99067100000002</v>
      </c>
      <c r="F178" s="19">
        <v>20652.144536999996</v>
      </c>
      <c r="G178" s="19" t="str">
        <f t="shared" si="15"/>
        <v/>
      </c>
      <c r="H178" s="25">
        <f t="shared" si="14"/>
        <v>3.941434118581097</v>
      </c>
      <c r="J178" s="41"/>
      <c r="K178" s="41"/>
      <c r="L178" s="1"/>
    </row>
    <row r="179" spans="1:12" ht="11.25" customHeight="1">
      <c r="A179" s="13"/>
      <c r="B179" s="124"/>
      <c r="C179" s="19" t="s">
        <v>25</v>
      </c>
      <c r="D179" s="19">
        <v>825.32457999999997</v>
      </c>
      <c r="E179" s="19">
        <f t="shared" si="13"/>
        <v>825.32457999999997</v>
      </c>
      <c r="F179" s="19">
        <v>22903.726809000003</v>
      </c>
      <c r="G179" s="19">
        <f t="shared" si="15"/>
        <v>825.32457999999997</v>
      </c>
      <c r="H179" s="25">
        <f t="shared" si="14"/>
        <v>3.6034510317145823</v>
      </c>
      <c r="J179" s="41"/>
      <c r="K179" s="41"/>
      <c r="L179" s="1"/>
    </row>
    <row r="180" spans="1:12" ht="11.25" customHeight="1">
      <c r="A180" s="13"/>
      <c r="B180" s="124"/>
      <c r="C180" s="19" t="s">
        <v>24</v>
      </c>
      <c r="D180" s="19">
        <v>805.81879700000002</v>
      </c>
      <c r="E180" s="19">
        <f t="shared" si="13"/>
        <v>805.81879700000002</v>
      </c>
      <c r="F180" s="19">
        <v>22071.746630999995</v>
      </c>
      <c r="G180" s="19" t="str">
        <f t="shared" si="15"/>
        <v/>
      </c>
      <c r="H180" s="25">
        <f t="shared" si="14"/>
        <v>3.6509063395473165</v>
      </c>
      <c r="J180" s="41"/>
      <c r="K180" s="41"/>
      <c r="L180" s="1"/>
    </row>
    <row r="181" spans="1:12" ht="11.25" customHeight="1">
      <c r="A181" s="13"/>
      <c r="B181" s="124"/>
      <c r="C181" s="19" t="s">
        <v>26</v>
      </c>
      <c r="D181" s="19">
        <v>595.62669299999993</v>
      </c>
      <c r="E181" s="19">
        <f t="shared" si="13"/>
        <v>595.62669299999993</v>
      </c>
      <c r="F181" s="19">
        <v>21194.505640000003</v>
      </c>
      <c r="G181" s="19" t="str">
        <f t="shared" si="15"/>
        <v/>
      </c>
      <c r="H181" s="25">
        <f t="shared" si="14"/>
        <v>2.8102882092040145</v>
      </c>
      <c r="J181" s="41"/>
      <c r="K181" s="41"/>
      <c r="L181" s="1"/>
    </row>
    <row r="182" spans="1:12" ht="11.25" customHeight="1">
      <c r="A182" s="13"/>
      <c r="B182" s="124"/>
      <c r="C182" s="19" t="s">
        <v>27</v>
      </c>
      <c r="D182" s="19">
        <v>284.70289100000002</v>
      </c>
      <c r="E182" s="19">
        <f t="shared" si="13"/>
        <v>284.70289100000002</v>
      </c>
      <c r="F182" s="19">
        <v>21793.291399000005</v>
      </c>
      <c r="G182" s="19" t="str">
        <f t="shared" si="15"/>
        <v/>
      </c>
      <c r="H182" s="25">
        <f t="shared" si="14"/>
        <v>1.3063785813145405</v>
      </c>
      <c r="J182" s="41"/>
      <c r="K182" s="41"/>
      <c r="L182" s="1"/>
    </row>
    <row r="183" spans="1:12" ht="11.25" customHeight="1">
      <c r="A183" s="13"/>
      <c r="B183" s="124"/>
      <c r="C183" s="19" t="s">
        <v>28</v>
      </c>
      <c r="D183" s="19">
        <v>139.69961800000002</v>
      </c>
      <c r="E183" s="19">
        <f t="shared" si="13"/>
        <v>139.69961800000002</v>
      </c>
      <c r="F183" s="19">
        <v>21801.681326000002</v>
      </c>
      <c r="G183" s="19" t="str">
        <f t="shared" si="15"/>
        <v/>
      </c>
      <c r="H183" s="25">
        <f t="shared" si="14"/>
        <v>0.64077451601587543</v>
      </c>
      <c r="J183" s="41"/>
      <c r="K183" s="41"/>
      <c r="L183" s="1"/>
    </row>
    <row r="184" spans="1:12" ht="11.25" customHeight="1">
      <c r="A184" s="13"/>
      <c r="B184" s="124"/>
      <c r="C184" s="19" t="s">
        <v>29</v>
      </c>
      <c r="D184" s="19">
        <v>118.13564499999998</v>
      </c>
      <c r="E184" s="19">
        <f t="shared" si="13"/>
        <v>118.13564499999998</v>
      </c>
      <c r="F184" s="19">
        <v>21940.309973999996</v>
      </c>
      <c r="G184" s="19" t="str">
        <f t="shared" si="15"/>
        <v/>
      </c>
      <c r="H184" s="25">
        <f t="shared" si="14"/>
        <v>0.5384410937675661</v>
      </c>
      <c r="J184" s="41"/>
      <c r="K184" s="41"/>
      <c r="L184" s="1"/>
    </row>
    <row r="185" spans="1:12" ht="11.25" customHeight="1">
      <c r="A185" s="13"/>
      <c r="B185" s="124">
        <v>2017</v>
      </c>
      <c r="C185" s="19" t="s">
        <v>21</v>
      </c>
      <c r="D185" s="19">
        <v>149.21208100000001</v>
      </c>
      <c r="E185" s="19">
        <f t="shared" si="13"/>
        <v>149.21208100000001</v>
      </c>
      <c r="F185" s="19">
        <v>25337.502081999999</v>
      </c>
      <c r="G185" s="19" t="str">
        <f t="shared" ref="G185:G196" si="16">IF(E185=MAX($E$185:$E$196),E185,"")</f>
        <v/>
      </c>
      <c r="H185" s="25">
        <f t="shared" si="14"/>
        <v>0.5888981499324738</v>
      </c>
      <c r="J185" s="41"/>
      <c r="K185" s="41"/>
      <c r="L185" s="1"/>
    </row>
    <row r="186" spans="1:12" ht="11.25" customHeight="1">
      <c r="A186" s="13"/>
      <c r="B186" s="124"/>
      <c r="C186" s="19" t="s">
        <v>22</v>
      </c>
      <c r="D186" s="19">
        <v>88.740902000000006</v>
      </c>
      <c r="E186" s="19">
        <f t="shared" si="13"/>
        <v>88.740902000000006</v>
      </c>
      <c r="F186" s="19">
        <v>21024.662063000003</v>
      </c>
      <c r="G186" s="19" t="str">
        <f t="shared" si="16"/>
        <v/>
      </c>
      <c r="H186" s="25">
        <f t="shared" si="14"/>
        <v>0.4220800397841809</v>
      </c>
      <c r="J186" s="41"/>
      <c r="K186" s="41"/>
      <c r="L186" s="1"/>
    </row>
    <row r="187" spans="1:12" ht="11.25" customHeight="1">
      <c r="A187" s="13"/>
      <c r="B187" s="124"/>
      <c r="C187" s="19" t="s">
        <v>23</v>
      </c>
      <c r="D187" s="19">
        <v>340.84468500000008</v>
      </c>
      <c r="E187" s="19">
        <f t="shared" si="13"/>
        <v>340.84468500000008</v>
      </c>
      <c r="F187" s="19">
        <v>21187.405059999997</v>
      </c>
      <c r="G187" s="19" t="str">
        <f t="shared" si="16"/>
        <v/>
      </c>
      <c r="H187" s="25">
        <f t="shared" si="14"/>
        <v>1.6087136864319718</v>
      </c>
      <c r="J187" s="41"/>
      <c r="K187" s="41"/>
      <c r="L187" s="1"/>
    </row>
    <row r="188" spans="1:12" ht="11.25" customHeight="1">
      <c r="A188" s="13"/>
      <c r="B188" s="124"/>
      <c r="C188" s="19" t="s">
        <v>24</v>
      </c>
      <c r="D188" s="19">
        <v>535.25547800000004</v>
      </c>
      <c r="E188" s="19">
        <f t="shared" si="13"/>
        <v>535.25547800000004</v>
      </c>
      <c r="F188" s="19">
        <v>19281.876918000002</v>
      </c>
      <c r="G188" s="19" t="str">
        <f t="shared" si="16"/>
        <v/>
      </c>
      <c r="H188" s="25">
        <f t="shared" si="14"/>
        <v>2.7759511186399535</v>
      </c>
      <c r="J188" s="41"/>
      <c r="K188" s="41"/>
      <c r="L188" s="1"/>
    </row>
    <row r="189" spans="1:12" ht="11.25" customHeight="1">
      <c r="A189" s="13"/>
      <c r="B189" s="124"/>
      <c r="C189" s="19" t="s">
        <v>23</v>
      </c>
      <c r="D189" s="19">
        <v>607.89817700000003</v>
      </c>
      <c r="E189" s="19">
        <f t="shared" si="13"/>
        <v>607.89817700000003</v>
      </c>
      <c r="F189" s="19">
        <v>20274.219323000001</v>
      </c>
      <c r="G189" s="19" t="str">
        <f t="shared" si="16"/>
        <v/>
      </c>
      <c r="H189" s="25">
        <f t="shared" si="14"/>
        <v>2.9983801956328477</v>
      </c>
      <c r="J189" s="41"/>
      <c r="K189" s="41"/>
      <c r="L189" s="1"/>
    </row>
    <row r="190" spans="1:12" ht="11.25" customHeight="1">
      <c r="A190" s="13"/>
      <c r="B190" s="124"/>
      <c r="C190" s="19" t="s">
        <v>25</v>
      </c>
      <c r="D190" s="19">
        <v>761.902153</v>
      </c>
      <c r="E190" s="19">
        <f t="shared" si="13"/>
        <v>761.902153</v>
      </c>
      <c r="F190" s="19">
        <v>22119.187946999991</v>
      </c>
      <c r="G190" s="19" t="str">
        <f t="shared" si="16"/>
        <v/>
      </c>
      <c r="H190" s="25">
        <f t="shared" si="14"/>
        <v>3.4445303996946066</v>
      </c>
      <c r="J190" s="41"/>
      <c r="K190" s="41"/>
      <c r="L190" s="1"/>
    </row>
    <row r="191" spans="1:12" ht="11.25" customHeight="1">
      <c r="A191" s="13"/>
      <c r="B191" s="124"/>
      <c r="C191" s="19" t="s">
        <v>25</v>
      </c>
      <c r="D191" s="19">
        <v>812.88028600000007</v>
      </c>
      <c r="E191" s="19">
        <f t="shared" si="13"/>
        <v>812.88028600000007</v>
      </c>
      <c r="F191" s="19">
        <v>22788.923473999999</v>
      </c>
      <c r="G191" s="19">
        <f t="shared" si="16"/>
        <v>812.88028600000007</v>
      </c>
      <c r="H191" s="25">
        <f t="shared" si="14"/>
        <v>3.566997304315052</v>
      </c>
      <c r="I191" s="89"/>
      <c r="J191" s="41"/>
      <c r="K191" s="41"/>
      <c r="L191" s="1"/>
    </row>
    <row r="192" spans="1:12" ht="11.25" customHeight="1">
      <c r="A192" s="13"/>
      <c r="B192" s="124"/>
      <c r="C192" s="19" t="s">
        <v>24</v>
      </c>
      <c r="D192" s="19">
        <v>692.43517500000007</v>
      </c>
      <c r="E192" s="19">
        <f t="shared" si="13"/>
        <v>692.43517500000007</v>
      </c>
      <c r="F192" s="19">
        <v>21741.939399999999</v>
      </c>
      <c r="G192" s="19" t="str">
        <f t="shared" si="16"/>
        <v/>
      </c>
      <c r="H192" s="25">
        <f t="shared" si="14"/>
        <v>3.1847902906030545</v>
      </c>
      <c r="J192" s="41"/>
      <c r="K192" s="41"/>
      <c r="L192" s="1"/>
    </row>
    <row r="193" spans="1:12" ht="11.25" customHeight="1">
      <c r="A193" s="13"/>
      <c r="B193" s="124"/>
      <c r="C193" s="19" t="s">
        <v>26</v>
      </c>
      <c r="D193" s="19">
        <v>608.13998399999991</v>
      </c>
      <c r="E193" s="19">
        <f t="shared" si="13"/>
        <v>608.13998399999991</v>
      </c>
      <c r="F193" s="19">
        <v>20321.632206000002</v>
      </c>
      <c r="G193" s="19" t="str">
        <f t="shared" si="16"/>
        <v/>
      </c>
      <c r="H193" s="25">
        <f t="shared" si="14"/>
        <v>2.9925745030482611</v>
      </c>
      <c r="J193" s="41"/>
      <c r="K193" s="41"/>
      <c r="L193" s="1"/>
    </row>
    <row r="194" spans="1:12" ht="11.25" customHeight="1">
      <c r="A194" s="13"/>
      <c r="B194" s="124"/>
      <c r="C194" s="19" t="s">
        <v>27</v>
      </c>
      <c r="D194" s="19">
        <v>398.79322200000001</v>
      </c>
      <c r="E194" s="19">
        <f t="shared" si="13"/>
        <v>398.79322200000001</v>
      </c>
      <c r="F194" s="19">
        <v>21494.715340000002</v>
      </c>
      <c r="G194" s="19" t="str">
        <f t="shared" si="16"/>
        <v/>
      </c>
      <c r="H194" s="25">
        <f t="shared" si="14"/>
        <v>1.8553082266592136</v>
      </c>
      <c r="J194" s="41"/>
      <c r="K194" s="41"/>
      <c r="L194" s="1"/>
    </row>
    <row r="195" spans="1:12" ht="11.25" customHeight="1">
      <c r="A195" s="13"/>
      <c r="B195" s="124"/>
      <c r="C195" s="19" t="s">
        <v>28</v>
      </c>
      <c r="D195" s="19">
        <v>220.652322</v>
      </c>
      <c r="E195" s="19">
        <f t="shared" si="13"/>
        <v>220.652322</v>
      </c>
      <c r="F195" s="19">
        <v>22749.131292999995</v>
      </c>
      <c r="G195" s="19" t="str">
        <f t="shared" si="16"/>
        <v/>
      </c>
      <c r="H195" s="25">
        <f t="shared" si="14"/>
        <v>0.96993735346674825</v>
      </c>
      <c r="J195" s="41"/>
      <c r="K195" s="41"/>
      <c r="L195" s="1"/>
    </row>
    <row r="196" spans="1:12" ht="11.25" customHeight="1">
      <c r="A196" s="13"/>
      <c r="B196" s="125"/>
      <c r="C196" s="23" t="s">
        <v>29</v>
      </c>
      <c r="D196" s="23">
        <v>131.19642100000002</v>
      </c>
      <c r="E196" s="23">
        <f t="shared" si="13"/>
        <v>131.19642100000002</v>
      </c>
      <c r="F196" s="23">
        <v>24323.941950999997</v>
      </c>
      <c r="G196" s="23" t="str">
        <f t="shared" si="16"/>
        <v/>
      </c>
      <c r="H196" s="26">
        <f t="shared" si="14"/>
        <v>0.53937154291969647</v>
      </c>
      <c r="J196" s="41"/>
      <c r="K196" s="41"/>
      <c r="L196" s="1"/>
    </row>
    <row r="197" spans="1:12" ht="11.25" customHeight="1">
      <c r="A197" s="13"/>
    </row>
    <row r="198" spans="1:12" ht="11.25" customHeight="1">
      <c r="A198" s="13"/>
    </row>
    <row r="199" spans="1:12" ht="11.25" customHeight="1">
      <c r="A199" s="13"/>
      <c r="B199" s="17" t="s">
        <v>131</v>
      </c>
    </row>
    <row r="200" spans="1:12" ht="59.25" customHeight="1">
      <c r="A200" s="13"/>
      <c r="B200" s="16" t="s">
        <v>96</v>
      </c>
      <c r="C200" s="24" t="s">
        <v>135</v>
      </c>
    </row>
    <row r="201" spans="1:12" ht="11.25" customHeight="1">
      <c r="A201" s="13"/>
      <c r="B201" s="18">
        <v>1</v>
      </c>
      <c r="C201" s="25">
        <v>0.91259074261916151</v>
      </c>
    </row>
    <row r="202" spans="1:12" ht="11.25" customHeight="1">
      <c r="A202" s="13"/>
      <c r="B202" s="18">
        <v>2</v>
      </c>
      <c r="C202" s="25">
        <v>0.84430485067903049</v>
      </c>
    </row>
    <row r="203" spans="1:12" ht="11.25" customHeight="1">
      <c r="A203" s="13"/>
      <c r="B203" s="18">
        <v>3</v>
      </c>
      <c r="C203" s="25">
        <v>0.76963975542996477</v>
      </c>
    </row>
    <row r="204" spans="1:12" ht="11.25" customHeight="1">
      <c r="A204" s="13"/>
      <c r="B204" s="18">
        <v>4</v>
      </c>
      <c r="C204" s="25">
        <v>0.69523402114950705</v>
      </c>
    </row>
    <row r="205" spans="1:12" ht="11.25" customHeight="1">
      <c r="A205" s="13"/>
      <c r="B205" s="18">
        <v>5</v>
      </c>
      <c r="C205" s="25">
        <v>0.61183871921449295</v>
      </c>
    </row>
    <row r="206" spans="1:12" ht="11.25" customHeight="1">
      <c r="A206" s="13"/>
      <c r="B206" s="18">
        <v>6</v>
      </c>
      <c r="C206" s="25">
        <v>0.50485774594393706</v>
      </c>
    </row>
    <row r="207" spans="1:12" ht="11.25" customHeight="1">
      <c r="A207" s="13"/>
      <c r="B207" s="18">
        <v>7</v>
      </c>
      <c r="C207" s="25">
        <v>0.34131844371593739</v>
      </c>
    </row>
    <row r="208" spans="1:12" ht="11.25" customHeight="1">
      <c r="A208" s="13"/>
      <c r="B208" s="18">
        <v>8</v>
      </c>
      <c r="C208" s="25">
        <v>0.18389199080011256</v>
      </c>
    </row>
    <row r="209" spans="1:3" ht="11.25" customHeight="1">
      <c r="A209" s="13"/>
      <c r="B209" s="18">
        <v>9</v>
      </c>
      <c r="C209" s="25">
        <v>0.19961448593000816</v>
      </c>
    </row>
    <row r="210" spans="1:3" ht="11.25" customHeight="1">
      <c r="A210" s="13"/>
      <c r="B210" s="18">
        <v>10</v>
      </c>
      <c r="C210" s="25">
        <v>1.0839250700172267</v>
      </c>
    </row>
    <row r="211" spans="1:3" ht="11.25" customHeight="1">
      <c r="A211" s="13"/>
      <c r="B211" s="18">
        <v>11</v>
      </c>
      <c r="C211" s="25">
        <v>2.8328618195598074</v>
      </c>
    </row>
    <row r="212" spans="1:3" ht="11.25" customHeight="1">
      <c r="A212" s="13"/>
      <c r="B212" s="18">
        <v>12</v>
      </c>
      <c r="C212" s="25">
        <v>3.8258546788466656</v>
      </c>
    </row>
    <row r="213" spans="1:3" ht="11.25" customHeight="1">
      <c r="A213" s="13"/>
      <c r="B213" s="18">
        <v>13</v>
      </c>
      <c r="C213" s="25">
        <v>4.1033585537905832</v>
      </c>
    </row>
    <row r="214" spans="1:3" ht="11.25" customHeight="1">
      <c r="A214" s="13"/>
      <c r="B214" s="18">
        <v>14</v>
      </c>
      <c r="C214" s="25">
        <v>4.1644350236481422</v>
      </c>
    </row>
    <row r="215" spans="1:3" ht="11.25" customHeight="1">
      <c r="A215" s="13"/>
      <c r="B215" s="18">
        <v>15</v>
      </c>
      <c r="C215" s="25">
        <v>4.2658699195776064</v>
      </c>
    </row>
    <row r="216" spans="1:3" ht="11.25" customHeight="1">
      <c r="A216" s="13"/>
      <c r="B216" s="18">
        <v>16</v>
      </c>
      <c r="C216" s="25">
        <v>4.4259026033649311</v>
      </c>
    </row>
    <row r="217" spans="1:3" ht="11.25" customHeight="1">
      <c r="A217" s="13"/>
      <c r="B217" s="18">
        <v>17</v>
      </c>
      <c r="C217" s="25">
        <v>4.5220688492154135</v>
      </c>
    </row>
    <row r="218" spans="1:3" ht="11.25" customHeight="1">
      <c r="A218" s="13"/>
      <c r="B218" s="18">
        <v>18</v>
      </c>
      <c r="C218" s="25">
        <v>4.2696153215529078</v>
      </c>
    </row>
    <row r="219" spans="1:3" ht="11.25" customHeight="1">
      <c r="A219" s="13"/>
      <c r="B219" s="18">
        <v>19</v>
      </c>
      <c r="C219" s="25">
        <v>3.6894071004162501</v>
      </c>
    </row>
    <row r="220" spans="1:3" ht="11.25" customHeight="1">
      <c r="A220" s="13"/>
      <c r="B220" s="18">
        <v>20</v>
      </c>
      <c r="C220" s="25">
        <v>2.9660286006495999</v>
      </c>
    </row>
    <row r="221" spans="1:3" ht="11.25" customHeight="1">
      <c r="A221" s="13"/>
      <c r="B221" s="18">
        <v>21</v>
      </c>
      <c r="C221" s="25">
        <v>1.9729951303705007</v>
      </c>
    </row>
    <row r="222" spans="1:3" ht="11.25" customHeight="1">
      <c r="A222" s="13"/>
      <c r="B222" s="18">
        <v>22</v>
      </c>
      <c r="C222" s="25">
        <v>1.2294203291757835</v>
      </c>
    </row>
    <row r="223" spans="1:3" ht="11.25" customHeight="1">
      <c r="A223" s="13"/>
      <c r="B223" s="18">
        <v>23</v>
      </c>
      <c r="C223" s="25">
        <v>1.0053604053277707</v>
      </c>
    </row>
    <row r="224" spans="1:3" ht="11.25" customHeight="1">
      <c r="A224" s="13"/>
      <c r="B224" s="22">
        <v>24</v>
      </c>
      <c r="C224" s="26">
        <v>0.96008839232986432</v>
      </c>
    </row>
    <row r="225" spans="1:3" ht="11.25" customHeight="1">
      <c r="A225" s="13"/>
      <c r="C225" s="78"/>
    </row>
    <row r="226" spans="1:3" ht="11.25" customHeight="1">
      <c r="A226" s="13"/>
    </row>
    <row r="227" spans="1:3" ht="11.25" customHeight="1">
      <c r="A227" s="13"/>
      <c r="B227" s="52"/>
    </row>
    <row r="228" spans="1:3" ht="11.25" customHeight="1">
      <c r="A228" s="13"/>
      <c r="B228" s="52"/>
    </row>
    <row r="229" spans="1:3" ht="11.25" customHeight="1">
      <c r="A229" s="13"/>
      <c r="B229" s="52"/>
    </row>
    <row r="230" spans="1:3" ht="11.25" customHeight="1">
      <c r="A230" s="13"/>
      <c r="B230" s="52"/>
    </row>
    <row r="231" spans="1:3" ht="11.25" customHeight="1">
      <c r="A231" s="13"/>
      <c r="B231" s="52"/>
    </row>
    <row r="232" spans="1:3" ht="11.25" customHeight="1">
      <c r="A232" s="13"/>
      <c r="B232" s="52"/>
    </row>
    <row r="233" spans="1:3" ht="11.25" customHeight="1">
      <c r="A233" s="13"/>
      <c r="B233" s="52"/>
    </row>
    <row r="234" spans="1:3" ht="11.25" customHeight="1">
      <c r="A234" s="13"/>
      <c r="B234" s="52"/>
    </row>
    <row r="235" spans="1:3" ht="11.25" customHeight="1">
      <c r="A235" s="13"/>
      <c r="B235" s="52"/>
    </row>
    <row r="236" spans="1:3" ht="11.25" customHeight="1">
      <c r="A236" s="13"/>
      <c r="B236" s="52"/>
    </row>
    <row r="237" spans="1:3" ht="11.25" customHeight="1">
      <c r="A237" s="13"/>
      <c r="B237" s="52"/>
    </row>
    <row r="238" spans="1:3" ht="11.25" customHeight="1">
      <c r="A238" s="13"/>
      <c r="B238" s="52"/>
    </row>
    <row r="239" spans="1:3" ht="11.25" customHeight="1">
      <c r="A239" s="13"/>
      <c r="B239" s="52"/>
    </row>
    <row r="240" spans="1:3" ht="11.25" customHeight="1">
      <c r="A240" s="13"/>
      <c r="B240" s="52"/>
    </row>
    <row r="241" spans="1:2" ht="11.25" customHeight="1">
      <c r="A241" s="13"/>
      <c r="B241" s="52"/>
    </row>
    <row r="242" spans="1:2" ht="11.25" customHeight="1">
      <c r="A242" s="13"/>
      <c r="B242" s="52"/>
    </row>
    <row r="243" spans="1:2" ht="11.25" customHeight="1">
      <c r="A243" s="13"/>
      <c r="B243" s="52"/>
    </row>
    <row r="244" spans="1:2" ht="11.25" customHeight="1">
      <c r="A244" s="13"/>
      <c r="B244" s="52"/>
    </row>
    <row r="245" spans="1:2" ht="11.25" customHeight="1">
      <c r="A245" s="13"/>
      <c r="B245" s="52"/>
    </row>
    <row r="246" spans="1:2" ht="11.25" customHeight="1">
      <c r="A246" s="13"/>
      <c r="B246" s="52"/>
    </row>
    <row r="247" spans="1:2" ht="11.25" customHeight="1">
      <c r="A247" s="13"/>
      <c r="B247" s="52"/>
    </row>
    <row r="248" spans="1:2" ht="11.25" customHeight="1">
      <c r="A248" s="13"/>
      <c r="B248" s="52"/>
    </row>
    <row r="249" spans="1:2" ht="11.25" customHeight="1">
      <c r="A249" s="13"/>
      <c r="B249" s="52"/>
    </row>
    <row r="250" spans="1:2" ht="11.25" customHeight="1">
      <c r="A250" s="13"/>
      <c r="B250" s="52"/>
    </row>
    <row r="251" spans="1:2" ht="11.25" customHeight="1">
      <c r="A251" s="13"/>
      <c r="B251" s="52"/>
    </row>
    <row r="252" spans="1:2" ht="11.25" customHeight="1">
      <c r="A252" s="13"/>
      <c r="B252" s="52"/>
    </row>
    <row r="253" spans="1:2" ht="11.25" customHeight="1">
      <c r="A253" s="13"/>
      <c r="B253" s="52"/>
    </row>
    <row r="254" spans="1:2" ht="11.25" customHeight="1">
      <c r="A254" s="13"/>
      <c r="B254" s="52"/>
    </row>
    <row r="255" spans="1:2" ht="11.25" customHeight="1">
      <c r="A255" s="13"/>
      <c r="B255" s="52"/>
    </row>
    <row r="256" spans="1:2" ht="11.25" customHeight="1">
      <c r="A256" s="13"/>
      <c r="B256" s="52"/>
    </row>
    <row r="257" spans="1:2" ht="11.25" customHeight="1">
      <c r="A257" s="13"/>
      <c r="B257" s="52"/>
    </row>
    <row r="258" spans="1:2" ht="11.25" customHeight="1">
      <c r="A258" s="13"/>
      <c r="B258" s="52"/>
    </row>
    <row r="259" spans="1:2" ht="11.25" customHeight="1">
      <c r="A259" s="13"/>
      <c r="B259" s="52"/>
    </row>
    <row r="260" spans="1:2" ht="11.25" customHeight="1">
      <c r="A260" s="13"/>
      <c r="B260" s="52"/>
    </row>
    <row r="261" spans="1:2" ht="11.25" customHeight="1">
      <c r="A261" s="13"/>
      <c r="B261" s="52"/>
    </row>
    <row r="262" spans="1:2" ht="11.25" customHeight="1">
      <c r="A262" s="13"/>
      <c r="B262" s="52"/>
    </row>
    <row r="263" spans="1:2" ht="11.25" customHeight="1">
      <c r="A263" s="13"/>
      <c r="B263" s="52"/>
    </row>
    <row r="264" spans="1:2" ht="11.25" customHeight="1">
      <c r="A264" s="13"/>
      <c r="B264" s="52"/>
    </row>
    <row r="265" spans="1:2" ht="11.25" customHeight="1">
      <c r="A265" s="13"/>
      <c r="B265" s="52"/>
    </row>
    <row r="266" spans="1:2" ht="11.25" customHeight="1">
      <c r="A266" s="13"/>
      <c r="B266" s="52"/>
    </row>
    <row r="267" spans="1:2" ht="11.25" customHeight="1">
      <c r="A267" s="13"/>
      <c r="B267" s="52"/>
    </row>
    <row r="268" spans="1:2" ht="11.25" customHeight="1">
      <c r="A268" s="13"/>
      <c r="B268" s="52"/>
    </row>
    <row r="269" spans="1:2" ht="11.25" customHeight="1">
      <c r="A269" s="13"/>
      <c r="B269" s="52"/>
    </row>
    <row r="270" spans="1:2" ht="11.25" customHeight="1">
      <c r="A270" s="13"/>
      <c r="B270" s="52"/>
    </row>
    <row r="271" spans="1:2" ht="11.25" customHeight="1">
      <c r="A271" s="13"/>
      <c r="B271" s="52"/>
    </row>
    <row r="272" spans="1:2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3"/>
      <c r="B638" s="52"/>
    </row>
    <row r="639" spans="1:2" ht="11.25" customHeight="1">
      <c r="A639" s="13"/>
      <c r="B639" s="52"/>
    </row>
    <row r="640" spans="1:2" ht="11.25" customHeight="1">
      <c r="A640" s="13"/>
      <c r="B640" s="52"/>
    </row>
    <row r="641" spans="1:2" ht="11.25" customHeight="1">
      <c r="A641" s="13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4"/>
      <c r="B852" s="52"/>
    </row>
    <row r="853" spans="1:2" ht="11.25" customHeight="1">
      <c r="A853" s="14"/>
      <c r="B853" s="52"/>
    </row>
    <row r="854" spans="1:2" ht="11.25" customHeight="1">
      <c r="A854" s="14"/>
      <c r="B854" s="52"/>
    </row>
    <row r="855" spans="1:2" ht="11.25" customHeight="1">
      <c r="A855" s="14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A1219" s="15"/>
      <c r="B1219" s="52"/>
    </row>
    <row r="1220" spans="1:2" ht="11.25" customHeight="1">
      <c r="A1220" s="15"/>
      <c r="B1220" s="52"/>
    </row>
    <row r="1221" spans="1:2" ht="11.25" customHeight="1">
      <c r="A1221" s="15"/>
      <c r="B1221" s="52"/>
    </row>
    <row r="1222" spans="1:2" ht="11.25" customHeight="1">
      <c r="A1222" s="15"/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  <row r="8957" spans="2:2" ht="11.25" customHeight="1">
      <c r="B8957" s="52"/>
    </row>
    <row r="8958" spans="2:2" ht="11.25" customHeight="1">
      <c r="B8958" s="52"/>
    </row>
    <row r="8959" spans="2:2" ht="11.25" customHeight="1">
      <c r="B8959" s="52"/>
    </row>
  </sheetData>
  <sortState ref="G93:I111">
    <sortCondition ref="H93:H111"/>
  </sortState>
  <mergeCells count="11">
    <mergeCell ref="B185:B196"/>
    <mergeCell ref="C115:D115"/>
    <mergeCell ref="G135:G136"/>
    <mergeCell ref="H135:H136"/>
    <mergeCell ref="B137:B148"/>
    <mergeCell ref="B149:B160"/>
    <mergeCell ref="B161:B172"/>
    <mergeCell ref="B173:B184"/>
    <mergeCell ref="E115:E116"/>
    <mergeCell ref="F115:F116"/>
    <mergeCell ref="F135:F136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E97:E109" formula="1"/>
    <ignoredError sqref="C112:D1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22</vt:i4>
      </vt:variant>
    </vt:vector>
  </HeadingPairs>
  <TitlesOfParts>
    <vt:vector size="47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 </vt:lpstr>
      <vt:lpstr>C15</vt:lpstr>
      <vt:lpstr>C16</vt:lpstr>
      <vt:lpstr>C17</vt:lpstr>
      <vt:lpstr>C18</vt:lpstr>
      <vt:lpstr>C19</vt:lpstr>
      <vt:lpstr>C20</vt:lpstr>
      <vt:lpstr>C21</vt:lpstr>
      <vt:lpstr>C22</vt:lpstr>
      <vt:lpstr>Data 1</vt:lpstr>
      <vt:lpstr>Data 2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 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2018-04-04T06:33:00Z</cp:lastPrinted>
  <dcterms:created xsi:type="dcterms:W3CDTF">2015-03-08T18:18:51Z</dcterms:created>
  <dcterms:modified xsi:type="dcterms:W3CDTF">2018-06-15T11:13:39Z</dcterms:modified>
</cp:coreProperties>
</file>