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5\"/>
    </mc:Choice>
  </mc:AlternateContent>
  <bookViews>
    <workbookView xWindow="0" yWindow="0" windowWidth="23730" windowHeight="8565"/>
  </bookViews>
  <sheets>
    <sheet name="Indice" sheetId="16" r:id="rId1"/>
    <sheet name="SN1" sheetId="8" r:id="rId2"/>
    <sheet name="SN2" sheetId="10" r:id="rId3"/>
    <sheet name="SN3" sheetId="1" r:id="rId4"/>
    <sheet name="SN4" sheetId="2" r:id="rId5"/>
    <sheet name="SN5" sheetId="13" r:id="rId6"/>
    <sheet name="SN6" sheetId="5" r:id="rId7"/>
    <sheet name="SN7" sheetId="7" r:id="rId8"/>
    <sheet name="Data 1" sheetId="17" r:id="rId9"/>
  </sheets>
  <externalReferences>
    <externalReference r:id="rId10"/>
    <externalReference r:id="rId11"/>
  </externalReferences>
  <definedNames>
    <definedName name="_xlnm.Print_Area" localSheetId="0">Indice!$A$1:$F$19</definedName>
    <definedName name="_xlnm.Print_Area" localSheetId="1">#REF!</definedName>
    <definedName name="_xlnm.Print_Area" localSheetId="2">#REF!</definedName>
    <definedName name="_xlnm.Print_Area" localSheetId="3">'SN3'!$A$1:$N$32</definedName>
    <definedName name="_xlnm.Print_Area" localSheetId="4">'SN4'!$B$2:$E$42</definedName>
    <definedName name="_xlnm.Print_Area" localSheetId="5">'SN5'!$A$1:$F$31</definedName>
    <definedName name="_xlnm.Print_Area" localSheetId="6">'SN6'!$B$2:$F$41</definedName>
    <definedName name="_xlnm.Print_Area" localSheetId="7">'SN7'!$A$1:$F$31</definedName>
    <definedName name="_xlnm.Print_Area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[1]!ccc</definedName>
    <definedName name="ccc" localSheetId="2">[1]!ccc</definedName>
    <definedName name="ccc" localSheetId="3">'SN3'!ccc</definedName>
    <definedName name="ccc" localSheetId="4">'SN4'!ccc</definedName>
    <definedName name="ccc" localSheetId="5">'SN5'!ccc</definedName>
    <definedName name="ccc" localSheetId="6">'SN6'!ccc</definedName>
    <definedName name="ccc" localSheetId="7">'SN7'!ccc</definedName>
    <definedName name="ccc">Indice!ccc</definedName>
    <definedName name="CCCCV" localSheetId="2">#REF!</definedName>
    <definedName name="CCCCV" localSheetId="4">#REF!</definedName>
    <definedName name="CCCCV" localSheetId="5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[1]!CUADRO_ANTERIOR</definedName>
    <definedName name="CUADRO_ANTERIOR" localSheetId="2">[1]!CUADRO_ANTERIOR</definedName>
    <definedName name="CUADRO_ANTERIOR" localSheetId="3">'SN3'!CUADRO_ANTERIOR</definedName>
    <definedName name="CUADRO_ANTERIOR" localSheetId="4">'SN4'!CUADRO_ANTERIOR</definedName>
    <definedName name="CUADRO_ANTERIOR" localSheetId="5">'SN5'!CUADRO_ANTERIOR</definedName>
    <definedName name="CUADRO_ANTERIOR" localSheetId="6">'SN6'!CUADRO_ANTERIOR</definedName>
    <definedName name="CUADRO_ANTERIOR" localSheetId="7">'SN7'!CUADRO_ANTERIOR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[1]!CUADRO_PROXIMO</definedName>
    <definedName name="CUADRO_PROXIMO" localSheetId="2">[1]!CUADRO_PROXIMO</definedName>
    <definedName name="CUADRO_PROXIMO" localSheetId="3">'SN3'!CUADRO_PROXIMO</definedName>
    <definedName name="CUADRO_PROXIMO" localSheetId="4">'SN4'!CUADRO_PROXIMO</definedName>
    <definedName name="CUADRO_PROXIMO" localSheetId="5">'SN5'!CUADRO_PROXIMO</definedName>
    <definedName name="CUADRO_PROXIMO" localSheetId="6">'SN6'!CUADRO_PROXIMO</definedName>
    <definedName name="CUADRO_PROXIMO" localSheetId="7">'SN7'!CUADRO_PROXIMO</definedName>
    <definedName name="CUADRO_PROXIMO">Indice!CUADRO_PROXIMO</definedName>
    <definedName name="cuadro_proximo_jcol">#N/A</definedName>
    <definedName name="DATOS" localSheetId="2">#REF!</definedName>
    <definedName name="DATOS" localSheetId="4">#REF!</definedName>
    <definedName name="DATOS" localSheetId="5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[1]!FINALIZAR</definedName>
    <definedName name="FINALIZAR" localSheetId="2">[1]!FINALIZAR</definedName>
    <definedName name="FINALIZAR" localSheetId="3">'SN3'!FINALIZAR</definedName>
    <definedName name="FINALIZAR" localSheetId="4">'SN4'!FINALIZAR</definedName>
    <definedName name="FINALIZAR" localSheetId="5">'SN5'!FINALIZAR</definedName>
    <definedName name="FINALIZAR" localSheetId="6">'SN6'!FINALIZAR</definedName>
    <definedName name="FINALIZAR" localSheetId="7">'SN7'!FINALIZAR</definedName>
    <definedName name="FINALIZAR">Indice!FINALIZAR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[1]!IMPRESION</definedName>
    <definedName name="IMPRESION" localSheetId="2">[1]!IMPRESION</definedName>
    <definedName name="IMPRESION" localSheetId="3">'SN3'!IMPRESION</definedName>
    <definedName name="IMPRESION" localSheetId="4">'SN4'!IMPRESION</definedName>
    <definedName name="IMPRESION" localSheetId="5">'SN5'!IMPRESION</definedName>
    <definedName name="IMPRESION" localSheetId="6">'SN6'!IMPRESION</definedName>
    <definedName name="IMPRESION" localSheetId="7">'SN7'!IMPRESION</definedName>
    <definedName name="IMPRESION">Indice!IMPRESION</definedName>
    <definedName name="impresion_jcol">#N/A</definedName>
    <definedName name="jkhjklhjkhjkl">#N/A</definedName>
    <definedName name="MSTR.BANDA_PARA_CONSEJO_PROCESOS" localSheetId="2">#REF!</definedName>
    <definedName name="MSTR.BANDA_PARA_CONSEJO_PROCESOS" localSheetId="4">#REF!</definedName>
    <definedName name="MSTR.BANDA_PARA_CONSEJO_PROCESOS" localSheetId="5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2">#REF!</definedName>
    <definedName name="MSTR.BANDA_PARA_CONSEJO_PROCESOS1" localSheetId="4">#REF!</definedName>
    <definedName name="MSTR.BANDA_PARA_CONSEJO_PROCESOS1" localSheetId="5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2">#REF!</definedName>
    <definedName name="MSTR.BANDA_PARA_CONSEJO_PROCESOS10" localSheetId="4">#REF!</definedName>
    <definedName name="MSTR.BANDA_PARA_CONSEJO_PROCESOS10" localSheetId="5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2">#REF!</definedName>
    <definedName name="MSTR.BANDA_PARA_CONSEJO_PROCESOS2" localSheetId="4">#REF!</definedName>
    <definedName name="MSTR.BANDA_PARA_CONSEJO_PROCESOS2" localSheetId="5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2">#REF!</definedName>
    <definedName name="MSTR.BANDA_PARA_CONSEJO_PROCESOS3" localSheetId="4">#REF!</definedName>
    <definedName name="MSTR.BANDA_PARA_CONSEJO_PROCESOS3" localSheetId="5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2">#REF!</definedName>
    <definedName name="MSTR.BANDA_PARA_CONSEJO_PROCESOS4" localSheetId="4">#REF!</definedName>
    <definedName name="MSTR.BANDA_PARA_CONSEJO_PROCESOS4" localSheetId="5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2">#REF!</definedName>
    <definedName name="MSTR.BANDA_PARA_CONSEJO_PROCESOS5" localSheetId="4">#REF!</definedName>
    <definedName name="MSTR.BANDA_PARA_CONSEJO_PROCESOS5" localSheetId="5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2">#REF!</definedName>
    <definedName name="MSTR.BANDA_PARA_CONSEJO_PROCESOS6" localSheetId="4">#REF!</definedName>
    <definedName name="MSTR.BANDA_PARA_CONSEJO_PROCESOS6" localSheetId="5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2">#REF!</definedName>
    <definedName name="MSTR.BANDA_PARA_CONSEJO_PROCESOS7" localSheetId="4">#REF!</definedName>
    <definedName name="MSTR.BANDA_PARA_CONSEJO_PROCESOS7" localSheetId="5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2">#REF!</definedName>
    <definedName name="MSTR.BANDA_PARA_CONSEJO_PROCESOS8" localSheetId="4">#REF!</definedName>
    <definedName name="MSTR.BANDA_PARA_CONSEJO_PROCESOS8" localSheetId="5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2">#REF!</definedName>
    <definedName name="MSTR.BANDA_PARA_CONSEJO_PROCESOS9" localSheetId="4">#REF!</definedName>
    <definedName name="MSTR.BANDA_PARA_CONSEJO_PROCESOS9" localSheetId="5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2">#REF!</definedName>
    <definedName name="MSTR.Liquidación_por_Segmentos" localSheetId="4">#REF!</definedName>
    <definedName name="MSTR.Liquidación_por_Segmentos" localSheetId="5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2">#REF!</definedName>
    <definedName name="MSTR.Liquidación_por_Segmentos1" localSheetId="4">#REF!</definedName>
    <definedName name="MSTR.Liquidación_por_Segmentos1" localSheetId="5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2">#REF!</definedName>
    <definedName name="MSTR.Liquidación_por_Segmentos10" localSheetId="4">#REF!</definedName>
    <definedName name="MSTR.Liquidación_por_Segmentos10" localSheetId="5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2">#REF!</definedName>
    <definedName name="MSTR.Liquidación_por_Segmentos11" localSheetId="4">#REF!</definedName>
    <definedName name="MSTR.Liquidación_por_Segmentos11" localSheetId="5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2">#REF!</definedName>
    <definedName name="MSTR.Liquidación_por_Segmentos2" localSheetId="4">#REF!</definedName>
    <definedName name="MSTR.Liquidación_por_Segmentos2" localSheetId="5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2">#REF!</definedName>
    <definedName name="MSTR.Liquidación_por_Segmentos3" localSheetId="4">#REF!</definedName>
    <definedName name="MSTR.Liquidación_por_Segmentos3" localSheetId="5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2">#REF!</definedName>
    <definedName name="MSTR.Liquidación_por_Segmentos4" localSheetId="4">#REF!</definedName>
    <definedName name="MSTR.Liquidación_por_Segmentos4" localSheetId="5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2">#REF!</definedName>
    <definedName name="MSTR.Liquidación_por_Segmentos5" localSheetId="4">#REF!</definedName>
    <definedName name="MSTR.Liquidación_por_Segmentos5" localSheetId="5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2">#REF!</definedName>
    <definedName name="MSTR.Liquidación_por_Segmentos6" localSheetId="4">#REF!</definedName>
    <definedName name="MSTR.Liquidación_por_Segmentos6" localSheetId="5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2">#REF!</definedName>
    <definedName name="MSTR.Liquidación_por_Segmentos7" localSheetId="4">#REF!</definedName>
    <definedName name="MSTR.Liquidación_por_Segmentos7" localSheetId="5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2">#REF!</definedName>
    <definedName name="MSTR.Liquidación_por_Segmentos8" localSheetId="4">#REF!</definedName>
    <definedName name="MSTR.Liquidación_por_Segmentos8" localSheetId="5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2">#REF!</definedName>
    <definedName name="MSTR.Liquidación_por_Segmentos9" localSheetId="4">#REF!</definedName>
    <definedName name="MSTR.Liquidación_por_Segmentos9" localSheetId="5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4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4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[1]!nnn</definedName>
    <definedName name="nnn" localSheetId="2">[1]!nnn</definedName>
    <definedName name="nnn" localSheetId="3">'SN3'!nnn</definedName>
    <definedName name="nnn" localSheetId="4">'SN4'!nnn</definedName>
    <definedName name="nnn" localSheetId="5">'SN5'!nnn</definedName>
    <definedName name="nnn" localSheetId="6">'SN6'!nnn</definedName>
    <definedName name="nnn" localSheetId="7">'SN7'!nnn</definedName>
    <definedName name="nnn">Indice!nnn</definedName>
    <definedName name="nnnn" localSheetId="0">Indice!nnnn</definedName>
    <definedName name="nnnn" localSheetId="1">[1]!nnnn</definedName>
    <definedName name="nnnn" localSheetId="2">[1]!nnnn</definedName>
    <definedName name="nnnn" localSheetId="3">'SN3'!nnnn</definedName>
    <definedName name="nnnn" localSheetId="4">'SN4'!nnnn</definedName>
    <definedName name="nnnn" localSheetId="5">'SN5'!nnnn</definedName>
    <definedName name="nnnn" localSheetId="6">'SN6'!nnnn</definedName>
    <definedName name="nnnn" localSheetId="7">'SN7'!nnnn</definedName>
    <definedName name="nnnn">Indice!nnnn</definedName>
    <definedName name="nu" localSheetId="0">Indice!nu</definedName>
    <definedName name="nu" localSheetId="1">[1]!nu</definedName>
    <definedName name="nu" localSheetId="2">[1]!nu</definedName>
    <definedName name="nu" localSheetId="3">'SN3'!nu</definedName>
    <definedName name="nu" localSheetId="4">'SN4'!nu</definedName>
    <definedName name="nu" localSheetId="5">'SN5'!nu</definedName>
    <definedName name="nu" localSheetId="6">'SN6'!nu</definedName>
    <definedName name="nu" localSheetId="7">'SN7'!nu</definedName>
    <definedName name="nu">Indice!nu</definedName>
    <definedName name="nuevo">#N/A</definedName>
    <definedName name="PRINCIPAL" localSheetId="0">Indice!PRINCIPAL</definedName>
    <definedName name="PRINCIPAL" localSheetId="1">[1]!PRINCIPAL</definedName>
    <definedName name="PRINCIPAL" localSheetId="2">[1]!PRINCIPAL</definedName>
    <definedName name="PRINCIPAL" localSheetId="3">'SN3'!PRINCIPAL</definedName>
    <definedName name="PRINCIPAL" localSheetId="4">'SN4'!PRINCIPAL</definedName>
    <definedName name="PRINCIPAL" localSheetId="5">'SN5'!PRINCIPAL</definedName>
    <definedName name="PRINCIPAL" localSheetId="6">'SN6'!PRINCIPAL</definedName>
    <definedName name="PRINCIPAL" localSheetId="7">'SN7'!PRINCIPAL</definedName>
    <definedName name="PRINCIPAL">Indice!PRINCIPAL</definedName>
    <definedName name="principal_jcol">#N/A</definedName>
    <definedName name="rosa" localSheetId="0">Indice!rosa</definedName>
    <definedName name="rosa" localSheetId="1">[1]!rosa</definedName>
    <definedName name="rosa" localSheetId="2">[1]!rosa</definedName>
    <definedName name="rosa" localSheetId="3">'SN3'!rosa</definedName>
    <definedName name="rosa" localSheetId="4">'SN4'!rosa</definedName>
    <definedName name="rosa" localSheetId="5">'SN5'!rosa</definedName>
    <definedName name="rosa" localSheetId="6">'SN6'!rosa</definedName>
    <definedName name="rosa" localSheetId="7">'SN7'!rosa</definedName>
    <definedName name="rosa">Indice!rosa</definedName>
    <definedName name="rosa2" localSheetId="0">Indice!rosa2</definedName>
    <definedName name="rosa2" localSheetId="1">[1]!rosa2</definedName>
    <definedName name="rosa2" localSheetId="2">[1]!rosa2</definedName>
    <definedName name="rosa2" localSheetId="3">'SN3'!rosa2</definedName>
    <definedName name="rosa2" localSheetId="4">'SN4'!rosa2</definedName>
    <definedName name="rosa2" localSheetId="5">'SN5'!rosa2</definedName>
    <definedName name="rosa2" localSheetId="6">'SN6'!rosa2</definedName>
    <definedName name="rosa2" localSheetId="7">'SN7'!rosa2</definedName>
    <definedName name="rosa2">Indice!rosa2</definedName>
    <definedName name="v">#N/A</definedName>
    <definedName name="VV" localSheetId="0">Indice!VV</definedName>
    <definedName name="VV" localSheetId="1">[1]!VV</definedName>
    <definedName name="VV" localSheetId="2">[1]!VV</definedName>
    <definedName name="VV" localSheetId="3">'SN3'!VV</definedName>
    <definedName name="VV" localSheetId="4">'SN4'!VV</definedName>
    <definedName name="VV" localSheetId="5">'SN5'!VV</definedName>
    <definedName name="VV" localSheetId="6">'SN6'!VV</definedName>
    <definedName name="VV" localSheetId="7">'SN7'!VV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">[1]!x</definedName>
    <definedName name="x" localSheetId="2">[1]!x</definedName>
    <definedName name="x" localSheetId="3">'SN3'!x</definedName>
    <definedName name="x" localSheetId="4">'SN4'!x</definedName>
    <definedName name="x" localSheetId="5">#N/A</definedName>
    <definedName name="x" localSheetId="6">'SN6'!x</definedName>
    <definedName name="x" localSheetId="7">#N/A</definedName>
    <definedName name="x">Indice!x</definedName>
    <definedName name="XX" localSheetId="0">Indice!XX</definedName>
    <definedName name="XX" localSheetId="1">[1]!XX</definedName>
    <definedName name="XX" localSheetId="2">[1]!XX</definedName>
    <definedName name="XX" localSheetId="3">'SN3'!XX</definedName>
    <definedName name="XX" localSheetId="4">'SN4'!XX</definedName>
    <definedName name="XX" localSheetId="5">'SN5'!XX</definedName>
    <definedName name="XX" localSheetId="6">'SN6'!XX</definedName>
    <definedName name="XX" localSheetId="7">'SN7'!XX</definedName>
    <definedName name="XX">Indice!XX</definedName>
    <definedName name="xxx" localSheetId="0">Indice!xxx</definedName>
    <definedName name="xxx" localSheetId="1">[1]!xxx</definedName>
    <definedName name="xxx" localSheetId="2">[1]!xxx</definedName>
    <definedName name="xxx" localSheetId="3">'SN3'!xxx</definedName>
    <definedName name="xxx" localSheetId="4">'SN4'!xxx</definedName>
    <definedName name="xxx" localSheetId="5">'SN5'!xxx</definedName>
    <definedName name="xxx" localSheetId="6">'SN6'!xxx</definedName>
    <definedName name="xxx" localSheetId="7">'SN7'!xxx</definedName>
    <definedName name="xxx">Indice!xxx</definedName>
    <definedName name="XXXX" localSheetId="0">Indice!XXXX</definedName>
    <definedName name="XXXX" localSheetId="1">[1]!XXXX</definedName>
    <definedName name="XXXX" localSheetId="2">[1]!XXXX</definedName>
    <definedName name="XXXX" localSheetId="3">'SN3'!XXXX</definedName>
    <definedName name="XXXX" localSheetId="4">'SN4'!XXXX</definedName>
    <definedName name="XXXX" localSheetId="5">#N/A</definedName>
    <definedName name="XXXX" localSheetId="6">'SN6'!XXXX</definedName>
    <definedName name="XXXX" localSheetId="7">#N/A</definedName>
    <definedName name="XXXX">Indice!XXXX</definedName>
    <definedName name="xxxxx" localSheetId="0">Indice!xxxxx</definedName>
    <definedName name="xxxxx" localSheetId="1">[1]!xxxxx</definedName>
    <definedName name="xxxxx" localSheetId="2">[1]!xxxxx</definedName>
    <definedName name="xxxxx" localSheetId="3">'SN3'!xxxxx</definedName>
    <definedName name="xxxxx" localSheetId="4">'SN4'!xxxxx</definedName>
    <definedName name="xxxxx" localSheetId="5">#N/A</definedName>
    <definedName name="xxxxx" localSheetId="6">'SN6'!xxxxx</definedName>
    <definedName name="xxxxx" localSheetId="7">#N/A</definedName>
    <definedName name="xxxxx">Indice!xxxxx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7" l="1"/>
  <c r="C14" i="17"/>
  <c r="O45" i="17" l="1"/>
  <c r="O47" i="17" s="1"/>
  <c r="C23" i="17" s="1"/>
  <c r="D57" i="17" l="1"/>
  <c r="D56" i="17" l="1"/>
  <c r="D54" i="17"/>
  <c r="D53" i="17"/>
  <c r="D62" i="17" l="1"/>
  <c r="D61" i="17"/>
  <c r="D60" i="17"/>
  <c r="D59" i="17"/>
  <c r="D58" i="17"/>
  <c r="D55" i="17"/>
  <c r="D9" i="17" l="1"/>
  <c r="D11" i="17"/>
  <c r="D6" i="17"/>
  <c r="D10" i="17"/>
  <c r="D5" i="17"/>
  <c r="D13" i="17"/>
  <c r="D8" i="17"/>
  <c r="D7" i="17"/>
  <c r="D12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C63" i="17"/>
  <c r="C45" i="17"/>
  <c r="C47" i="17" s="1"/>
  <c r="D45" i="17"/>
  <c r="D47" i="17" s="1"/>
  <c r="E45" i="17"/>
  <c r="F45" i="17"/>
  <c r="F47" i="17" s="1"/>
  <c r="G45" i="17"/>
  <c r="G47" i="17" s="1"/>
  <c r="H45" i="17"/>
  <c r="H47" i="17" s="1"/>
  <c r="I45" i="17"/>
  <c r="I47" i="17" s="1"/>
  <c r="J45" i="17"/>
  <c r="J47" i="17" s="1"/>
  <c r="K45" i="17"/>
  <c r="K47" i="17" s="1"/>
  <c r="L45" i="17"/>
  <c r="L47" i="17" s="1"/>
  <c r="M45" i="17"/>
  <c r="M47" i="17" s="1"/>
  <c r="N45" i="17"/>
  <c r="N47" i="17" s="1"/>
  <c r="E47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C77" i="17" l="1"/>
  <c r="C76" i="17"/>
  <c r="C79" i="17"/>
  <c r="C75" i="17"/>
  <c r="C78" i="17"/>
  <c r="C74" i="17"/>
  <c r="C70" i="17"/>
  <c r="C72" i="17"/>
  <c r="C71" i="17"/>
  <c r="C27" i="17"/>
  <c r="C30" i="17"/>
  <c r="C26" i="17"/>
  <c r="C29" i="17"/>
  <c r="C25" i="17"/>
  <c r="C28" i="17"/>
  <c r="C24" i="17"/>
  <c r="C22" i="17"/>
  <c r="C21" i="17"/>
  <c r="K8" i="10"/>
  <c r="I8" i="10"/>
  <c r="C20" i="17" l="1"/>
  <c r="C31" i="17" s="1"/>
  <c r="C73" i="17"/>
  <c r="C80" i="17" s="1"/>
  <c r="D63" i="17"/>
  <c r="K8" i="8"/>
  <c r="I8" i="8"/>
  <c r="E12" i="16" l="1"/>
  <c r="E16" i="16"/>
  <c r="E15" i="16"/>
  <c r="E14" i="16"/>
  <c r="E13" i="16"/>
  <c r="E11" i="16"/>
  <c r="E9" i="16"/>
  <c r="E8" i="16"/>
  <c r="D4" i="17" l="1"/>
  <c r="D14" i="17" s="1"/>
</calcChain>
</file>

<file path=xl/sharedStrings.xml><?xml version="1.0" encoding="utf-8"?>
<sst xmlns="http://schemas.openxmlformats.org/spreadsheetml/2006/main" count="256" uniqueCount="70">
  <si>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</si>
  <si>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</si>
  <si>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</si>
  <si>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</si>
  <si>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</si>
  <si>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</si>
  <si>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</si>
  <si>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</si>
  <si>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</si>
  <si>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</si>
  <si>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</si>
  <si>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</si>
  <si>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</si>
  <si>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</si>
  <si>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</si>
  <si>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</si>
  <si>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</si>
  <si>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</si>
  <si>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</si>
  <si>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</si>
  <si>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</si>
  <si>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</si>
  <si>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</si>
  <si>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</si>
  <si>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</si>
  <si>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</si>
  <si>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</si>
  <si>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</si>
  <si>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Residuos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</si>
  <si>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</si>
  <si>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</si>
  <si>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</si>
  <si>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</si>
  <si>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</si>
  <si>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</si>
  <si>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</si>
  <si>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</si>
  <si>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</si>
  <si>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</si>
  <si>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</si>
  <si>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</si>
  <si>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</si>
  <si>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</si>
  <si>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</si>
  <si>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</si>
  <si>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</si>
  <si>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</si>
  <si>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</si>
  <si>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</si>
  <si>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</si>
  <si>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</si>
  <si>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</si>
  <si>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</si>
  <si>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</si>
  <si>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</si>
  <si>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</si>
  <si>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</si>
  <si>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</si>
  <si>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t>Evolución de la cobertura de la demanda de las Islas Baleares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</si>
  <si>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</si>
  <si>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</si>
  <si>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</si>
  <si>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El 50% de la generación procedente de residuos sólidos urbanos se considera renovable.</t>
    </r>
  </si>
  <si>
    <r>
      <t xml:space="preserve">Residuos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</si>
  <si>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</si>
  <si>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</si>
  <si>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</si>
  <si>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Balance de energía eléctrica sistemas no peninsulares</t>
  </si>
  <si>
    <t>Mayo 2017</t>
  </si>
  <si>
    <t>%17/16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</si>
</sst>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[$-C0A]mmm\-yy;@"/>
    <numFmt numFmtId="168" formatCode="0.0\ \ \ \ _)"/>
    <numFmt numFmtId="169" formatCode="0.0"/>
  </numFmts>
  <fonts count="3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3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166" fontId="7" fillId="0" borderId="0" xfId="4" applyFont="1" applyFill="1" applyBorder="1" applyAlignment="1" applyProtection="1"/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5" fontId="5" fillId="0" borderId="0" xfId="2" applyNumberFormat="1" applyFont="1" applyFill="1" applyBorder="1" applyAlignment="1" applyProtection="1">
      <alignment horizontal="left"/>
    </xf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8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8" fontId="7" fillId="2" borderId="0" xfId="4" applyNumberFormat="1" applyFont="1" applyFill="1" applyBorder="1" applyAlignment="1" applyProtection="1">
      <alignment horizontal="right"/>
    </xf>
    <xf numFmtId="168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8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9" fontId="5" fillId="2" borderId="0" xfId="4" applyNumberFormat="1" applyFont="1" applyFill="1" applyBorder="1" applyAlignment="1" applyProtection="1">
      <alignment horizontal="right"/>
    </xf>
    <xf numFmtId="169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65" fontId="7" fillId="2" borderId="0" xfId="4" applyNumberFormat="1" applyFont="1" applyFill="1" applyBorder="1" applyAlignment="1" applyProtection="1">
      <alignment horizontal="right"/>
    </xf>
    <xf numFmtId="0" fontId="30" fillId="0" borderId="0" xfId="6" applyFont="1" applyFill="1" applyBorder="1" applyProtection="1"/>
    <xf numFmtId="0" fontId="31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7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6" fontId="30" fillId="0" borderId="0" xfId="4" applyFont="1" applyFill="1" applyProtection="1"/>
    <xf numFmtId="166" fontId="31" fillId="0" borderId="0" xfId="4" applyFont="1" applyFill="1" applyProtection="1"/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6" fillId="0" borderId="0" xfId="2" applyNumberFormat="1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</cellXfs>
  <cellStyles count="13">
    <cellStyle name="Hipervínculo 2" xfId="12"/>
    <cellStyle name="Hipervínculo 3" xfId="9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E4850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666666"/>
              </a:solidFill>
            </c:spPr>
          </c:dPt>
          <c:dPt>
            <c:idx val="10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4634146341463414"/>
                  <c:y val="-8.07190829087540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7560975609756687E-3"/>
                  <c:y val="0.173856337810714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260162601626016"/>
                  <c:y val="0.161111046780917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7886191665066256"/>
                  <c:y val="0.107352941176470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916855515011843"/>
                  <c:y val="4.3137254901960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34946546315857"/>
                      <c:h val="0.1107109773043075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821138211382114"/>
                  <c:y val="-6.56862745098039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9837398373983739"/>
                  <c:y val="-0.132352941176470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4308943089430895"/>
                  <c:y val="-0.197712289640265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1544715447154475E-2"/>
                  <c:y val="-0.156871622664813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1'!$B$20:$B$30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  <c:pt idx="10">
                  <c:v>Enlace Península-Baleares</c:v>
                </c:pt>
              </c:strCache>
            </c:strRef>
          </c:cat>
          <c:val>
            <c:numRef>
              <c:f>'Data 1'!$C$20:$C$30</c:f>
              <c:numCache>
                <c:formatCode>#,##0.0</c:formatCode>
                <c:ptCount val="11"/>
                <c:pt idx="0">
                  <c:v>47.8</c:v>
                </c:pt>
                <c:pt idx="1">
                  <c:v>19</c:v>
                </c:pt>
                <c:pt idx="2">
                  <c:v>5.5</c:v>
                </c:pt>
                <c:pt idx="3">
                  <c:v>4.5</c:v>
                </c:pt>
                <c:pt idx="4">
                  <c:v>0.3</c:v>
                </c:pt>
                <c:pt idx="5">
                  <c:v>0.4</c:v>
                </c:pt>
                <c:pt idx="6">
                  <c:v>4.4000000000000004</c:v>
                </c:pt>
                <c:pt idx="7">
                  <c:v>0</c:v>
                </c:pt>
                <c:pt idx="8">
                  <c:v>2.7</c:v>
                </c:pt>
                <c:pt idx="9">
                  <c:v>0</c:v>
                </c:pt>
                <c:pt idx="10">
                  <c:v>15.4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1203252032520324"/>
                  <c:y val="-9.8039215686274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886178861788618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6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308943089430895"/>
                  <c:y val="0.17647058823529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7317073170731709"/>
                  <c:y val="0.18872549019607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59336790218295"/>
                      <c:h val="0.115612938088621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4065040650406505"/>
                  <c:y val="8.82352941176470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0813008130081301"/>
                  <c:y val="-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7886178861788621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2682798796491841E-2"/>
                  <c:y val="-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11012892900582549"/>
                  <c:y val="-0.139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1'!$B$4:$B$13</c:f>
              <c:strCache>
                <c:ptCount val="10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1'!$D$4:$D$13</c:f>
              <c:numCache>
                <c:formatCode>#,##0.0</c:formatCode>
                <c:ptCount val="10"/>
                <c:pt idx="0">
                  <c:v>20.200000000000017</c:v>
                </c:pt>
                <c:pt idx="1">
                  <c:v>7.9</c:v>
                </c:pt>
                <c:pt idx="2">
                  <c:v>26.4</c:v>
                </c:pt>
                <c:pt idx="3">
                  <c:v>37.4</c:v>
                </c:pt>
                <c:pt idx="4">
                  <c:v>0.6</c:v>
                </c:pt>
                <c:pt idx="5">
                  <c:v>0.5</c:v>
                </c:pt>
                <c:pt idx="6">
                  <c:v>3.3</c:v>
                </c:pt>
                <c:pt idx="7">
                  <c:v>0.2</c:v>
                </c:pt>
                <c:pt idx="8">
                  <c:v>3.4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1'!$B$35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1'!$C$35:$O$35</c:f>
              <c:numCache>
                <c:formatCode>#,##0</c:formatCode>
                <c:ptCount val="13"/>
                <c:pt idx="0">
                  <c:v>197.176087</c:v>
                </c:pt>
                <c:pt idx="1">
                  <c:v>225.48547199999999</c:v>
                </c:pt>
                <c:pt idx="2">
                  <c:v>286.13393100000002</c:v>
                </c:pt>
                <c:pt idx="3">
                  <c:v>265.479108</c:v>
                </c:pt>
                <c:pt idx="4">
                  <c:v>256.76933100000002</c:v>
                </c:pt>
                <c:pt idx="5">
                  <c:v>224.34449499999999</c:v>
                </c:pt>
                <c:pt idx="6">
                  <c:v>180.60421099999999</c:v>
                </c:pt>
                <c:pt idx="7">
                  <c:v>196.28361200000001</c:v>
                </c:pt>
                <c:pt idx="8">
                  <c:v>221.05821399999999</c:v>
                </c:pt>
                <c:pt idx="9">
                  <c:v>189.456399</c:v>
                </c:pt>
                <c:pt idx="10">
                  <c:v>177.641412</c:v>
                </c:pt>
                <c:pt idx="11">
                  <c:v>189.50862100000001</c:v>
                </c:pt>
                <c:pt idx="12">
                  <c:v>232.61822799999999</c:v>
                </c:pt>
              </c:numCache>
            </c:numRef>
          </c:val>
        </c:ser>
        <c:ser>
          <c:idx val="8"/>
          <c:order val="1"/>
          <c:tx>
            <c:strRef>
              <c:f>'Data 1'!$B$49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1'!$C$49:$O$49</c:f>
              <c:numCache>
                <c:formatCode>#,##0</c:formatCode>
                <c:ptCount val="13"/>
                <c:pt idx="0">
                  <c:v>105.774047</c:v>
                </c:pt>
                <c:pt idx="1">
                  <c:v>126.884064</c:v>
                </c:pt>
                <c:pt idx="2">
                  <c:v>156.92742099999998</c:v>
                </c:pt>
                <c:pt idx="3">
                  <c:v>166.15079399999999</c:v>
                </c:pt>
                <c:pt idx="4">
                  <c:v>138.13267300000001</c:v>
                </c:pt>
                <c:pt idx="5">
                  <c:v>107.36224399999999</c:v>
                </c:pt>
                <c:pt idx="6">
                  <c:v>82.541661000000005</c:v>
                </c:pt>
                <c:pt idx="7">
                  <c:v>83.800775999999999</c:v>
                </c:pt>
                <c:pt idx="8">
                  <c:v>97.570552000000006</c:v>
                </c:pt>
                <c:pt idx="9">
                  <c:v>81.636355000000009</c:v>
                </c:pt>
                <c:pt idx="10">
                  <c:v>84.598040999999995</c:v>
                </c:pt>
                <c:pt idx="11">
                  <c:v>86.882843000000008</c:v>
                </c:pt>
                <c:pt idx="12">
                  <c:v>120.626181</c:v>
                </c:pt>
              </c:numCache>
            </c:numRef>
          </c:val>
        </c:ser>
        <c:ser>
          <c:idx val="3"/>
          <c:order val="2"/>
          <c:tx>
            <c:strRef>
              <c:f>'Data 1'!$B$38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1'!$C$38:$O$38</c:f>
              <c:numCache>
                <c:formatCode>#,##0</c:formatCode>
                <c:ptCount val="13"/>
                <c:pt idx="0">
                  <c:v>19.259798</c:v>
                </c:pt>
                <c:pt idx="1">
                  <c:v>12.974432</c:v>
                </c:pt>
                <c:pt idx="2">
                  <c:v>15.678454</c:v>
                </c:pt>
                <c:pt idx="3">
                  <c:v>25.123114000000001</c:v>
                </c:pt>
                <c:pt idx="4">
                  <c:v>27.082419000000002</c:v>
                </c:pt>
                <c:pt idx="5">
                  <c:v>16.743347</c:v>
                </c:pt>
                <c:pt idx="6">
                  <c:v>35.138471000000003</c:v>
                </c:pt>
                <c:pt idx="7">
                  <c:v>27.146894</c:v>
                </c:pt>
                <c:pt idx="8">
                  <c:v>37.932816000000003</c:v>
                </c:pt>
                <c:pt idx="9">
                  <c:v>35.459598</c:v>
                </c:pt>
                <c:pt idx="10">
                  <c:v>32.702779</c:v>
                </c:pt>
                <c:pt idx="11">
                  <c:v>37.339869</c:v>
                </c:pt>
                <c:pt idx="12">
                  <c:v>21.725923999999999</c:v>
                </c:pt>
              </c:numCache>
            </c:numRef>
          </c:val>
        </c:ser>
        <c:ser>
          <c:idx val="5"/>
          <c:order val="3"/>
          <c:tx>
            <c:strRef>
              <c:f>'Data 1'!$B$40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1'!$C$40:$O$40</c:f>
              <c:numCache>
                <c:formatCode>#,##0</c:formatCode>
                <c:ptCount val="13"/>
                <c:pt idx="0">
                  <c:v>0.48599999999999999</c:v>
                </c:pt>
                <c:pt idx="1">
                  <c:v>0.23899999999999999</c:v>
                </c:pt>
                <c:pt idx="2">
                  <c:v>0.47120000000000001</c:v>
                </c:pt>
                <c:pt idx="3">
                  <c:v>0.47799999999999998</c:v>
                </c:pt>
                <c:pt idx="4">
                  <c:v>0.222</c:v>
                </c:pt>
                <c:pt idx="5">
                  <c:v>0.29219000000000001</c:v>
                </c:pt>
                <c:pt idx="6">
                  <c:v>0.40200000000000002</c:v>
                </c:pt>
                <c:pt idx="7">
                  <c:v>0.26</c:v>
                </c:pt>
                <c:pt idx="8">
                  <c:v>0.46899999999999997</c:v>
                </c:pt>
                <c:pt idx="9">
                  <c:v>0.28000000000000003</c:v>
                </c:pt>
                <c:pt idx="10">
                  <c:v>0.22700000000000001</c:v>
                </c:pt>
                <c:pt idx="11">
                  <c:v>0.23300000000000001</c:v>
                </c:pt>
                <c:pt idx="12">
                  <c:v>0.12903999999999999</c:v>
                </c:pt>
              </c:numCache>
            </c:numRef>
          </c:val>
        </c:ser>
        <c:ser>
          <c:idx val="6"/>
          <c:order val="4"/>
          <c:tx>
            <c:strRef>
              <c:f>'Data 1'!$B$41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1'!$C$41:$O$41</c:f>
              <c:numCache>
                <c:formatCode>#,##0</c:formatCode>
                <c:ptCount val="13"/>
                <c:pt idx="0">
                  <c:v>12.596</c:v>
                </c:pt>
                <c:pt idx="1">
                  <c:v>13.172000000000001</c:v>
                </c:pt>
                <c:pt idx="2">
                  <c:v>13.834</c:v>
                </c:pt>
                <c:pt idx="3">
                  <c:v>13.332000000000001</c:v>
                </c:pt>
                <c:pt idx="4">
                  <c:v>10.351000000000001</c:v>
                </c:pt>
                <c:pt idx="5">
                  <c:v>8.4429999999999996</c:v>
                </c:pt>
                <c:pt idx="6">
                  <c:v>6.5289999999999999</c:v>
                </c:pt>
                <c:pt idx="7">
                  <c:v>5.7329999999999997</c:v>
                </c:pt>
                <c:pt idx="8">
                  <c:v>5.8310000000000004</c:v>
                </c:pt>
                <c:pt idx="9">
                  <c:v>7.2270000000000003</c:v>
                </c:pt>
                <c:pt idx="10">
                  <c:v>11.958</c:v>
                </c:pt>
                <c:pt idx="11">
                  <c:v>12.445</c:v>
                </c:pt>
                <c:pt idx="12">
                  <c:v>13.323700000000001</c:v>
                </c:pt>
              </c:numCache>
            </c:numRef>
          </c:val>
        </c:ser>
        <c:ser>
          <c:idx val="7"/>
          <c:order val="5"/>
          <c:tx>
            <c:strRef>
              <c:f>'Data 1'!$B$42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1'!$C$42:$O$42</c:f>
              <c:numCache>
                <c:formatCode>#,##0</c:formatCode>
                <c:ptCount val="13"/>
                <c:pt idx="0">
                  <c:v>0.126</c:v>
                </c:pt>
                <c:pt idx="1">
                  <c:v>3.2000000000000001E-2</c:v>
                </c:pt>
                <c:pt idx="2">
                  <c:v>3.6049999999999999E-2</c:v>
                </c:pt>
                <c:pt idx="3">
                  <c:v>4.2720000000000001E-2</c:v>
                </c:pt>
                <c:pt idx="4">
                  <c:v>3.3000000000000002E-2</c:v>
                </c:pt>
                <c:pt idx="5">
                  <c:v>9.2999999999999999E-2</c:v>
                </c:pt>
                <c:pt idx="6">
                  <c:v>0.13900000000000001</c:v>
                </c:pt>
                <c:pt idx="7">
                  <c:v>0.13800000000000001</c:v>
                </c:pt>
                <c:pt idx="8">
                  <c:v>0.159</c:v>
                </c:pt>
                <c:pt idx="9">
                  <c:v>0.17</c:v>
                </c:pt>
                <c:pt idx="10">
                  <c:v>0.104</c:v>
                </c:pt>
                <c:pt idx="11">
                  <c:v>0.19800000000000001</c:v>
                </c:pt>
                <c:pt idx="12">
                  <c:v>0.10571</c:v>
                </c:pt>
              </c:numCache>
            </c:numRef>
          </c:val>
        </c:ser>
        <c:ser>
          <c:idx val="4"/>
          <c:order val="6"/>
          <c:tx>
            <c:strRef>
              <c:f>'Data 1'!$B$43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1'!$C$43:$O$43</c:f>
              <c:numCache>
                <c:formatCode>#,##0</c:formatCode>
                <c:ptCount val="13"/>
                <c:pt idx="0">
                  <c:v>2.121</c:v>
                </c:pt>
                <c:pt idx="1">
                  <c:v>3.355</c:v>
                </c:pt>
                <c:pt idx="2">
                  <c:v>2.9249000000000001</c:v>
                </c:pt>
                <c:pt idx="3">
                  <c:v>2.931</c:v>
                </c:pt>
                <c:pt idx="4">
                  <c:v>2.9009999999999998</c:v>
                </c:pt>
                <c:pt idx="5">
                  <c:v>2.7440000000000002</c:v>
                </c:pt>
                <c:pt idx="6">
                  <c:v>2.387</c:v>
                </c:pt>
                <c:pt idx="7">
                  <c:v>2.6720000000000002</c:v>
                </c:pt>
                <c:pt idx="8">
                  <c:v>3.0179999999999998</c:v>
                </c:pt>
                <c:pt idx="9">
                  <c:v>3.1059999999999999</c:v>
                </c:pt>
                <c:pt idx="10">
                  <c:v>3.5150000000000001</c:v>
                </c:pt>
                <c:pt idx="11">
                  <c:v>1.9530000000000001</c:v>
                </c:pt>
                <c:pt idx="12">
                  <c:v>1.85642</c:v>
                </c:pt>
              </c:numCache>
            </c:numRef>
          </c:val>
        </c:ser>
        <c:ser>
          <c:idx val="10"/>
          <c:order val="7"/>
          <c:tx>
            <c:strRef>
              <c:f>'Data 1'!$B$44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1'!$C$44:$O$44</c:f>
              <c:numCache>
                <c:formatCode>#,##0</c:formatCode>
                <c:ptCount val="13"/>
                <c:pt idx="0">
                  <c:v>29.02</c:v>
                </c:pt>
                <c:pt idx="1">
                  <c:v>27.234000000000002</c:v>
                </c:pt>
                <c:pt idx="2">
                  <c:v>22.533000000000001</c:v>
                </c:pt>
                <c:pt idx="3">
                  <c:v>25.37</c:v>
                </c:pt>
                <c:pt idx="4">
                  <c:v>25.227</c:v>
                </c:pt>
                <c:pt idx="5">
                  <c:v>27.324999999999999</c:v>
                </c:pt>
                <c:pt idx="6">
                  <c:v>18.542000000000002</c:v>
                </c:pt>
                <c:pt idx="7">
                  <c:v>17.850999999999999</c:v>
                </c:pt>
                <c:pt idx="8">
                  <c:v>15.087999999999999</c:v>
                </c:pt>
                <c:pt idx="9">
                  <c:v>14.444000000000001</c:v>
                </c:pt>
                <c:pt idx="10">
                  <c:v>21.036000000000001</c:v>
                </c:pt>
                <c:pt idx="11">
                  <c:v>29.372</c:v>
                </c:pt>
                <c:pt idx="12">
                  <c:v>21.407</c:v>
                </c:pt>
              </c:numCache>
            </c:numRef>
          </c:val>
        </c:ser>
        <c:ser>
          <c:idx val="9"/>
          <c:order val="8"/>
          <c:tx>
            <c:strRef>
              <c:f>'Data 1'!$B$46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1'!$C$46:$O$46</c:f>
              <c:numCache>
                <c:formatCode>#,##0</c:formatCode>
                <c:ptCount val="13"/>
                <c:pt idx="0">
                  <c:v>105.354345</c:v>
                </c:pt>
                <c:pt idx="1">
                  <c:v>124.743759</c:v>
                </c:pt>
                <c:pt idx="2">
                  <c:v>144.84169399999999</c:v>
                </c:pt>
                <c:pt idx="3">
                  <c:v>152.53868</c:v>
                </c:pt>
                <c:pt idx="4">
                  <c:v>109.260447</c:v>
                </c:pt>
                <c:pt idx="5">
                  <c:v>90.882304000000005</c:v>
                </c:pt>
                <c:pt idx="6">
                  <c:v>58.978757000000002</c:v>
                </c:pt>
                <c:pt idx="7">
                  <c:v>85.128666999999993</c:v>
                </c:pt>
                <c:pt idx="8">
                  <c:v>96.651403000000002</c:v>
                </c:pt>
                <c:pt idx="9">
                  <c:v>64.562011999999996</c:v>
                </c:pt>
                <c:pt idx="10">
                  <c:v>78.352012000000002</c:v>
                </c:pt>
                <c:pt idx="11">
                  <c:v>57.068237000000003</c:v>
                </c:pt>
                <c:pt idx="12">
                  <c:v>74.856499999999997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81314632"/>
        <c:axId val="581315808"/>
      </c:barChart>
      <c:dateAx>
        <c:axId val="581314632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15808"/>
        <c:crosses val="autoZero"/>
        <c:auto val="1"/>
        <c:lblOffset val="100"/>
        <c:baseTimeUnit val="months"/>
      </c:dateAx>
      <c:valAx>
        <c:axId val="581315808"/>
        <c:scaling>
          <c:orientation val="minMax"/>
          <c:max val="75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1259409217961418"/>
              <c:y val="0.932630652953408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14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3121299621038582E-2"/>
          <c:y val="4.249671229708963E-2"/>
          <c:w val="0.94861268863719506"/>
          <c:h val="0.1089620053735458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85"/>
                  <c:y val="1.47058823529410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845528455284552"/>
                  <c:y val="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032520325203254"/>
                  <c:y val="0.218137254901960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2113821138211381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1544715447154466"/>
                  <c:y val="-0.1519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1071097730430755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1'!$B$53:$B$62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1'!$D$53:$D$62</c:f>
              <c:numCache>
                <c:formatCode>#,##0.0</c:formatCode>
                <c:ptCount val="10"/>
                <c:pt idx="0">
                  <c:v>17.899999999999999</c:v>
                </c:pt>
                <c:pt idx="1">
                  <c:v>20.100000000000001</c:v>
                </c:pt>
                <c:pt idx="2">
                  <c:v>17.399999999999999</c:v>
                </c:pt>
                <c:pt idx="3">
                  <c:v>31.400000000000006</c:v>
                </c:pt>
                <c:pt idx="4">
                  <c:v>1.2</c:v>
                </c:pt>
                <c:pt idx="5">
                  <c:v>0</c:v>
                </c:pt>
                <c:pt idx="6">
                  <c:v>0.4</c:v>
                </c:pt>
                <c:pt idx="7">
                  <c:v>5.5</c:v>
                </c:pt>
                <c:pt idx="8">
                  <c:v>6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97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62396773573"/>
                  <c:y val="0.13235294117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951219512195122"/>
                  <c:y val="-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910569105691056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541138211382114"/>
                      <c:h val="0.1058090165199938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1'!$B$70:$B$79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1'!$C$70:$C$79</c:f>
              <c:numCache>
                <c:formatCode>#,##0.0</c:formatCode>
                <c:ptCount val="10"/>
                <c:pt idx="0">
                  <c:v>26.1</c:v>
                </c:pt>
                <c:pt idx="1">
                  <c:v>2.8</c:v>
                </c:pt>
                <c:pt idx="2">
                  <c:v>28.8</c:v>
                </c:pt>
                <c:pt idx="3">
                  <c:v>34.699999999999989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4</c:v>
                </c:pt>
                <c:pt idx="8">
                  <c:v>3.4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1'!$B$84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1'!$C$84:$O$84</c:f>
              <c:numCache>
                <c:formatCode>#,##0</c:formatCode>
                <c:ptCount val="13"/>
                <c:pt idx="0">
                  <c:v>0.308</c:v>
                </c:pt>
                <c:pt idx="1">
                  <c:v>0.30099999999999999</c:v>
                </c:pt>
                <c:pt idx="2">
                  <c:v>0.313</c:v>
                </c:pt>
                <c:pt idx="3">
                  <c:v>0.26600000000000001</c:v>
                </c:pt>
                <c:pt idx="4">
                  <c:v>0.28199999999999997</c:v>
                </c:pt>
                <c:pt idx="5">
                  <c:v>0.27100000000000002</c:v>
                </c:pt>
                <c:pt idx="6">
                  <c:v>0.26</c:v>
                </c:pt>
                <c:pt idx="7">
                  <c:v>0.27</c:v>
                </c:pt>
                <c:pt idx="8">
                  <c:v>0.26400000000000001</c:v>
                </c:pt>
                <c:pt idx="9">
                  <c:v>0.23899999999999999</c:v>
                </c:pt>
                <c:pt idx="10">
                  <c:v>0.26500000000000001</c:v>
                </c:pt>
                <c:pt idx="11">
                  <c:v>0.26200000000000001</c:v>
                </c:pt>
                <c:pt idx="12">
                  <c:v>1.7486000000000002E-2</c:v>
                </c:pt>
              </c:numCache>
            </c:numRef>
          </c:val>
        </c:ser>
        <c:ser>
          <c:idx val="8"/>
          <c:order val="1"/>
          <c:tx>
            <c:strRef>
              <c:f>'Data 1'!$B$96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1'!$C$96:$O$96</c:f>
              <c:numCache>
                <c:formatCode>#,##0</c:formatCode>
                <c:ptCount val="13"/>
                <c:pt idx="0">
                  <c:v>373.21878100000004</c:v>
                </c:pt>
                <c:pt idx="1">
                  <c:v>394.306085</c:v>
                </c:pt>
                <c:pt idx="2">
                  <c:v>434.08953400000001</c:v>
                </c:pt>
                <c:pt idx="3">
                  <c:v>467.27981499999999</c:v>
                </c:pt>
                <c:pt idx="4">
                  <c:v>434.648978</c:v>
                </c:pt>
                <c:pt idx="5">
                  <c:v>434.21298300000001</c:v>
                </c:pt>
                <c:pt idx="6">
                  <c:v>383.26469599999996</c:v>
                </c:pt>
                <c:pt idx="7">
                  <c:v>463.41888</c:v>
                </c:pt>
                <c:pt idx="8">
                  <c:v>430.22647499999999</c:v>
                </c:pt>
                <c:pt idx="9">
                  <c:v>386.99109299999998</c:v>
                </c:pt>
                <c:pt idx="10">
                  <c:v>423.62914799999999</c:v>
                </c:pt>
                <c:pt idx="11">
                  <c:v>441.60167300000001</c:v>
                </c:pt>
                <c:pt idx="12">
                  <c:v>425.20505000000003</c:v>
                </c:pt>
              </c:numCache>
            </c:numRef>
          </c:val>
        </c:ser>
        <c:ser>
          <c:idx val="1"/>
          <c:order val="2"/>
          <c:tx>
            <c:strRef>
              <c:f>'Data 1'!$B$88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1'!$C$88:$O$88</c:f>
              <c:numCache>
                <c:formatCode>#,##0</c:formatCode>
                <c:ptCount val="13"/>
                <c:pt idx="0">
                  <c:v>271.01508100000001</c:v>
                </c:pt>
                <c:pt idx="1">
                  <c:v>238.084596</c:v>
                </c:pt>
                <c:pt idx="2">
                  <c:v>241.07381000000001</c:v>
                </c:pt>
                <c:pt idx="3">
                  <c:v>247.23245700000001</c:v>
                </c:pt>
                <c:pt idx="4">
                  <c:v>240.643528</c:v>
                </c:pt>
                <c:pt idx="5">
                  <c:v>294.69665300000003</c:v>
                </c:pt>
                <c:pt idx="6">
                  <c:v>304.19990300000001</c:v>
                </c:pt>
                <c:pt idx="7">
                  <c:v>249.42523499999999</c:v>
                </c:pt>
                <c:pt idx="8">
                  <c:v>282.31956300000002</c:v>
                </c:pt>
                <c:pt idx="9">
                  <c:v>235.32400000000001</c:v>
                </c:pt>
                <c:pt idx="10">
                  <c:v>250.92337599999999</c:v>
                </c:pt>
                <c:pt idx="11">
                  <c:v>219.690934</c:v>
                </c:pt>
                <c:pt idx="12">
                  <c:v>255.85092</c:v>
                </c:pt>
              </c:numCache>
            </c:numRef>
          </c:val>
        </c:ser>
        <c:ser>
          <c:idx val="6"/>
          <c:order val="3"/>
          <c:tx>
            <c:strRef>
              <c:f>'Data 1'!$B$89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1'!$C$89:$O$89</c:f>
              <c:numCache>
                <c:formatCode>#,##0</c:formatCode>
                <c:ptCount val="13"/>
                <c:pt idx="0">
                  <c:v>0.92346300000000003</c:v>
                </c:pt>
                <c:pt idx="1">
                  <c:v>2.0026199999999998</c:v>
                </c:pt>
                <c:pt idx="2">
                  <c:v>2.580273</c:v>
                </c:pt>
                <c:pt idx="3">
                  <c:v>2.2239</c:v>
                </c:pt>
                <c:pt idx="4">
                  <c:v>2.171967</c:v>
                </c:pt>
                <c:pt idx="5">
                  <c:v>0.73335399999999995</c:v>
                </c:pt>
                <c:pt idx="6">
                  <c:v>1.0128509999999999</c:v>
                </c:pt>
                <c:pt idx="7">
                  <c:v>1.035191</c:v>
                </c:pt>
                <c:pt idx="8">
                  <c:v>1.084578</c:v>
                </c:pt>
                <c:pt idx="9">
                  <c:v>1.4479919999999999</c:v>
                </c:pt>
                <c:pt idx="10">
                  <c:v>2.1297549999999998</c:v>
                </c:pt>
                <c:pt idx="11">
                  <c:v>0.99451599999999996</c:v>
                </c:pt>
                <c:pt idx="12">
                  <c:v>1.459341</c:v>
                </c:pt>
              </c:numCache>
            </c:numRef>
          </c:val>
        </c:ser>
        <c:ser>
          <c:idx val="7"/>
          <c:order val="4"/>
          <c:tx>
            <c:strRef>
              <c:f>'Data 1'!$B$90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1'!$C$90:$O$90</c:f>
              <c:numCache>
                <c:formatCode>#,##0</c:formatCode>
                <c:ptCount val="13"/>
                <c:pt idx="0">
                  <c:v>30.568999999999999</c:v>
                </c:pt>
                <c:pt idx="1">
                  <c:v>44.372</c:v>
                </c:pt>
                <c:pt idx="2">
                  <c:v>56.792000000000002</c:v>
                </c:pt>
                <c:pt idx="3">
                  <c:v>48.604999999999997</c:v>
                </c:pt>
                <c:pt idx="4">
                  <c:v>46.718000000000004</c:v>
                </c:pt>
                <c:pt idx="5">
                  <c:v>13.423999999999999</c:v>
                </c:pt>
                <c:pt idx="6">
                  <c:v>17.701000000000001</c:v>
                </c:pt>
                <c:pt idx="7">
                  <c:v>15.718</c:v>
                </c:pt>
                <c:pt idx="8">
                  <c:v>15.118</c:v>
                </c:pt>
                <c:pt idx="9">
                  <c:v>22.704000000000001</c:v>
                </c:pt>
                <c:pt idx="10">
                  <c:v>35.607999999999997</c:v>
                </c:pt>
                <c:pt idx="11">
                  <c:v>18.603999999999999</c:v>
                </c:pt>
                <c:pt idx="12">
                  <c:v>29.295376000000001</c:v>
                </c:pt>
              </c:numCache>
            </c:numRef>
          </c:val>
        </c:ser>
        <c:ser>
          <c:idx val="4"/>
          <c:order val="5"/>
          <c:tx>
            <c:strRef>
              <c:f>'Data 1'!$B$91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1'!$C$91:$O$91</c:f>
              <c:numCache>
                <c:formatCode>#,##0</c:formatCode>
                <c:ptCount val="13"/>
                <c:pt idx="0">
                  <c:v>25.216000000000001</c:v>
                </c:pt>
                <c:pt idx="1">
                  <c:v>29.414999999999999</c:v>
                </c:pt>
                <c:pt idx="2">
                  <c:v>29.131</c:v>
                </c:pt>
                <c:pt idx="3">
                  <c:v>27.379000000000001</c:v>
                </c:pt>
                <c:pt idx="4">
                  <c:v>25.670999999999999</c:v>
                </c:pt>
                <c:pt idx="5">
                  <c:v>20.209</c:v>
                </c:pt>
                <c:pt idx="6">
                  <c:v>16.920999999999999</c:v>
                </c:pt>
                <c:pt idx="7">
                  <c:v>15.601000000000001</c:v>
                </c:pt>
                <c:pt idx="8">
                  <c:v>17.937999999999999</c:v>
                </c:pt>
                <c:pt idx="9">
                  <c:v>18.911000000000001</c:v>
                </c:pt>
                <c:pt idx="10">
                  <c:v>25.306999999999999</c:v>
                </c:pt>
                <c:pt idx="11">
                  <c:v>25.672000000000001</c:v>
                </c:pt>
                <c:pt idx="12">
                  <c:v>24.958973</c:v>
                </c:pt>
              </c:numCache>
            </c:numRef>
          </c:val>
        </c:ser>
        <c:ser>
          <c:idx val="10"/>
          <c:order val="6"/>
          <c:tx>
            <c:strRef>
              <c:f>'Data 1'!$B$92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1'!$C$92:$O$92</c:f>
              <c:numCache>
                <c:formatCode>#,##0</c:formatCode>
                <c:ptCount val="13"/>
                <c:pt idx="0">
                  <c:v>0.88400000000000001</c:v>
                </c:pt>
                <c:pt idx="1">
                  <c:v>0.67900000000000005</c:v>
                </c:pt>
                <c:pt idx="2">
                  <c:v>0.76100000000000001</c:v>
                </c:pt>
                <c:pt idx="3">
                  <c:v>0.69599999999999995</c:v>
                </c:pt>
                <c:pt idx="4">
                  <c:v>0.73799999999999999</c:v>
                </c:pt>
                <c:pt idx="5">
                  <c:v>0.78600000000000003</c:v>
                </c:pt>
                <c:pt idx="6">
                  <c:v>0.76500000000000001</c:v>
                </c:pt>
                <c:pt idx="7">
                  <c:v>0.78900000000000003</c:v>
                </c:pt>
                <c:pt idx="8">
                  <c:v>0.81100000000000005</c:v>
                </c:pt>
                <c:pt idx="9">
                  <c:v>0.72</c:v>
                </c:pt>
                <c:pt idx="10">
                  <c:v>0.83099999999999996</c:v>
                </c:pt>
                <c:pt idx="11">
                  <c:v>0.83599999999999997</c:v>
                </c:pt>
                <c:pt idx="12">
                  <c:v>5.1614E-2</c:v>
                </c:pt>
              </c:numCache>
            </c:numRef>
          </c:val>
        </c:ser>
        <c:ser>
          <c:idx val="9"/>
          <c:order val="7"/>
          <c:tx>
            <c:strRef>
              <c:f>'Data 1'!$B$93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</c:numCache>
            </c:numRef>
          </c:cat>
          <c:val>
            <c:numRef>
              <c:f>'Data 1'!$C$93:$O$93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81313064"/>
        <c:axId val="581312672"/>
      </c:barChart>
      <c:dateAx>
        <c:axId val="581313064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12672"/>
        <c:crosses val="autoZero"/>
        <c:auto val="1"/>
        <c:lblOffset val="100"/>
        <c:baseTimeUnit val="months"/>
      </c:dateAx>
      <c:valAx>
        <c:axId val="58131267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13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L27" sqref="L27"/>
    </sheetView>
  </sheetViews>
  <sheetFormatPr baseColWidth="10" defaultColWidth="11.42578125" defaultRowHeight="12.75"/>
  <cols>
    <col min="1" max="1" width="0.140625" style="104" customWidth="1"/>
    <col min="2" max="2" width="2.7109375" style="104" customWidth="1"/>
    <col min="3" max="3" width="16.42578125" style="104" customWidth="1"/>
    <col min="4" max="4" width="4.7109375" style="104" customWidth="1"/>
    <col min="5" max="5" width="95.7109375" style="104" customWidth="1"/>
    <col min="6" max="16384" width="11.42578125" style="104"/>
  </cols>
  <sheetData>
    <row r="1" spans="2:15" ht="0.75" customHeight="1"/>
    <row r="2" spans="2:15" ht="21" customHeight="1">
      <c r="B2" s="104" t="s">
        <v>56</v>
      </c>
      <c r="C2" s="105"/>
      <c r="D2" s="105"/>
      <c r="E2" s="43" t="s">
        <v>24</v>
      </c>
    </row>
    <row r="3" spans="2:15" ht="15" customHeight="1">
      <c r="C3" s="105"/>
      <c r="D3" s="105"/>
      <c r="E3" s="61" t="s">
        <v>68</v>
      </c>
    </row>
    <row r="4" spans="2:15" s="107" customFormat="1" ht="20.25" customHeight="1">
      <c r="B4" s="106"/>
      <c r="C4" s="41" t="s">
        <v>52</v>
      </c>
    </row>
    <row r="5" spans="2:15" s="107" customFormat="1" ht="8.25" customHeight="1">
      <c r="B5" s="106"/>
      <c r="C5" s="108"/>
    </row>
    <row r="6" spans="2:15" s="107" customFormat="1" ht="3" customHeight="1">
      <c r="B6" s="106"/>
      <c r="C6" s="108"/>
    </row>
    <row r="7" spans="2:15" s="107" customFormat="1" ht="7.5" customHeight="1">
      <c r="B7" s="106"/>
      <c r="C7" s="109"/>
      <c r="D7" s="110"/>
      <c r="E7" s="110"/>
    </row>
    <row r="8" spans="2:15" ht="12.6" customHeight="1">
      <c r="D8" s="111" t="s">
        <v>57</v>
      </c>
      <c r="E8" s="112" t="str">
        <f>'SN1'!C7</f>
        <v>Componentes de la variación de la demanda Islas Baleares</v>
      </c>
    </row>
    <row r="9" spans="2:15" s="107" customFormat="1" ht="12.6" customHeight="1">
      <c r="B9" s="106"/>
      <c r="C9" s="113"/>
      <c r="D9" s="111" t="s">
        <v>57</v>
      </c>
      <c r="E9" s="112" t="str">
        <f>'SN2'!C7</f>
        <v>Componentes de la variación de la demanda Islas Canarias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2:15" s="107" customFormat="1" ht="12.6" customHeight="1">
      <c r="B10" s="106"/>
      <c r="C10" s="113"/>
      <c r="D10" s="111" t="s">
        <v>57</v>
      </c>
      <c r="E10" s="112" t="s">
        <v>67</v>
      </c>
      <c r="F10" s="10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2:15" ht="12.6" customHeight="1">
      <c r="D11" s="111" t="s">
        <v>57</v>
      </c>
      <c r="E11" s="112" t="str">
        <f>'SN4'!C7</f>
        <v>Estructura de potencia instalada Islas Baleares</v>
      </c>
      <c r="F11" s="114"/>
    </row>
    <row r="12" spans="2:15" ht="12.6" customHeight="1">
      <c r="D12" s="111" t="s">
        <v>57</v>
      </c>
      <c r="E12" s="112" t="str">
        <f>'SN4'!C24</f>
        <v>Cobertura de la demanda mensual Islas Baleares</v>
      </c>
      <c r="F12" s="114"/>
    </row>
    <row r="13" spans="2:15" ht="12.6" customHeight="1">
      <c r="D13" s="111" t="s">
        <v>57</v>
      </c>
      <c r="E13" s="112" t="str">
        <f>'SN5'!C7</f>
        <v xml:space="preserve">Evolución de la cobertura de la demanda de las Islas Baleares
</v>
      </c>
    </row>
    <row r="14" spans="2:15" ht="12.6" customHeight="1">
      <c r="D14" s="111" t="s">
        <v>57</v>
      </c>
      <c r="E14" s="112" t="str">
        <f>'SN6'!C7</f>
        <v>Estructura de potencia instalada Islas Canarias</v>
      </c>
    </row>
    <row r="15" spans="2:15" ht="12.6" customHeight="1">
      <c r="D15" s="111" t="s">
        <v>57</v>
      </c>
      <c r="E15" s="112" t="str">
        <f>'SN6'!C24</f>
        <v>Cobertura de la demanda mensual Islas Canarias</v>
      </c>
    </row>
    <row r="16" spans="2:15" ht="12.75" customHeight="1">
      <c r="D16" s="111" t="s">
        <v>57</v>
      </c>
      <c r="E16" s="112" t="str">
        <f>'SN7'!C7</f>
        <v xml:space="preserve">Evolución de la cobertura de la demanda de las Islas Canarias
</v>
      </c>
      <c r="F16" s="114"/>
    </row>
    <row r="17" spans="2:5" s="107" customFormat="1" ht="7.5" customHeight="1">
      <c r="B17" s="106"/>
      <c r="C17" s="109"/>
      <c r="D17" s="110"/>
      <c r="E17" s="110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Q13" sqref="Q13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53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91" t="str">
        <f>G8</f>
        <v>%17/16</v>
      </c>
      <c r="J8" s="90" t="s">
        <v>18</v>
      </c>
      <c r="K8" s="91" t="str">
        <f>G8</f>
        <v>%17/16</v>
      </c>
    </row>
    <row r="9" spans="3:12">
      <c r="C9" s="92"/>
      <c r="E9" s="93" t="s">
        <v>45</v>
      </c>
      <c r="F9" s="94">
        <v>487</v>
      </c>
      <c r="G9" s="95">
        <v>3.1</v>
      </c>
      <c r="H9" s="94">
        <v>2186</v>
      </c>
      <c r="I9" s="95">
        <v>1.6</v>
      </c>
      <c r="J9" s="94">
        <v>5867</v>
      </c>
      <c r="K9" s="95">
        <v>1.5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-0.64743156233784127</v>
      </c>
      <c r="H12" s="115"/>
      <c r="I12" s="115">
        <v>-6.9725741240667105E-2</v>
      </c>
      <c r="J12" s="115"/>
      <c r="K12" s="115">
        <v>-0.10756409962122682</v>
      </c>
    </row>
    <row r="13" spans="3:12">
      <c r="E13" s="97" t="s">
        <v>48</v>
      </c>
      <c r="F13" s="96"/>
      <c r="G13" s="115">
        <v>2.4285934446305335</v>
      </c>
      <c r="H13" s="115"/>
      <c r="I13" s="115">
        <v>1.1968990218007791</v>
      </c>
      <c r="J13" s="115"/>
      <c r="K13" s="115">
        <v>0.48300277764092847</v>
      </c>
    </row>
    <row r="14" spans="3:12">
      <c r="E14" s="98" t="s">
        <v>49</v>
      </c>
      <c r="F14" s="99"/>
      <c r="G14" s="116">
        <v>1.3413241163370948</v>
      </c>
      <c r="H14" s="116"/>
      <c r="I14" s="116">
        <v>0.50736422265642567</v>
      </c>
      <c r="J14" s="116"/>
      <c r="K14" s="116">
        <v>1.1687422916750512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K12" sqref="K12:K14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54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119" t="str">
        <f>G8</f>
        <v>%17/16</v>
      </c>
      <c r="J8" s="90" t="s">
        <v>18</v>
      </c>
      <c r="K8" s="119" t="str">
        <f>G8</f>
        <v>%17/16</v>
      </c>
    </row>
    <row r="9" spans="3:12">
      <c r="C9" s="92"/>
      <c r="E9" s="93" t="s">
        <v>45</v>
      </c>
      <c r="F9" s="94">
        <v>736.83875999999998</v>
      </c>
      <c r="G9" s="95">
        <v>4.9427059416301864</v>
      </c>
      <c r="H9" s="94">
        <v>3597.2918629999999</v>
      </c>
      <c r="I9" s="120">
        <v>2.069493381121565</v>
      </c>
      <c r="J9" s="94">
        <v>8850.4631719999998</v>
      </c>
      <c r="K9" s="120">
        <v>1.6481852835850161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2.8739386573550796E-2</v>
      </c>
      <c r="H12" s="115"/>
      <c r="I12" s="115">
        <v>0.3632957434560824</v>
      </c>
      <c r="J12" s="115"/>
      <c r="K12" s="115">
        <v>7.0470492968688347E-2</v>
      </c>
    </row>
    <row r="13" spans="3:12">
      <c r="E13" s="97" t="s">
        <v>48</v>
      </c>
      <c r="F13" s="96"/>
      <c r="G13" s="115">
        <v>8.2070539042744528E-3</v>
      </c>
      <c r="H13" s="115"/>
      <c r="I13" s="115">
        <v>5.0949474709516274E-2</v>
      </c>
      <c r="J13" s="115"/>
      <c r="K13" s="115">
        <v>2.8999957961106659E-2</v>
      </c>
    </row>
    <row r="14" spans="3:12">
      <c r="E14" s="98" t="s">
        <v>49</v>
      </c>
      <c r="F14" s="99"/>
      <c r="G14" s="116">
        <v>4.9057595011523736</v>
      </c>
      <c r="H14" s="116"/>
      <c r="I14" s="116">
        <v>1.6552481629560134</v>
      </c>
      <c r="J14" s="116"/>
      <c r="K14" s="116">
        <v>1.5487148326551958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7"/>
  <sheetViews>
    <sheetView showGridLines="0" showRowColHeaders="0" zoomScaleNormal="100" workbookViewId="0">
      <selection activeCell="L25" sqref="L25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43" t="s">
        <v>24</v>
      </c>
    </row>
    <row r="3" spans="3:23" ht="15" customHeight="1">
      <c r="M3" s="42" t="s">
        <v>68</v>
      </c>
    </row>
    <row r="4" spans="3:23" ht="20.25" customHeight="1">
      <c r="C4" s="41" t="s">
        <v>52</v>
      </c>
    </row>
    <row r="5" spans="3:23" ht="12.75" customHeight="1"/>
    <row r="6" spans="3:23" ht="13.5" customHeight="1"/>
    <row r="7" spans="3:23" s="37" customFormat="1" ht="12.75" customHeight="1">
      <c r="C7" s="143" t="s">
        <v>23</v>
      </c>
      <c r="E7" s="40"/>
      <c r="F7" s="144" t="s">
        <v>22</v>
      </c>
      <c r="G7" s="145"/>
      <c r="H7" s="144" t="s">
        <v>21</v>
      </c>
      <c r="I7" s="145"/>
      <c r="J7" s="144" t="s">
        <v>20</v>
      </c>
      <c r="K7" s="145"/>
      <c r="L7" s="144" t="s">
        <v>19</v>
      </c>
      <c r="M7" s="145"/>
    </row>
    <row r="8" spans="3:23" s="37" customFormat="1" ht="12.75" customHeight="1">
      <c r="C8" s="143"/>
      <c r="E8" s="39"/>
      <c r="F8" s="38" t="s">
        <v>18</v>
      </c>
      <c r="G8" s="117" t="s">
        <v>69</v>
      </c>
      <c r="H8" s="38" t="s">
        <v>18</v>
      </c>
      <c r="I8" s="117" t="s">
        <v>69</v>
      </c>
      <c r="J8" s="38" t="s">
        <v>18</v>
      </c>
      <c r="K8" s="117" t="s">
        <v>69</v>
      </c>
      <c r="L8" s="38" t="s">
        <v>18</v>
      </c>
      <c r="M8" s="117" t="s">
        <v>69</v>
      </c>
    </row>
    <row r="9" spans="3:23" s="36" customFormat="1" ht="12.75" customHeight="1">
      <c r="C9" s="31"/>
      <c r="E9" s="27" t="s">
        <v>17</v>
      </c>
      <c r="F9" s="24" t="s">
        <v>6</v>
      </c>
      <c r="G9" s="23" t="s">
        <v>6</v>
      </c>
      <c r="H9" s="24">
        <v>1.7486000000000002E-2</v>
      </c>
      <c r="I9" s="23">
        <v>-94.322727272727278</v>
      </c>
      <c r="J9" s="24" t="s">
        <v>6</v>
      </c>
      <c r="K9" s="23" t="s">
        <v>6</v>
      </c>
      <c r="L9" s="24" t="s">
        <v>6</v>
      </c>
      <c r="M9" s="23" t="s">
        <v>6</v>
      </c>
      <c r="N9" s="10"/>
      <c r="O9" s="10"/>
    </row>
    <row r="10" spans="3:23" s="7" customFormat="1" ht="12.75" customHeight="1">
      <c r="C10" s="31"/>
      <c r="E10" s="27" t="s">
        <v>16</v>
      </c>
      <c r="F10" s="24">
        <v>232.61822799999999</v>
      </c>
      <c r="G10" s="23">
        <v>17.974867814472859</v>
      </c>
      <c r="H10" s="24" t="s">
        <v>6</v>
      </c>
      <c r="I10" s="23" t="s">
        <v>6</v>
      </c>
      <c r="J10" s="24" t="s">
        <v>6</v>
      </c>
      <c r="K10" s="23" t="s">
        <v>6</v>
      </c>
      <c r="L10" s="24" t="s">
        <v>6</v>
      </c>
      <c r="M10" s="23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31"/>
      <c r="E11" s="35" t="s">
        <v>15</v>
      </c>
      <c r="F11" s="33">
        <v>92.363917000000001</v>
      </c>
      <c r="G11" s="32">
        <v>5.6611316202511448</v>
      </c>
      <c r="H11" s="33">
        <v>192.265388</v>
      </c>
      <c r="I11" s="32">
        <v>5.6008260470841922</v>
      </c>
      <c r="J11" s="33">
        <v>16.602757</v>
      </c>
      <c r="K11" s="32">
        <v>-2.0312916740426035</v>
      </c>
      <c r="L11" s="33">
        <v>16.379563999999998</v>
      </c>
      <c r="M11" s="32">
        <v>4.3530724101544234</v>
      </c>
      <c r="N11" s="29"/>
      <c r="O11" s="29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31"/>
      <c r="E12" s="34" t="s">
        <v>14</v>
      </c>
      <c r="F12" s="33">
        <v>26.733284000000001</v>
      </c>
      <c r="G12" s="32">
        <v>45.615472801875455</v>
      </c>
      <c r="H12" s="33">
        <v>20.743948</v>
      </c>
      <c r="I12" s="32">
        <v>17.091726390991273</v>
      </c>
      <c r="J12" s="33">
        <v>5.8299999999999997E-4</v>
      </c>
      <c r="K12" s="32">
        <v>15.674603174603174</v>
      </c>
      <c r="L12" s="33">
        <v>0</v>
      </c>
      <c r="M12" s="32" t="s">
        <v>6</v>
      </c>
      <c r="N12" s="29"/>
      <c r="O12" s="29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31"/>
      <c r="E13" s="34" t="s">
        <v>13</v>
      </c>
      <c r="F13" s="33" t="s">
        <v>6</v>
      </c>
      <c r="G13" s="32" t="s">
        <v>6</v>
      </c>
      <c r="H13" s="33">
        <v>212.19571400000001</v>
      </c>
      <c r="I13" s="32">
        <v>22.349033810575701</v>
      </c>
      <c r="J13" s="33" t="s">
        <v>6</v>
      </c>
      <c r="K13" s="32" t="s">
        <v>6</v>
      </c>
      <c r="L13" s="33" t="s">
        <v>6</v>
      </c>
      <c r="M13" s="32" t="s">
        <v>6</v>
      </c>
      <c r="N13" s="29"/>
      <c r="O13" s="29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31"/>
      <c r="E14" s="27" t="s">
        <v>12</v>
      </c>
      <c r="F14" s="24">
        <v>119.097201</v>
      </c>
      <c r="G14" s="23">
        <v>12.595862953036107</v>
      </c>
      <c r="H14" s="24">
        <v>425.20505000000003</v>
      </c>
      <c r="I14" s="23">
        <v>13.9291674606268</v>
      </c>
      <c r="J14" s="24">
        <v>16.603339999999999</v>
      </c>
      <c r="K14" s="23">
        <v>-2.0307651203386645</v>
      </c>
      <c r="L14" s="24">
        <v>16.379563999999998</v>
      </c>
      <c r="M14" s="23">
        <v>4.2724580715524176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31"/>
      <c r="E15" s="27" t="s">
        <v>11</v>
      </c>
      <c r="F15" s="24">
        <v>21.725923999999999</v>
      </c>
      <c r="G15" s="23">
        <v>12.804526817986357</v>
      </c>
      <c r="H15" s="24">
        <v>255.85092</v>
      </c>
      <c r="I15" s="23">
        <v>-5.5953199888533138</v>
      </c>
      <c r="J15" s="24" t="s">
        <v>6</v>
      </c>
      <c r="K15" s="23" t="s">
        <v>6</v>
      </c>
      <c r="L15" s="24" t="s">
        <v>6</v>
      </c>
      <c r="M15" s="23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30"/>
      <c r="E16" s="27" t="s">
        <v>10</v>
      </c>
      <c r="F16" s="24">
        <v>1.52898</v>
      </c>
      <c r="G16" s="23" t="s">
        <v>6</v>
      </c>
      <c r="H16" s="24" t="s">
        <v>6</v>
      </c>
      <c r="I16" s="23" t="s">
        <v>6</v>
      </c>
      <c r="J16" s="24" t="s">
        <v>6</v>
      </c>
      <c r="K16" s="23" t="s">
        <v>6</v>
      </c>
      <c r="L16" s="24" t="s">
        <v>6</v>
      </c>
      <c r="M16" s="23" t="s">
        <v>6</v>
      </c>
      <c r="N16" s="10"/>
      <c r="O16" s="29"/>
    </row>
    <row r="17" spans="3:16" s="2" customFormat="1" ht="12.75" customHeight="1">
      <c r="C17" s="28"/>
      <c r="E17" s="27" t="s">
        <v>9</v>
      </c>
      <c r="F17" s="24" t="s">
        <v>6</v>
      </c>
      <c r="G17" s="23" t="s">
        <v>6</v>
      </c>
      <c r="H17" s="24">
        <v>1.459341</v>
      </c>
      <c r="I17" s="23">
        <v>58.029179295759555</v>
      </c>
      <c r="J17" s="24" t="s">
        <v>6</v>
      </c>
      <c r="K17" s="23" t="s">
        <v>6</v>
      </c>
      <c r="L17" s="24" t="s">
        <v>6</v>
      </c>
      <c r="M17" s="23" t="s">
        <v>6</v>
      </c>
      <c r="N17" s="10"/>
      <c r="O17" s="10"/>
    </row>
    <row r="18" spans="3:16" s="2" customFormat="1" ht="12.75" customHeight="1">
      <c r="C18" s="28"/>
      <c r="E18" s="27" t="s">
        <v>8</v>
      </c>
      <c r="F18" s="23">
        <v>0.12903999999999999</v>
      </c>
      <c r="G18" s="23">
        <v>-73.44855967078189</v>
      </c>
      <c r="H18" s="24">
        <v>29.295376000000001</v>
      </c>
      <c r="I18" s="23">
        <v>-4.1663907880532571</v>
      </c>
      <c r="J18" s="24" t="s">
        <v>6</v>
      </c>
      <c r="K18" s="23" t="s">
        <v>6</v>
      </c>
      <c r="L18" s="24" t="s">
        <v>6</v>
      </c>
      <c r="M18" s="23" t="s">
        <v>6</v>
      </c>
      <c r="N18" s="10"/>
      <c r="O18" s="10"/>
    </row>
    <row r="19" spans="3:16" s="2" customFormat="1" ht="12.75" customHeight="1">
      <c r="C19" s="14"/>
      <c r="E19" s="27" t="s">
        <v>7</v>
      </c>
      <c r="F19" s="24">
        <v>13.323700000000001</v>
      </c>
      <c r="G19" s="23">
        <v>5.7772308669418866</v>
      </c>
      <c r="H19" s="24">
        <v>24.958973</v>
      </c>
      <c r="I19" s="23">
        <v>-1.0193012373096446</v>
      </c>
      <c r="J19" s="24" t="s">
        <v>6</v>
      </c>
      <c r="K19" s="23" t="s">
        <v>6</v>
      </c>
      <c r="L19" s="24">
        <v>0</v>
      </c>
      <c r="M19" s="23" t="s">
        <v>6</v>
      </c>
      <c r="N19" s="10"/>
      <c r="O19" s="10"/>
      <c r="P19" s="26"/>
    </row>
    <row r="20" spans="3:16" s="2" customFormat="1" ht="12.75" customHeight="1">
      <c r="C20" s="14"/>
      <c r="E20" s="25" t="s">
        <v>59</v>
      </c>
      <c r="F20" s="23">
        <v>0.10571</v>
      </c>
      <c r="G20" s="23">
        <v>-16.103174603174605</v>
      </c>
      <c r="H20" s="24">
        <v>5.1614E-2</v>
      </c>
      <c r="I20" s="23">
        <v>-94.161312217194563</v>
      </c>
      <c r="J20" s="24" t="s">
        <v>6</v>
      </c>
      <c r="K20" s="23" t="s">
        <v>6</v>
      </c>
      <c r="L20" s="24" t="s">
        <v>6</v>
      </c>
      <c r="M20" s="23" t="s">
        <v>6</v>
      </c>
      <c r="N20" s="10"/>
      <c r="O20" s="10"/>
    </row>
    <row r="21" spans="3:16" s="2" customFormat="1" ht="12.75" customHeight="1">
      <c r="C21" s="14"/>
      <c r="E21" s="25" t="s">
        <v>29</v>
      </c>
      <c r="F21" s="24">
        <v>1.85642</v>
      </c>
      <c r="G21" s="23">
        <v>-12.474304573314473</v>
      </c>
      <c r="H21" s="24">
        <v>0</v>
      </c>
      <c r="I21" s="23" t="s">
        <v>6</v>
      </c>
      <c r="J21" s="24" t="s">
        <v>6</v>
      </c>
      <c r="K21" s="23" t="s">
        <v>6</v>
      </c>
      <c r="L21" s="24" t="s">
        <v>6</v>
      </c>
      <c r="M21" s="23" t="s">
        <v>6</v>
      </c>
      <c r="N21" s="10"/>
      <c r="O21" s="10"/>
    </row>
    <row r="22" spans="3:16" s="2" customFormat="1" ht="12.75" customHeight="1">
      <c r="C22" s="14"/>
      <c r="E22" s="25" t="s">
        <v>63</v>
      </c>
      <c r="F22" s="24">
        <v>21.407</v>
      </c>
      <c r="G22" s="23">
        <v>-26.233631977946242</v>
      </c>
      <c r="H22" s="24" t="s">
        <v>6</v>
      </c>
      <c r="I22" s="23" t="s">
        <v>6</v>
      </c>
      <c r="J22" s="24" t="s">
        <v>6</v>
      </c>
      <c r="K22" s="23" t="s">
        <v>6</v>
      </c>
      <c r="L22" s="24">
        <v>0.81840000000000002</v>
      </c>
      <c r="M22" s="23">
        <v>10.148048452220726</v>
      </c>
      <c r="N22" s="10"/>
      <c r="O22" s="10"/>
    </row>
    <row r="23" spans="3:16" s="2" customFormat="1" ht="12.75" customHeight="1">
      <c r="C23" s="14"/>
      <c r="E23" s="22" t="s">
        <v>5</v>
      </c>
      <c r="F23" s="21">
        <v>411.79220299999997</v>
      </c>
      <c r="G23" s="19">
        <v>12.339972389487428</v>
      </c>
      <c r="H23" s="20">
        <v>736.83875999999998</v>
      </c>
      <c r="I23" s="19">
        <v>4.9427059416301864</v>
      </c>
      <c r="J23" s="20">
        <v>16.603339999999999</v>
      </c>
      <c r="K23" s="19">
        <v>-2.0307651203386645</v>
      </c>
      <c r="L23" s="20">
        <v>17.197963999999999</v>
      </c>
      <c r="M23" s="19">
        <v>4.4806611346922454</v>
      </c>
      <c r="N23" s="10"/>
      <c r="O23" s="10"/>
    </row>
    <row r="24" spans="3:16" s="2" customFormat="1" ht="12.75" customHeight="1">
      <c r="C24" s="18"/>
      <c r="E24" s="17" t="s">
        <v>60</v>
      </c>
      <c r="F24" s="16">
        <v>74.856499999999997</v>
      </c>
      <c r="G24" s="15">
        <v>-28.947875856472745</v>
      </c>
      <c r="H24" s="16" t="s">
        <v>6</v>
      </c>
      <c r="I24" s="15" t="s">
        <v>6</v>
      </c>
      <c r="J24" s="16" t="s">
        <v>6</v>
      </c>
      <c r="K24" s="15" t="s">
        <v>6</v>
      </c>
      <c r="L24" s="16" t="s">
        <v>6</v>
      </c>
      <c r="M24" s="15" t="s">
        <v>6</v>
      </c>
      <c r="N24" s="10"/>
      <c r="O24" s="10"/>
    </row>
    <row r="25" spans="3:16" s="2" customFormat="1" ht="16.149999999999999" customHeight="1">
      <c r="C25" s="14"/>
      <c r="E25" s="13" t="s">
        <v>4</v>
      </c>
      <c r="F25" s="12">
        <v>486.64870300000001</v>
      </c>
      <c r="G25" s="11">
        <v>3.1224859986297866</v>
      </c>
      <c r="H25" s="12">
        <v>736.83875999999998</v>
      </c>
      <c r="I25" s="11">
        <v>4.9427059416301864</v>
      </c>
      <c r="J25" s="12">
        <v>16.603339999999999</v>
      </c>
      <c r="K25" s="11">
        <v>-2.0307651203386645</v>
      </c>
      <c r="L25" s="12">
        <v>17.197963999999999</v>
      </c>
      <c r="M25" s="11">
        <v>4.4806611346922454</v>
      </c>
      <c r="N25" s="10"/>
      <c r="O25" s="10"/>
    </row>
    <row r="26" spans="3:16" s="2" customFormat="1" ht="12.75" customHeight="1">
      <c r="C26" s="8"/>
      <c r="D26" s="8"/>
      <c r="E26" s="147" t="s">
        <v>3</v>
      </c>
      <c r="F26" s="147"/>
      <c r="G26" s="147"/>
      <c r="H26" s="147"/>
      <c r="I26" s="147"/>
      <c r="J26" s="147"/>
      <c r="K26" s="147"/>
      <c r="L26" s="147"/>
      <c r="M26" s="147"/>
      <c r="O26" s="9"/>
    </row>
    <row r="27" spans="3:16" s="2" customFormat="1" ht="12.75" customHeight="1">
      <c r="C27" s="8"/>
      <c r="D27" s="8"/>
      <c r="E27" s="146" t="s">
        <v>2</v>
      </c>
      <c r="F27" s="146"/>
      <c r="G27" s="146"/>
      <c r="H27" s="146"/>
      <c r="I27" s="146"/>
      <c r="J27" s="146"/>
      <c r="K27" s="146"/>
      <c r="L27" s="146"/>
      <c r="M27" s="146"/>
    </row>
    <row r="28" spans="3:16" s="2" customFormat="1" ht="12.75" customHeight="1">
      <c r="E28" s="146" t="s">
        <v>1</v>
      </c>
      <c r="F28" s="146"/>
      <c r="G28" s="146"/>
      <c r="H28" s="146"/>
      <c r="I28" s="146"/>
      <c r="J28" s="146"/>
      <c r="K28" s="146"/>
      <c r="L28" s="146"/>
      <c r="M28" s="146"/>
    </row>
    <row r="29" spans="3:16" s="7" customFormat="1" ht="12.75" customHeight="1">
      <c r="E29" s="146" t="s">
        <v>0</v>
      </c>
      <c r="F29" s="146"/>
      <c r="G29" s="146"/>
      <c r="H29" s="146"/>
      <c r="I29" s="146"/>
      <c r="J29" s="146"/>
      <c r="K29" s="146"/>
      <c r="L29" s="146"/>
      <c r="M29" s="146"/>
    </row>
    <row r="30" spans="3:16" ht="12.75" customHeight="1">
      <c r="C30" s="1"/>
      <c r="D30" s="1"/>
      <c r="E30" s="146" t="s">
        <v>62</v>
      </c>
      <c r="F30" s="148"/>
      <c r="G30" s="148"/>
      <c r="H30" s="148"/>
      <c r="I30" s="148"/>
      <c r="J30" s="148"/>
      <c r="K30" s="148"/>
      <c r="L30" s="148"/>
      <c r="M30" s="148"/>
    </row>
    <row r="31" spans="3:16" ht="12.75" customHeight="1">
      <c r="C31" s="1"/>
      <c r="D31" s="1"/>
      <c r="E31" s="146" t="s">
        <v>61</v>
      </c>
      <c r="F31" s="146"/>
      <c r="G31" s="146"/>
      <c r="H31" s="146"/>
      <c r="I31" s="146"/>
      <c r="J31" s="146"/>
      <c r="K31" s="146"/>
      <c r="L31" s="146"/>
      <c r="M31" s="146"/>
    </row>
    <row r="32" spans="3:16" ht="12.75" customHeight="1">
      <c r="C32" s="1"/>
      <c r="D32" s="1"/>
      <c r="E32" s="146"/>
      <c r="F32" s="146"/>
      <c r="G32" s="146"/>
      <c r="H32" s="146"/>
      <c r="I32" s="146"/>
      <c r="J32" s="146"/>
      <c r="K32" s="146"/>
      <c r="L32" s="146"/>
      <c r="M32" s="146"/>
    </row>
    <row r="33" spans="3:13" ht="12.75" customHeight="1">
      <c r="C33" s="1"/>
      <c r="D33" s="1"/>
      <c r="E33" s="6"/>
      <c r="F33" s="6"/>
      <c r="G33" s="6"/>
      <c r="H33" s="6"/>
      <c r="I33" s="6"/>
      <c r="J33" s="6"/>
      <c r="K33" s="6"/>
      <c r="L33" s="6"/>
      <c r="M33" s="6"/>
    </row>
    <row r="34" spans="3:13" ht="12.75" customHeight="1">
      <c r="C34" s="1"/>
      <c r="D34" s="1"/>
      <c r="E34" s="5"/>
      <c r="G34" s="4"/>
      <c r="I34" s="4"/>
      <c r="K34" s="4"/>
      <c r="L34" s="4"/>
      <c r="M34" s="4"/>
    </row>
    <row r="35" spans="3:13">
      <c r="E35" s="3"/>
      <c r="F35" s="3"/>
      <c r="G35" s="3"/>
      <c r="H35" s="3"/>
      <c r="I35" s="3"/>
      <c r="J35" s="3"/>
      <c r="K35" s="3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C42" s="3"/>
      <c r="D42" s="3"/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</row>
  </sheetData>
  <mergeCells count="12">
    <mergeCell ref="E32:M32"/>
    <mergeCell ref="E26:M26"/>
    <mergeCell ref="E27:M27"/>
    <mergeCell ref="E28:M28"/>
    <mergeCell ref="E29:M29"/>
    <mergeCell ref="E30:M30"/>
    <mergeCell ref="E31:M31"/>
    <mergeCell ref="C7:C8"/>
    <mergeCell ref="F7:G7"/>
    <mergeCell ref="H7:I7"/>
    <mergeCell ref="J7:K7"/>
    <mergeCell ref="L7:M7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zoomScaleNormal="100" workbookViewId="0">
      <selection activeCell="I35" sqref="I35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37</v>
      </c>
      <c r="D7" s="54"/>
      <c r="E7" s="58"/>
    </row>
    <row r="8" spans="2:12" s="47" customFormat="1" ht="12.75" customHeight="1">
      <c r="B8" s="56"/>
      <c r="C8" s="149"/>
      <c r="D8" s="54"/>
      <c r="E8" s="58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J10" s="46"/>
      <c r="K10" s="103"/>
      <c r="L10" s="100"/>
    </row>
    <row r="11" spans="2:12" s="47" customFormat="1" ht="12.75" customHeight="1">
      <c r="B11" s="56"/>
      <c r="D11" s="54"/>
      <c r="E11" s="54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J12" s="46"/>
      <c r="K12" s="103"/>
      <c r="L12" s="100"/>
    </row>
    <row r="13" spans="2:12" s="47" customFormat="1" ht="12.75" customHeight="1">
      <c r="B13" s="56"/>
      <c r="C13" s="57"/>
      <c r="D13" s="54"/>
      <c r="E13" s="54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</row>
    <row r="15" spans="2:12" s="47" customFormat="1" ht="12.75" customHeight="1">
      <c r="B15" s="56"/>
      <c r="C15" s="57"/>
      <c r="D15" s="54"/>
      <c r="E15" s="54"/>
    </row>
    <row r="16" spans="2:12" s="47" customFormat="1" ht="12.75" customHeight="1">
      <c r="B16" s="56"/>
      <c r="D16" s="54"/>
      <c r="E16" s="54"/>
      <c r="J16" s="46"/>
      <c r="K16" s="46"/>
      <c r="L16" s="46"/>
    </row>
    <row r="17" spans="2:12" s="47" customFormat="1" ht="12.75" customHeight="1">
      <c r="B17" s="56"/>
      <c r="D17" s="54"/>
      <c r="E17" s="54"/>
      <c r="J17" s="46"/>
      <c r="K17" s="46"/>
      <c r="L17" s="46"/>
    </row>
    <row r="18" spans="2:12" s="47" customFormat="1" ht="12.75" customHeight="1">
      <c r="B18" s="56"/>
      <c r="D18" s="54"/>
      <c r="E18" s="54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J20" s="46"/>
      <c r="K20" s="46"/>
      <c r="L20" s="46"/>
    </row>
    <row r="21" spans="2:12" s="47" customFormat="1" ht="12.75" customHeight="1">
      <c r="B21" s="56"/>
      <c r="C21" s="55"/>
      <c r="D21" s="54"/>
      <c r="E21" s="54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>
      <c r="C24" s="149" t="s">
        <v>34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J26" s="101"/>
      <c r="K26" s="102"/>
    </row>
    <row r="27" spans="2:12">
      <c r="J27" s="103"/>
      <c r="K27" s="100"/>
    </row>
    <row r="28" spans="2:12">
      <c r="C28" s="49"/>
      <c r="J28" s="103"/>
      <c r="K28" s="100"/>
    </row>
    <row r="29" spans="2:12">
      <c r="C29" s="48"/>
      <c r="J29" s="103"/>
      <c r="K29" s="100"/>
    </row>
    <row r="30" spans="2:12">
      <c r="J30" s="46"/>
      <c r="K30" s="46"/>
    </row>
    <row r="31" spans="2:12" ht="12.75" customHeight="1">
      <c r="J31" s="47"/>
      <c r="K31" s="47"/>
    </row>
    <row r="32" spans="2:12">
      <c r="J32" s="47"/>
      <c r="K32" s="47"/>
    </row>
    <row r="33" spans="10:11">
      <c r="J33" s="46"/>
      <c r="K33" s="46"/>
    </row>
    <row r="34" spans="10:11">
      <c r="J34" s="46"/>
      <c r="K34" s="46"/>
    </row>
    <row r="35" spans="10:11">
      <c r="J35" s="46"/>
      <c r="K35" s="46"/>
    </row>
    <row r="36" spans="10:11">
      <c r="J36" s="46"/>
      <c r="K36" s="46"/>
    </row>
    <row r="37" spans="10:11">
      <c r="J37" s="46"/>
      <c r="K37" s="46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G36" sqref="G36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38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s="66" customFormat="1" ht="12.75" customHeight="1">
      <c r="A21" s="78"/>
      <c r="B21" s="77"/>
      <c r="C21" s="76"/>
      <c r="D21" s="75"/>
      <c r="E21" s="75"/>
      <c r="F21" s="74"/>
    </row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7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7"/>
    </row>
    <row r="48" spans="5:5">
      <c r="E48" s="68"/>
    </row>
    <row r="49" spans="5:5">
      <c r="E49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zoomScaleNormal="100" workbookViewId="0">
      <selection activeCell="G34" sqref="G34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41</v>
      </c>
      <c r="D7" s="54"/>
      <c r="E7" s="58"/>
    </row>
    <row r="8" spans="2:12" s="47" customFormat="1" ht="12.75" customHeight="1">
      <c r="B8" s="56"/>
      <c r="C8" s="149"/>
      <c r="D8" s="54"/>
      <c r="E8" s="58"/>
      <c r="F8" s="62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F9" s="62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F10" s="62"/>
      <c r="J10" s="46"/>
      <c r="K10" s="103"/>
      <c r="L10" s="100"/>
    </row>
    <row r="11" spans="2:12" s="47" customFormat="1" ht="12.75" customHeight="1">
      <c r="B11" s="56"/>
      <c r="D11" s="54"/>
      <c r="E11" s="54"/>
      <c r="F11" s="62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F12" s="62"/>
      <c r="J12" s="46"/>
    </row>
    <row r="13" spans="2:12" s="47" customFormat="1" ht="12.75" customHeight="1">
      <c r="B13" s="56"/>
      <c r="C13" s="57"/>
      <c r="D13" s="54"/>
      <c r="E13" s="54"/>
      <c r="F13" s="62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  <c r="F14" s="62"/>
    </row>
    <row r="15" spans="2:12" s="47" customFormat="1" ht="12.75" customHeight="1">
      <c r="B15" s="56"/>
      <c r="C15" s="57"/>
      <c r="D15" s="54"/>
      <c r="E15" s="54"/>
      <c r="F15" s="62"/>
    </row>
    <row r="16" spans="2:12" s="47" customFormat="1" ht="12.75" customHeight="1">
      <c r="B16" s="56"/>
      <c r="D16" s="54"/>
      <c r="E16" s="54"/>
      <c r="F16" s="62"/>
      <c r="J16" s="46"/>
      <c r="K16" s="46"/>
      <c r="L16" s="46"/>
    </row>
    <row r="17" spans="2:12" s="47" customFormat="1" ht="12.75" customHeight="1">
      <c r="B17" s="56"/>
      <c r="D17" s="54"/>
      <c r="E17" s="54"/>
      <c r="F17" s="62"/>
      <c r="J17" s="46"/>
      <c r="K17" s="46"/>
      <c r="L17" s="46"/>
    </row>
    <row r="18" spans="2:12" s="47" customFormat="1" ht="12.75" customHeight="1">
      <c r="B18" s="56"/>
      <c r="D18" s="54"/>
      <c r="E18" s="54"/>
      <c r="F18" s="62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F19" s="62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F20" s="62"/>
      <c r="J20" s="46"/>
      <c r="K20" s="46"/>
    </row>
    <row r="21" spans="2:12" s="47" customFormat="1" ht="12.75" customHeight="1">
      <c r="B21" s="56"/>
      <c r="C21" s="55"/>
      <c r="D21" s="54"/>
      <c r="E21" s="54"/>
      <c r="F21" s="62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 ht="12.75" customHeight="1">
      <c r="C24" s="149" t="s">
        <v>55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C26" s="49"/>
      <c r="J26" s="101"/>
      <c r="K26" s="102"/>
    </row>
    <row r="27" spans="2:12">
      <c r="C27" s="85"/>
      <c r="J27" s="103"/>
      <c r="K27" s="100"/>
    </row>
    <row r="28" spans="2:12">
      <c r="C28" s="85"/>
      <c r="F28" s="62"/>
      <c r="J28" s="103"/>
      <c r="K28" s="100"/>
    </row>
    <row r="29" spans="2:12">
      <c r="C29" s="48"/>
      <c r="F29" s="62"/>
      <c r="J29" s="47"/>
      <c r="K29" s="47"/>
    </row>
    <row r="30" spans="2:12">
      <c r="F30" s="62"/>
      <c r="J30" s="46"/>
      <c r="K30" s="46"/>
    </row>
    <row r="31" spans="2:12">
      <c r="F31" s="62"/>
      <c r="J31" s="47"/>
      <c r="K31" s="47"/>
    </row>
    <row r="32" spans="2:12">
      <c r="F32" s="62"/>
      <c r="J32" s="47"/>
      <c r="K32" s="47"/>
    </row>
    <row r="33" spans="6:11">
      <c r="F33" s="62"/>
      <c r="J33" s="46"/>
      <c r="K33" s="46"/>
    </row>
    <row r="34" spans="6:11">
      <c r="F34" s="62"/>
      <c r="J34" s="46"/>
      <c r="K34" s="46"/>
    </row>
    <row r="35" spans="6:11">
      <c r="F35" s="62"/>
      <c r="J35" s="46"/>
      <c r="K35" s="46"/>
    </row>
    <row r="36" spans="6:11">
      <c r="F36" s="62"/>
      <c r="J36" s="46"/>
      <c r="K36" s="46"/>
    </row>
    <row r="37" spans="6:11">
      <c r="F37" s="62"/>
    </row>
    <row r="38" spans="6:11">
      <c r="F38" s="62"/>
    </row>
    <row r="39" spans="6:11">
      <c r="F39" s="6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G4" sqref="G4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42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ht="12.75" customHeight="1"/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5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7"/>
    </row>
    <row r="46" spans="5:5">
      <c r="E46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O96"/>
  <sheetViews>
    <sheetView showGridLines="0" showRowColHeaders="0" workbookViewId="0">
      <selection activeCell="O50" sqref="O50"/>
    </sheetView>
  </sheetViews>
  <sheetFormatPr baseColWidth="10" defaultRowHeight="15"/>
  <cols>
    <col min="1" max="1" width="11.42578125" style="122"/>
    <col min="2" max="2" width="19.42578125" style="122" customWidth="1"/>
    <col min="3" max="16384" width="11.42578125" style="122"/>
  </cols>
  <sheetData>
    <row r="2" spans="2:4">
      <c r="B2" s="51" t="s">
        <v>36</v>
      </c>
      <c r="C2" s="121"/>
      <c r="D2" s="121"/>
    </row>
    <row r="3" spans="2:4">
      <c r="B3" s="123"/>
      <c r="C3" s="124" t="s">
        <v>35</v>
      </c>
      <c r="D3" s="124" t="s">
        <v>32</v>
      </c>
    </row>
    <row r="4" spans="2:4">
      <c r="B4" s="125" t="s">
        <v>16</v>
      </c>
      <c r="C4" s="24">
        <v>468.4</v>
      </c>
      <c r="D4" s="23">
        <f>100-SUM(D5:D13)</f>
        <v>20.200000000000017</v>
      </c>
    </row>
    <row r="5" spans="2:4">
      <c r="B5" s="125" t="s">
        <v>15</v>
      </c>
      <c r="C5" s="24">
        <v>182</v>
      </c>
      <c r="D5" s="23">
        <f t="shared" ref="D5:D13" si="0">ROUND(C5/$C$14*100,1)</f>
        <v>7.9</v>
      </c>
    </row>
    <row r="6" spans="2:4">
      <c r="B6" s="125" t="s">
        <v>14</v>
      </c>
      <c r="C6" s="24">
        <v>605.4</v>
      </c>
      <c r="D6" s="23">
        <f t="shared" si="0"/>
        <v>26.4</v>
      </c>
    </row>
    <row r="7" spans="2:4">
      <c r="B7" s="125" t="s">
        <v>31</v>
      </c>
      <c r="C7" s="24">
        <v>857.95</v>
      </c>
      <c r="D7" s="23">
        <f t="shared" si="0"/>
        <v>37.4</v>
      </c>
    </row>
    <row r="8" spans="2:4">
      <c r="B8" s="125" t="s">
        <v>30</v>
      </c>
      <c r="C8" s="24">
        <v>12.72</v>
      </c>
      <c r="D8" s="23">
        <f t="shared" si="0"/>
        <v>0.6</v>
      </c>
    </row>
    <row r="9" spans="2:4">
      <c r="B9" s="125" t="s">
        <v>29</v>
      </c>
      <c r="C9" s="24">
        <v>10.824999999999999</v>
      </c>
      <c r="D9" s="23">
        <f>ROUND(C9/$C$14*100,1)</f>
        <v>0.5</v>
      </c>
    </row>
    <row r="10" spans="2:4">
      <c r="B10" s="125" t="s">
        <v>28</v>
      </c>
      <c r="C10" s="24">
        <v>74.8</v>
      </c>
      <c r="D10" s="23">
        <f t="shared" si="0"/>
        <v>3.3</v>
      </c>
    </row>
    <row r="11" spans="2:4">
      <c r="B11" s="125" t="s">
        <v>8</v>
      </c>
      <c r="C11" s="24">
        <v>3.6762999999999999</v>
      </c>
      <c r="D11" s="23">
        <f t="shared" si="0"/>
        <v>0.2</v>
      </c>
    </row>
    <row r="12" spans="2:4">
      <c r="B12" s="125" t="s">
        <v>7</v>
      </c>
      <c r="C12" s="24">
        <v>77.769989999999908</v>
      </c>
      <c r="D12" s="23">
        <f t="shared" si="0"/>
        <v>3.4</v>
      </c>
    </row>
    <row r="13" spans="2:4">
      <c r="B13" s="125" t="s">
        <v>27</v>
      </c>
      <c r="C13" s="24">
        <v>2.13</v>
      </c>
      <c r="D13" s="23">
        <f t="shared" si="0"/>
        <v>0.1</v>
      </c>
    </row>
    <row r="14" spans="2:4">
      <c r="B14" s="126" t="s">
        <v>25</v>
      </c>
      <c r="C14" s="127">
        <f>SUM(C4:C13)</f>
        <v>2295.6712899999998</v>
      </c>
      <c r="D14" s="128">
        <f>SUM(D4:D13)</f>
        <v>100</v>
      </c>
    </row>
    <row r="15" spans="2:4">
      <c r="B15" s="121"/>
      <c r="C15" s="129"/>
      <c r="D15" s="129"/>
    </row>
    <row r="16" spans="2:4">
      <c r="B16" s="121"/>
      <c r="C16" s="121"/>
      <c r="D16" s="129"/>
    </row>
    <row r="17" spans="2:4">
      <c r="B17" s="121"/>
      <c r="C17" s="121"/>
      <c r="D17" s="121"/>
    </row>
    <row r="18" spans="2:4">
      <c r="B18" s="51" t="s">
        <v>33</v>
      </c>
      <c r="C18" s="121"/>
      <c r="D18" s="121"/>
    </row>
    <row r="19" spans="2:4">
      <c r="B19" s="123"/>
      <c r="C19" s="124" t="s">
        <v>32</v>
      </c>
      <c r="D19" s="129"/>
    </row>
    <row r="20" spans="2:4">
      <c r="B20" s="125" t="s">
        <v>16</v>
      </c>
      <c r="C20" s="23">
        <f>100-SUM(C21:C30)</f>
        <v>47.8</v>
      </c>
      <c r="D20" s="129"/>
    </row>
    <row r="21" spans="2:4">
      <c r="B21" s="125" t="s">
        <v>15</v>
      </c>
      <c r="C21" s="23">
        <f>ROUND((O36/$O$47)*100,1)</f>
        <v>19</v>
      </c>
      <c r="D21" s="129"/>
    </row>
    <row r="22" spans="2:4">
      <c r="B22" s="125" t="s">
        <v>14</v>
      </c>
      <c r="C22" s="23">
        <f>ROUND((O37/$O$47)*100,1)</f>
        <v>5.5</v>
      </c>
      <c r="D22" s="129"/>
    </row>
    <row r="23" spans="2:4">
      <c r="B23" s="125" t="s">
        <v>31</v>
      </c>
      <c r="C23" s="23">
        <f>ROUND((O38/$O$47)*100,1)</f>
        <v>4.5</v>
      </c>
      <c r="D23" s="129"/>
    </row>
    <row r="24" spans="2:4">
      <c r="B24" s="125" t="s">
        <v>30</v>
      </c>
      <c r="C24" s="23">
        <f>ROUND((O39/$O$47)*100,1)</f>
        <v>0.3</v>
      </c>
      <c r="D24" s="129"/>
    </row>
    <row r="25" spans="2:4">
      <c r="B25" s="125" t="s">
        <v>29</v>
      </c>
      <c r="C25" s="23">
        <f>ROUND((O43/$O$47)*100,1)</f>
        <v>0.4</v>
      </c>
      <c r="D25" s="129"/>
    </row>
    <row r="26" spans="2:4">
      <c r="B26" s="125" t="s">
        <v>28</v>
      </c>
      <c r="C26" s="23">
        <f>ROUND((O44/$O$47)*100,1)</f>
        <v>4.4000000000000004</v>
      </c>
      <c r="D26" s="129"/>
    </row>
    <row r="27" spans="2:4">
      <c r="B27" s="125" t="s">
        <v>8</v>
      </c>
      <c r="C27" s="23">
        <f>ROUND((O40/$O$47)*100,1)</f>
        <v>0</v>
      </c>
      <c r="D27" s="129"/>
    </row>
    <row r="28" spans="2:4">
      <c r="B28" s="125" t="s">
        <v>7</v>
      </c>
      <c r="C28" s="23">
        <f>ROUND((O41/$O$47)*100,1)</f>
        <v>2.7</v>
      </c>
      <c r="D28" s="129"/>
    </row>
    <row r="29" spans="2:4">
      <c r="B29" s="125" t="s">
        <v>27</v>
      </c>
      <c r="C29" s="23">
        <f>ROUND((O42/$O$47)*100,1)</f>
        <v>0</v>
      </c>
      <c r="D29" s="129"/>
    </row>
    <row r="30" spans="2:4">
      <c r="B30" s="125" t="s">
        <v>26</v>
      </c>
      <c r="C30" s="23">
        <f>ROUND((O46/$O$47)*100,1)</f>
        <v>15.4</v>
      </c>
      <c r="D30" s="129"/>
    </row>
    <row r="31" spans="2:4">
      <c r="B31" s="126" t="s">
        <v>25</v>
      </c>
      <c r="C31" s="128">
        <f>SUM(C20:C30)</f>
        <v>100.00000000000001</v>
      </c>
      <c r="D31" s="129"/>
    </row>
    <row r="33" spans="2:15">
      <c r="B33" s="51" t="s">
        <v>58</v>
      </c>
    </row>
    <row r="34" spans="2:15">
      <c r="B34" s="123"/>
      <c r="C34" s="130">
        <v>42491</v>
      </c>
      <c r="D34" s="130">
        <v>42522</v>
      </c>
      <c r="E34" s="130">
        <v>42552</v>
      </c>
      <c r="F34" s="130">
        <v>42583</v>
      </c>
      <c r="G34" s="130">
        <v>42614</v>
      </c>
      <c r="H34" s="130">
        <v>42644</v>
      </c>
      <c r="I34" s="130">
        <v>42675</v>
      </c>
      <c r="J34" s="130">
        <v>42705</v>
      </c>
      <c r="K34" s="130">
        <v>42736</v>
      </c>
      <c r="L34" s="130">
        <v>42767</v>
      </c>
      <c r="M34" s="130">
        <v>42795</v>
      </c>
      <c r="N34" s="130">
        <v>42826</v>
      </c>
      <c r="O34" s="130">
        <v>42856</v>
      </c>
    </row>
    <row r="35" spans="2:15">
      <c r="B35" s="125" t="s">
        <v>16</v>
      </c>
      <c r="C35" s="24">
        <v>197.176087</v>
      </c>
      <c r="D35" s="24">
        <v>225.48547199999999</v>
      </c>
      <c r="E35" s="24">
        <v>286.13393100000002</v>
      </c>
      <c r="F35" s="24">
        <v>265.479108</v>
      </c>
      <c r="G35" s="24">
        <v>256.76933100000002</v>
      </c>
      <c r="H35" s="24">
        <v>224.34449499999999</v>
      </c>
      <c r="I35" s="24">
        <v>180.60421099999999</v>
      </c>
      <c r="J35" s="24">
        <v>196.28361200000001</v>
      </c>
      <c r="K35" s="24">
        <v>221.05821399999999</v>
      </c>
      <c r="L35" s="24">
        <v>189.456399</v>
      </c>
      <c r="M35" s="24">
        <v>177.641412</v>
      </c>
      <c r="N35" s="24">
        <v>189.50862100000001</v>
      </c>
      <c r="O35" s="24">
        <v>232.61822799999999</v>
      </c>
    </row>
    <row r="36" spans="2:15">
      <c r="B36" s="125" t="s">
        <v>15</v>
      </c>
      <c r="C36" s="24">
        <v>87.415226000000004</v>
      </c>
      <c r="D36" s="24">
        <v>92.667361999999997</v>
      </c>
      <c r="E36" s="24">
        <v>107.56216000000001</v>
      </c>
      <c r="F36" s="24">
        <v>107.59922</v>
      </c>
      <c r="G36" s="24">
        <v>92.554883000000004</v>
      </c>
      <c r="H36" s="24">
        <v>88.597955999999996</v>
      </c>
      <c r="I36" s="24">
        <v>62.253616999999998</v>
      </c>
      <c r="J36" s="24">
        <v>70.496268999999998</v>
      </c>
      <c r="K36" s="24">
        <v>84.317429000000004</v>
      </c>
      <c r="L36" s="24">
        <v>70.875667000000007</v>
      </c>
      <c r="M36" s="24">
        <v>62.401051000000002</v>
      </c>
      <c r="N36" s="24">
        <v>72.729669000000001</v>
      </c>
      <c r="O36" s="24">
        <v>92.363917000000001</v>
      </c>
    </row>
    <row r="37" spans="2:15">
      <c r="B37" s="125" t="s">
        <v>14</v>
      </c>
      <c r="C37" s="24">
        <v>18.358820999999999</v>
      </c>
      <c r="D37" s="24">
        <v>33.002701999999999</v>
      </c>
      <c r="E37" s="24">
        <v>46.443629999999999</v>
      </c>
      <c r="F37" s="24">
        <v>55.16545</v>
      </c>
      <c r="G37" s="24">
        <v>43.433790000000002</v>
      </c>
      <c r="H37" s="24">
        <v>18.338287999999999</v>
      </c>
      <c r="I37" s="24">
        <v>20.288043999999999</v>
      </c>
      <c r="J37" s="24">
        <v>13.304506999999999</v>
      </c>
      <c r="K37" s="24">
        <v>13.253123</v>
      </c>
      <c r="L37" s="24">
        <v>10.760688</v>
      </c>
      <c r="M37" s="24">
        <v>22.19699</v>
      </c>
      <c r="N37" s="24">
        <v>14.153174</v>
      </c>
      <c r="O37" s="24">
        <v>26.733284000000001</v>
      </c>
    </row>
    <row r="38" spans="2:15">
      <c r="B38" s="125" t="s">
        <v>11</v>
      </c>
      <c r="C38" s="24">
        <v>19.259798</v>
      </c>
      <c r="D38" s="24">
        <v>12.974432</v>
      </c>
      <c r="E38" s="24">
        <v>15.678454</v>
      </c>
      <c r="F38" s="24">
        <v>25.123114000000001</v>
      </c>
      <c r="G38" s="24">
        <v>27.082419000000002</v>
      </c>
      <c r="H38" s="24">
        <v>16.743347</v>
      </c>
      <c r="I38" s="24">
        <v>35.138471000000003</v>
      </c>
      <c r="J38" s="24">
        <v>27.146894</v>
      </c>
      <c r="K38" s="24">
        <v>37.932816000000003</v>
      </c>
      <c r="L38" s="24">
        <v>35.459598</v>
      </c>
      <c r="M38" s="24">
        <v>32.702779</v>
      </c>
      <c r="N38" s="24">
        <v>37.339869</v>
      </c>
      <c r="O38" s="24">
        <v>21.725923999999999</v>
      </c>
    </row>
    <row r="39" spans="2:15">
      <c r="B39" s="125" t="s">
        <v>30</v>
      </c>
      <c r="C39" s="24">
        <v>0</v>
      </c>
      <c r="D39" s="24">
        <v>1.214</v>
      </c>
      <c r="E39" s="24">
        <v>2.9216310000000001</v>
      </c>
      <c r="F39" s="24">
        <v>3.3861240000000001</v>
      </c>
      <c r="G39" s="24">
        <v>2.1440000000000001</v>
      </c>
      <c r="H39" s="24">
        <v>0.42599999999999999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1.52898</v>
      </c>
    </row>
    <row r="40" spans="2:15">
      <c r="B40" s="125" t="s">
        <v>8</v>
      </c>
      <c r="C40" s="24">
        <v>0.48599999999999999</v>
      </c>
      <c r="D40" s="24">
        <v>0.23899999999999999</v>
      </c>
      <c r="E40" s="24">
        <v>0.47120000000000001</v>
      </c>
      <c r="F40" s="24">
        <v>0.47799999999999998</v>
      </c>
      <c r="G40" s="24">
        <v>0.222</v>
      </c>
      <c r="H40" s="24">
        <v>0.29219000000000001</v>
      </c>
      <c r="I40" s="24">
        <v>0.40200000000000002</v>
      </c>
      <c r="J40" s="24">
        <v>0.26</v>
      </c>
      <c r="K40" s="24">
        <v>0.46899999999999997</v>
      </c>
      <c r="L40" s="24">
        <v>0.28000000000000003</v>
      </c>
      <c r="M40" s="24">
        <v>0.22700000000000001</v>
      </c>
      <c r="N40" s="24">
        <v>0.23300000000000001</v>
      </c>
      <c r="O40" s="24">
        <v>0.12903999999999999</v>
      </c>
    </row>
    <row r="41" spans="2:15">
      <c r="B41" s="125" t="s">
        <v>7</v>
      </c>
      <c r="C41" s="24">
        <v>12.596</v>
      </c>
      <c r="D41" s="24">
        <v>13.172000000000001</v>
      </c>
      <c r="E41" s="24">
        <v>13.834</v>
      </c>
      <c r="F41" s="24">
        <v>13.332000000000001</v>
      </c>
      <c r="G41" s="24">
        <v>10.351000000000001</v>
      </c>
      <c r="H41" s="24">
        <v>8.4429999999999996</v>
      </c>
      <c r="I41" s="24">
        <v>6.5289999999999999</v>
      </c>
      <c r="J41" s="24">
        <v>5.7329999999999997</v>
      </c>
      <c r="K41" s="24">
        <v>5.8310000000000004</v>
      </c>
      <c r="L41" s="24">
        <v>7.2270000000000003</v>
      </c>
      <c r="M41" s="24">
        <v>11.958</v>
      </c>
      <c r="N41" s="24">
        <v>12.445</v>
      </c>
      <c r="O41" s="24">
        <v>13.323700000000001</v>
      </c>
    </row>
    <row r="42" spans="2:15">
      <c r="B42" s="25" t="s">
        <v>27</v>
      </c>
      <c r="C42" s="24">
        <v>0.126</v>
      </c>
      <c r="D42" s="24">
        <v>3.2000000000000001E-2</v>
      </c>
      <c r="E42" s="24">
        <v>3.6049999999999999E-2</v>
      </c>
      <c r="F42" s="24">
        <v>4.2720000000000001E-2</v>
      </c>
      <c r="G42" s="24">
        <v>3.3000000000000002E-2</v>
      </c>
      <c r="H42" s="24">
        <v>9.2999999999999999E-2</v>
      </c>
      <c r="I42" s="24">
        <v>0.13900000000000001</v>
      </c>
      <c r="J42" s="24">
        <v>0.13800000000000001</v>
      </c>
      <c r="K42" s="24">
        <v>0.159</v>
      </c>
      <c r="L42" s="24">
        <v>0.17</v>
      </c>
      <c r="M42" s="24">
        <v>0.104</v>
      </c>
      <c r="N42" s="24">
        <v>0.19800000000000001</v>
      </c>
      <c r="O42" s="24">
        <v>0.10571</v>
      </c>
    </row>
    <row r="43" spans="2:15">
      <c r="B43" s="25" t="s">
        <v>29</v>
      </c>
      <c r="C43" s="24">
        <v>2.121</v>
      </c>
      <c r="D43" s="24">
        <v>3.355</v>
      </c>
      <c r="E43" s="24">
        <v>2.9249000000000001</v>
      </c>
      <c r="F43" s="24">
        <v>2.931</v>
      </c>
      <c r="G43" s="24">
        <v>2.9009999999999998</v>
      </c>
      <c r="H43" s="24">
        <v>2.7440000000000002</v>
      </c>
      <c r="I43" s="24">
        <v>2.387</v>
      </c>
      <c r="J43" s="24">
        <v>2.6720000000000002</v>
      </c>
      <c r="K43" s="24">
        <v>3.0179999999999998</v>
      </c>
      <c r="L43" s="24">
        <v>3.1059999999999999</v>
      </c>
      <c r="M43" s="24">
        <v>3.5150000000000001</v>
      </c>
      <c r="N43" s="24">
        <v>1.9530000000000001</v>
      </c>
      <c r="O43" s="24">
        <v>1.85642</v>
      </c>
    </row>
    <row r="44" spans="2:15">
      <c r="B44" s="125" t="s">
        <v>28</v>
      </c>
      <c r="C44" s="24">
        <v>29.02</v>
      </c>
      <c r="D44" s="24">
        <v>27.234000000000002</v>
      </c>
      <c r="E44" s="24">
        <v>22.533000000000001</v>
      </c>
      <c r="F44" s="24">
        <v>25.37</v>
      </c>
      <c r="G44" s="24">
        <v>25.227</v>
      </c>
      <c r="H44" s="24">
        <v>27.324999999999999</v>
      </c>
      <c r="I44" s="24">
        <v>18.542000000000002</v>
      </c>
      <c r="J44" s="24">
        <v>17.850999999999999</v>
      </c>
      <c r="K44" s="24">
        <v>15.087999999999999</v>
      </c>
      <c r="L44" s="24">
        <v>14.444000000000001</v>
      </c>
      <c r="M44" s="24">
        <v>21.036000000000001</v>
      </c>
      <c r="N44" s="24">
        <v>29.372</v>
      </c>
      <c r="O44" s="24">
        <v>21.407</v>
      </c>
    </row>
    <row r="45" spans="2:15">
      <c r="B45" s="131" t="s">
        <v>5</v>
      </c>
      <c r="C45" s="20">
        <f t="shared" ref="C45:O45" si="1">SUM(C35:C44)</f>
        <v>366.55893199999991</v>
      </c>
      <c r="D45" s="20">
        <f t="shared" si="1"/>
        <v>409.37596799999994</v>
      </c>
      <c r="E45" s="20">
        <f t="shared" si="1"/>
        <v>498.53895599999998</v>
      </c>
      <c r="F45" s="20">
        <f t="shared" si="1"/>
        <v>498.90673599999997</v>
      </c>
      <c r="G45" s="20">
        <f t="shared" si="1"/>
        <v>460.71842300000003</v>
      </c>
      <c r="H45" s="20">
        <f t="shared" si="1"/>
        <v>387.34727600000002</v>
      </c>
      <c r="I45" s="20">
        <f t="shared" si="1"/>
        <v>326.28334299999995</v>
      </c>
      <c r="J45" s="20">
        <f t="shared" si="1"/>
        <v>333.88528199999996</v>
      </c>
      <c r="K45" s="20">
        <f t="shared" si="1"/>
        <v>381.12658199999998</v>
      </c>
      <c r="L45" s="20">
        <f t="shared" si="1"/>
        <v>331.77935200000002</v>
      </c>
      <c r="M45" s="20">
        <f t="shared" si="1"/>
        <v>331.78223200000002</v>
      </c>
      <c r="N45" s="20">
        <f t="shared" si="1"/>
        <v>357.93233299999997</v>
      </c>
      <c r="O45" s="20">
        <f t="shared" si="1"/>
        <v>411.79220299999997</v>
      </c>
    </row>
    <row r="46" spans="2:15">
      <c r="B46" s="125" t="s">
        <v>26</v>
      </c>
      <c r="C46" s="16">
        <v>105.354345</v>
      </c>
      <c r="D46" s="16">
        <v>124.743759</v>
      </c>
      <c r="E46" s="16">
        <v>144.84169399999999</v>
      </c>
      <c r="F46" s="16">
        <v>152.53868</v>
      </c>
      <c r="G46" s="16">
        <v>109.260447</v>
      </c>
      <c r="H46" s="16">
        <v>90.882304000000005</v>
      </c>
      <c r="I46" s="16">
        <v>58.978757000000002</v>
      </c>
      <c r="J46" s="16">
        <v>85.128666999999993</v>
      </c>
      <c r="K46" s="16">
        <v>96.651403000000002</v>
      </c>
      <c r="L46" s="16">
        <v>64.562011999999996</v>
      </c>
      <c r="M46" s="16">
        <v>78.352012000000002</v>
      </c>
      <c r="N46" s="16">
        <v>57.068237000000003</v>
      </c>
      <c r="O46" s="16">
        <v>74.856499999999997</v>
      </c>
    </row>
    <row r="47" spans="2:15">
      <c r="B47" s="132" t="s">
        <v>4</v>
      </c>
      <c r="C47" s="12">
        <f t="shared" ref="C47:O47" si="2">SUM(C45:C46)</f>
        <v>471.91327699999988</v>
      </c>
      <c r="D47" s="12">
        <f t="shared" si="2"/>
        <v>534.1197269999999</v>
      </c>
      <c r="E47" s="12">
        <f t="shared" si="2"/>
        <v>643.38064999999995</v>
      </c>
      <c r="F47" s="12">
        <f t="shared" si="2"/>
        <v>651.44541600000002</v>
      </c>
      <c r="G47" s="12">
        <f t="shared" si="2"/>
        <v>569.97887000000003</v>
      </c>
      <c r="H47" s="12">
        <f t="shared" si="2"/>
        <v>478.22958000000006</v>
      </c>
      <c r="I47" s="12">
        <f t="shared" si="2"/>
        <v>385.26209999999992</v>
      </c>
      <c r="J47" s="12">
        <f t="shared" si="2"/>
        <v>419.01394899999997</v>
      </c>
      <c r="K47" s="12">
        <f t="shared" si="2"/>
        <v>477.777985</v>
      </c>
      <c r="L47" s="12">
        <f t="shared" si="2"/>
        <v>396.341364</v>
      </c>
      <c r="M47" s="12">
        <f t="shared" si="2"/>
        <v>410.13424400000002</v>
      </c>
      <c r="N47" s="12">
        <f t="shared" si="2"/>
        <v>415.00056999999998</v>
      </c>
      <c r="O47" s="12">
        <f t="shared" si="2"/>
        <v>486.64870299999995</v>
      </c>
    </row>
    <row r="48" spans="2:15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2:15">
      <c r="B49" s="73" t="s">
        <v>66</v>
      </c>
      <c r="C49" s="135">
        <f t="shared" ref="C49:O49" si="3">SUM(C36:C37,C39)</f>
        <v>105.774047</v>
      </c>
      <c r="D49" s="135">
        <f t="shared" si="3"/>
        <v>126.884064</v>
      </c>
      <c r="E49" s="135">
        <f t="shared" si="3"/>
        <v>156.92742099999998</v>
      </c>
      <c r="F49" s="135">
        <f t="shared" si="3"/>
        <v>166.15079399999999</v>
      </c>
      <c r="G49" s="135">
        <f t="shared" si="3"/>
        <v>138.13267300000001</v>
      </c>
      <c r="H49" s="135">
        <f t="shared" si="3"/>
        <v>107.36224399999999</v>
      </c>
      <c r="I49" s="135">
        <f t="shared" si="3"/>
        <v>82.541661000000005</v>
      </c>
      <c r="J49" s="135">
        <f t="shared" si="3"/>
        <v>83.800775999999999</v>
      </c>
      <c r="K49" s="135">
        <f t="shared" si="3"/>
        <v>97.570552000000006</v>
      </c>
      <c r="L49" s="135">
        <f t="shared" si="3"/>
        <v>81.636355000000009</v>
      </c>
      <c r="M49" s="135">
        <f t="shared" si="3"/>
        <v>84.598040999999995</v>
      </c>
      <c r="N49" s="135">
        <f t="shared" si="3"/>
        <v>86.882843000000008</v>
      </c>
      <c r="O49" s="135">
        <f>SUM(O36:O37,O39)</f>
        <v>120.626181</v>
      </c>
    </row>
    <row r="51" spans="2:15">
      <c r="B51" s="51" t="s">
        <v>40</v>
      </c>
      <c r="C51" s="121"/>
      <c r="D51" s="121"/>
    </row>
    <row r="52" spans="2:15">
      <c r="B52" s="123"/>
      <c r="C52" s="124" t="s">
        <v>35</v>
      </c>
      <c r="D52" s="124" t="s">
        <v>32</v>
      </c>
    </row>
    <row r="53" spans="2:15">
      <c r="B53" s="125" t="s">
        <v>15</v>
      </c>
      <c r="C53" s="24">
        <v>495.92000000000013</v>
      </c>
      <c r="D53" s="23">
        <f>ROUND(C53/$C$63*100,1)</f>
        <v>17.899999999999999</v>
      </c>
    </row>
    <row r="54" spans="2:15">
      <c r="B54" s="125" t="s">
        <v>14</v>
      </c>
      <c r="C54" s="24">
        <v>557.1400000000001</v>
      </c>
      <c r="D54" s="23">
        <f>ROUND(C54/$C$63*100,1)</f>
        <v>20.100000000000001</v>
      </c>
    </row>
    <row r="55" spans="2:15">
      <c r="B55" s="125" t="s">
        <v>13</v>
      </c>
      <c r="C55" s="24">
        <v>482.64</v>
      </c>
      <c r="D55" s="23">
        <f t="shared" ref="D55:D62" si="4">ROUND(C55/$C$63*100,1)</f>
        <v>17.399999999999999</v>
      </c>
    </row>
    <row r="56" spans="2:15">
      <c r="B56" s="125" t="s">
        <v>31</v>
      </c>
      <c r="C56" s="24">
        <v>864.2</v>
      </c>
      <c r="D56" s="23">
        <f>100-SUM(D53:D55,D57:D62)</f>
        <v>31.400000000000006</v>
      </c>
    </row>
    <row r="57" spans="2:15">
      <c r="B57" s="125" t="s">
        <v>29</v>
      </c>
      <c r="C57" s="24">
        <v>33.268000000000001</v>
      </c>
      <c r="D57" s="23">
        <f>ROUND(C57/$C$63*100,1)</f>
        <v>1.2</v>
      </c>
    </row>
    <row r="58" spans="2:15">
      <c r="B58" s="125" t="s">
        <v>17</v>
      </c>
      <c r="C58" s="24">
        <v>1.2630000000000001</v>
      </c>
      <c r="D58" s="23">
        <f t="shared" si="4"/>
        <v>0</v>
      </c>
    </row>
    <row r="59" spans="2:15">
      <c r="B59" s="125" t="s">
        <v>9</v>
      </c>
      <c r="C59" s="24">
        <v>11.39</v>
      </c>
      <c r="D59" s="23">
        <f t="shared" si="4"/>
        <v>0.4</v>
      </c>
    </row>
    <row r="60" spans="2:15">
      <c r="B60" s="125" t="s">
        <v>8</v>
      </c>
      <c r="C60" s="24">
        <v>152.59</v>
      </c>
      <c r="D60" s="23">
        <f t="shared" si="4"/>
        <v>5.5</v>
      </c>
    </row>
    <row r="61" spans="2:15">
      <c r="B61" s="125" t="s">
        <v>7</v>
      </c>
      <c r="C61" s="24">
        <v>166.46957999999799</v>
      </c>
      <c r="D61" s="23">
        <f t="shared" si="4"/>
        <v>6</v>
      </c>
    </row>
    <row r="62" spans="2:15">
      <c r="B62" s="125" t="s">
        <v>27</v>
      </c>
      <c r="C62" s="24">
        <v>3.3679999999999999</v>
      </c>
      <c r="D62" s="23">
        <f t="shared" si="4"/>
        <v>0.1</v>
      </c>
    </row>
    <row r="63" spans="2:15">
      <c r="B63" s="126" t="s">
        <v>25</v>
      </c>
      <c r="C63" s="127">
        <f>SUM(C53:C62)</f>
        <v>2768.2485799999986</v>
      </c>
      <c r="D63" s="128">
        <f>SUM(D53:D62)</f>
        <v>100.00000000000001</v>
      </c>
    </row>
    <row r="64" spans="2:15">
      <c r="B64" s="121"/>
      <c r="C64" s="121"/>
      <c r="D64" s="129"/>
    </row>
    <row r="65" spans="2:4">
      <c r="B65" s="121"/>
      <c r="C65" s="121"/>
      <c r="D65" s="129"/>
    </row>
    <row r="66" spans="2:4">
      <c r="B66" s="121"/>
      <c r="C66" s="121"/>
      <c r="D66" s="129"/>
    </row>
    <row r="67" spans="2:4">
      <c r="B67" s="121"/>
      <c r="C67" s="121"/>
      <c r="D67" s="121"/>
    </row>
    <row r="68" spans="2:4">
      <c r="B68" s="51" t="s">
        <v>39</v>
      </c>
      <c r="C68" s="121"/>
      <c r="D68" s="121"/>
    </row>
    <row r="69" spans="2:4">
      <c r="B69" s="123"/>
      <c r="C69" s="124" t="s">
        <v>32</v>
      </c>
      <c r="D69" s="129"/>
    </row>
    <row r="70" spans="2:4">
      <c r="B70" s="125" t="s">
        <v>15</v>
      </c>
      <c r="C70" s="23">
        <f>ROUND((O85/$O$94)*100,1)</f>
        <v>26.1</v>
      </c>
      <c r="D70" s="129"/>
    </row>
    <row r="71" spans="2:4">
      <c r="B71" s="125" t="s">
        <v>14</v>
      </c>
      <c r="C71" s="23">
        <f>ROUND((O86/$O$94)*100,1)</f>
        <v>2.8</v>
      </c>
      <c r="D71" s="129"/>
    </row>
    <row r="72" spans="2:4">
      <c r="B72" s="125" t="s">
        <v>13</v>
      </c>
      <c r="C72" s="23">
        <f>ROUND((O87/$O$94)*100,1)</f>
        <v>28.8</v>
      </c>
      <c r="D72" s="129"/>
    </row>
    <row r="73" spans="2:4">
      <c r="B73" s="125" t="s">
        <v>31</v>
      </c>
      <c r="C73" s="23">
        <f>100-SUM(C70:C72,C74:C79)</f>
        <v>34.699999999999989</v>
      </c>
      <c r="D73" s="129"/>
    </row>
    <row r="74" spans="2:4">
      <c r="B74" s="125" t="s">
        <v>29</v>
      </c>
      <c r="C74" s="23">
        <f>ROUND((O93/$O$94)*100,1)</f>
        <v>0</v>
      </c>
      <c r="D74" s="129"/>
    </row>
    <row r="75" spans="2:4">
      <c r="B75" s="125" t="s">
        <v>17</v>
      </c>
      <c r="C75" s="23">
        <f>ROUND((O84/$O$94)*100,1)</f>
        <v>0</v>
      </c>
      <c r="D75" s="121"/>
    </row>
    <row r="76" spans="2:4">
      <c r="B76" s="125" t="s">
        <v>9</v>
      </c>
      <c r="C76" s="23">
        <f>ROUND((O89/$O$94)*100,1)</f>
        <v>0.2</v>
      </c>
      <c r="D76" s="121"/>
    </row>
    <row r="77" spans="2:4">
      <c r="B77" s="125" t="s">
        <v>8</v>
      </c>
      <c r="C77" s="23">
        <f>ROUND((O90/$O$94)*100,1)</f>
        <v>4</v>
      </c>
      <c r="D77" s="129"/>
    </row>
    <row r="78" spans="2:4">
      <c r="B78" s="125" t="s">
        <v>7</v>
      </c>
      <c r="C78" s="23">
        <f>ROUND((O91/$O$94)*100,1)</f>
        <v>3.4</v>
      </c>
      <c r="D78" s="129"/>
    </row>
    <row r="79" spans="2:4">
      <c r="B79" s="125" t="s">
        <v>27</v>
      </c>
      <c r="C79" s="23">
        <f>ROUND((O92/$O$94)*100,1)</f>
        <v>0</v>
      </c>
      <c r="D79" s="129"/>
    </row>
    <row r="80" spans="2:4">
      <c r="B80" s="126" t="s">
        <v>25</v>
      </c>
      <c r="C80" s="128">
        <f>SUM(C70:C79)</f>
        <v>100</v>
      </c>
      <c r="D80" s="129"/>
    </row>
    <row r="82" spans="2:15">
      <c r="B82" s="51" t="s">
        <v>42</v>
      </c>
    </row>
    <row r="83" spans="2:15">
      <c r="B83" s="123"/>
      <c r="C83" s="130">
        <v>42491</v>
      </c>
      <c r="D83" s="130">
        <v>42522</v>
      </c>
      <c r="E83" s="130">
        <v>42552</v>
      </c>
      <c r="F83" s="130">
        <v>42583</v>
      </c>
      <c r="G83" s="130">
        <v>42614</v>
      </c>
      <c r="H83" s="130">
        <v>42644</v>
      </c>
      <c r="I83" s="130">
        <v>42675</v>
      </c>
      <c r="J83" s="130">
        <v>42705</v>
      </c>
      <c r="K83" s="130">
        <v>42736</v>
      </c>
      <c r="L83" s="130">
        <v>42767</v>
      </c>
      <c r="M83" s="130">
        <v>42795</v>
      </c>
      <c r="N83" s="130">
        <v>42826</v>
      </c>
      <c r="O83" s="130">
        <v>42856</v>
      </c>
    </row>
    <row r="84" spans="2:15">
      <c r="B84" s="125" t="s">
        <v>17</v>
      </c>
      <c r="C84" s="24">
        <v>0.308</v>
      </c>
      <c r="D84" s="24">
        <v>0.30099999999999999</v>
      </c>
      <c r="E84" s="24">
        <v>0.313</v>
      </c>
      <c r="F84" s="24">
        <v>0.26600000000000001</v>
      </c>
      <c r="G84" s="24">
        <v>0.28199999999999997</v>
      </c>
      <c r="H84" s="24">
        <v>0.27100000000000002</v>
      </c>
      <c r="I84" s="24">
        <v>0.26</v>
      </c>
      <c r="J84" s="24">
        <v>0.27</v>
      </c>
      <c r="K84" s="24">
        <v>0.26400000000000001</v>
      </c>
      <c r="L84" s="24">
        <v>0.23899999999999999</v>
      </c>
      <c r="M84" s="24">
        <v>0.26500000000000001</v>
      </c>
      <c r="N84" s="24">
        <v>0.26200000000000001</v>
      </c>
      <c r="O84" s="24">
        <v>1.7486000000000002E-2</v>
      </c>
    </row>
    <row r="85" spans="2:15">
      <c r="B85" s="125" t="s">
        <v>15</v>
      </c>
      <c r="C85" s="24">
        <v>182.068072</v>
      </c>
      <c r="D85" s="24">
        <v>175.19982899999999</v>
      </c>
      <c r="E85" s="24">
        <v>195.77345700000001</v>
      </c>
      <c r="F85" s="24">
        <v>199.39929000000001</v>
      </c>
      <c r="G85" s="24">
        <v>172.730772</v>
      </c>
      <c r="H85" s="24">
        <v>198.09317100000001</v>
      </c>
      <c r="I85" s="24">
        <v>184.85145199999999</v>
      </c>
      <c r="J85" s="24">
        <v>188.07008300000001</v>
      </c>
      <c r="K85" s="24">
        <v>188.28313199999999</v>
      </c>
      <c r="L85" s="24">
        <v>166.41307599999999</v>
      </c>
      <c r="M85" s="24">
        <v>199.64238800000001</v>
      </c>
      <c r="N85" s="24">
        <v>210.39763500000001</v>
      </c>
      <c r="O85" s="24">
        <v>192.265388</v>
      </c>
    </row>
    <row r="86" spans="2:15">
      <c r="B86" s="125" t="s">
        <v>14</v>
      </c>
      <c r="C86" s="24">
        <v>17.715980999999999</v>
      </c>
      <c r="D86" s="24">
        <v>14.422895</v>
      </c>
      <c r="E86" s="24">
        <v>15.882528000000001</v>
      </c>
      <c r="F86" s="24">
        <v>31.498591000000001</v>
      </c>
      <c r="G86" s="24">
        <v>37.833683999999998</v>
      </c>
      <c r="H86" s="24">
        <v>27.45288</v>
      </c>
      <c r="I86" s="24">
        <v>26.044129999999999</v>
      </c>
      <c r="J86" s="24">
        <v>29.769361</v>
      </c>
      <c r="K86" s="24">
        <v>31.339258000000001</v>
      </c>
      <c r="L86" s="24">
        <v>23.523016999999999</v>
      </c>
      <c r="M86" s="24">
        <v>18.987773000000001</v>
      </c>
      <c r="N86" s="24">
        <v>12.640722</v>
      </c>
      <c r="O86" s="24">
        <v>20.743948</v>
      </c>
    </row>
    <row r="87" spans="2:15">
      <c r="B87" s="125" t="s">
        <v>13</v>
      </c>
      <c r="C87" s="24">
        <v>173.43472800000001</v>
      </c>
      <c r="D87" s="24">
        <v>204.68336099999999</v>
      </c>
      <c r="E87" s="24">
        <v>222.433549</v>
      </c>
      <c r="F87" s="24">
        <v>236.381934</v>
      </c>
      <c r="G87" s="24">
        <v>224.08452199999999</v>
      </c>
      <c r="H87" s="24">
        <v>208.666932</v>
      </c>
      <c r="I87" s="24">
        <v>172.369114</v>
      </c>
      <c r="J87" s="24">
        <v>245.57943599999999</v>
      </c>
      <c r="K87" s="24">
        <v>210.604085</v>
      </c>
      <c r="L87" s="24">
        <v>197.05500000000001</v>
      </c>
      <c r="M87" s="24">
        <v>204.998987</v>
      </c>
      <c r="N87" s="24">
        <v>218.56331599999999</v>
      </c>
      <c r="O87" s="24">
        <v>212.19571400000001</v>
      </c>
    </row>
    <row r="88" spans="2:15">
      <c r="B88" s="125" t="s">
        <v>11</v>
      </c>
      <c r="C88" s="24">
        <v>271.01508100000001</v>
      </c>
      <c r="D88" s="24">
        <v>238.084596</v>
      </c>
      <c r="E88" s="24">
        <v>241.07381000000001</v>
      </c>
      <c r="F88" s="24">
        <v>247.23245700000001</v>
      </c>
      <c r="G88" s="24">
        <v>240.643528</v>
      </c>
      <c r="H88" s="24">
        <v>294.69665300000003</v>
      </c>
      <c r="I88" s="24">
        <v>304.19990300000001</v>
      </c>
      <c r="J88" s="24">
        <v>249.42523499999999</v>
      </c>
      <c r="K88" s="24">
        <v>282.31956300000002</v>
      </c>
      <c r="L88" s="24">
        <v>235.32400000000001</v>
      </c>
      <c r="M88" s="24">
        <v>250.92337599999999</v>
      </c>
      <c r="N88" s="24">
        <v>219.690934</v>
      </c>
      <c r="O88" s="24">
        <v>255.85092</v>
      </c>
    </row>
    <row r="89" spans="2:15">
      <c r="B89" s="125" t="s">
        <v>9</v>
      </c>
      <c r="C89" s="24">
        <v>0.92346300000000003</v>
      </c>
      <c r="D89" s="24">
        <v>2.0026199999999998</v>
      </c>
      <c r="E89" s="24">
        <v>2.580273</v>
      </c>
      <c r="F89" s="24">
        <v>2.2239</v>
      </c>
      <c r="G89" s="24">
        <v>2.171967</v>
      </c>
      <c r="H89" s="24">
        <v>0.73335399999999995</v>
      </c>
      <c r="I89" s="24">
        <v>1.0128509999999999</v>
      </c>
      <c r="J89" s="24">
        <v>1.035191</v>
      </c>
      <c r="K89" s="24">
        <v>1.084578</v>
      </c>
      <c r="L89" s="24">
        <v>1.4479919999999999</v>
      </c>
      <c r="M89" s="24">
        <v>2.1297549999999998</v>
      </c>
      <c r="N89" s="24">
        <v>0.99451599999999996</v>
      </c>
      <c r="O89" s="24">
        <v>1.459341</v>
      </c>
    </row>
    <row r="90" spans="2:15">
      <c r="B90" s="125" t="s">
        <v>8</v>
      </c>
      <c r="C90" s="24">
        <v>30.568999999999999</v>
      </c>
      <c r="D90" s="24">
        <v>44.372</v>
      </c>
      <c r="E90" s="24">
        <v>56.792000000000002</v>
      </c>
      <c r="F90" s="24">
        <v>48.604999999999997</v>
      </c>
      <c r="G90" s="24">
        <v>46.718000000000004</v>
      </c>
      <c r="H90" s="24">
        <v>13.423999999999999</v>
      </c>
      <c r="I90" s="24">
        <v>17.701000000000001</v>
      </c>
      <c r="J90" s="24">
        <v>15.718</v>
      </c>
      <c r="K90" s="24">
        <v>15.118</v>
      </c>
      <c r="L90" s="24">
        <v>22.704000000000001</v>
      </c>
      <c r="M90" s="24">
        <v>35.607999999999997</v>
      </c>
      <c r="N90" s="24">
        <v>18.603999999999999</v>
      </c>
      <c r="O90" s="24">
        <v>29.295376000000001</v>
      </c>
    </row>
    <row r="91" spans="2:15">
      <c r="B91" s="125" t="s">
        <v>7</v>
      </c>
      <c r="C91" s="24">
        <v>25.216000000000001</v>
      </c>
      <c r="D91" s="24">
        <v>29.414999999999999</v>
      </c>
      <c r="E91" s="24">
        <v>29.131</v>
      </c>
      <c r="F91" s="24">
        <v>27.379000000000001</v>
      </c>
      <c r="G91" s="24">
        <v>25.670999999999999</v>
      </c>
      <c r="H91" s="24">
        <v>20.209</v>
      </c>
      <c r="I91" s="24">
        <v>16.920999999999999</v>
      </c>
      <c r="J91" s="24">
        <v>15.601000000000001</v>
      </c>
      <c r="K91" s="24">
        <v>17.937999999999999</v>
      </c>
      <c r="L91" s="24">
        <v>18.911000000000001</v>
      </c>
      <c r="M91" s="24">
        <v>25.306999999999999</v>
      </c>
      <c r="N91" s="24">
        <v>25.672000000000001</v>
      </c>
      <c r="O91" s="24">
        <v>24.958973</v>
      </c>
    </row>
    <row r="92" spans="2:15">
      <c r="B92" s="125" t="s">
        <v>27</v>
      </c>
      <c r="C92" s="24">
        <v>0.88400000000000001</v>
      </c>
      <c r="D92" s="24">
        <v>0.67900000000000005</v>
      </c>
      <c r="E92" s="24">
        <v>0.76100000000000001</v>
      </c>
      <c r="F92" s="24">
        <v>0.69599999999999995</v>
      </c>
      <c r="G92" s="24">
        <v>0.73799999999999999</v>
      </c>
      <c r="H92" s="24">
        <v>0.78600000000000003</v>
      </c>
      <c r="I92" s="24">
        <v>0.76500000000000001</v>
      </c>
      <c r="J92" s="24">
        <v>0.78900000000000003</v>
      </c>
      <c r="K92" s="24">
        <v>0.81100000000000005</v>
      </c>
      <c r="L92" s="24">
        <v>0.72</v>
      </c>
      <c r="M92" s="24">
        <v>0.83099999999999996</v>
      </c>
      <c r="N92" s="24">
        <v>0.83599999999999997</v>
      </c>
      <c r="O92" s="24">
        <v>5.1614E-2</v>
      </c>
    </row>
    <row r="93" spans="2:15">
      <c r="B93" s="125" t="s">
        <v>29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</row>
    <row r="94" spans="2:15">
      <c r="B94" s="132" t="s">
        <v>4</v>
      </c>
      <c r="C94" s="12">
        <f t="shared" ref="C94:O94" si="5">SUM(C84:C93)</f>
        <v>702.13432499999999</v>
      </c>
      <c r="D94" s="12">
        <f t="shared" si="5"/>
        <v>709.16030099999989</v>
      </c>
      <c r="E94" s="12">
        <f t="shared" si="5"/>
        <v>764.74061700000004</v>
      </c>
      <c r="F94" s="12">
        <f t="shared" si="5"/>
        <v>793.68217200000004</v>
      </c>
      <c r="G94" s="12">
        <f t="shared" si="5"/>
        <v>750.87347299999999</v>
      </c>
      <c r="H94" s="12">
        <f t="shared" si="5"/>
        <v>764.33298999999988</v>
      </c>
      <c r="I94" s="12">
        <f t="shared" si="5"/>
        <v>724.12444999999991</v>
      </c>
      <c r="J94" s="12">
        <f t="shared" si="5"/>
        <v>746.25730600000009</v>
      </c>
      <c r="K94" s="12">
        <f t="shared" si="5"/>
        <v>747.76161600000012</v>
      </c>
      <c r="L94" s="12">
        <f t="shared" si="5"/>
        <v>666.33708499999989</v>
      </c>
      <c r="M94" s="12">
        <f t="shared" si="5"/>
        <v>738.69327899999996</v>
      </c>
      <c r="N94" s="12">
        <f t="shared" si="5"/>
        <v>707.66112300000009</v>
      </c>
      <c r="O94" s="12">
        <f t="shared" si="5"/>
        <v>736.83875999999998</v>
      </c>
    </row>
    <row r="95" spans="2:15"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</row>
    <row r="96" spans="2:15">
      <c r="B96" s="73" t="s">
        <v>66</v>
      </c>
      <c r="C96" s="135">
        <f t="shared" ref="C96:O96" si="6">SUM(C85:C87)</f>
        <v>373.21878100000004</v>
      </c>
      <c r="D96" s="135">
        <f t="shared" si="6"/>
        <v>394.306085</v>
      </c>
      <c r="E96" s="135">
        <f t="shared" si="6"/>
        <v>434.08953400000001</v>
      </c>
      <c r="F96" s="135">
        <f t="shared" si="6"/>
        <v>467.27981499999999</v>
      </c>
      <c r="G96" s="135">
        <f t="shared" si="6"/>
        <v>434.648978</v>
      </c>
      <c r="H96" s="135">
        <f t="shared" si="6"/>
        <v>434.21298300000001</v>
      </c>
      <c r="I96" s="135">
        <f t="shared" si="6"/>
        <v>383.26469599999996</v>
      </c>
      <c r="J96" s="135">
        <f t="shared" si="6"/>
        <v>463.41888</v>
      </c>
      <c r="K96" s="135">
        <f t="shared" si="6"/>
        <v>430.22647499999999</v>
      </c>
      <c r="L96" s="135">
        <f t="shared" si="6"/>
        <v>386.99109299999998</v>
      </c>
      <c r="M96" s="135">
        <f t="shared" si="6"/>
        <v>423.62914799999999</v>
      </c>
      <c r="N96" s="135">
        <f t="shared" si="6"/>
        <v>441.60167300000001</v>
      </c>
      <c r="O96" s="135">
        <f t="shared" si="6"/>
        <v>425.20505000000003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Data 1</vt:lpstr>
      <vt:lpstr>Indice!Área_de_impresión</vt:lpstr>
      <vt:lpstr>'SN3'!Área_de_impresión</vt:lpstr>
      <vt:lpstr>'SN4'!Área_de_impresión</vt:lpstr>
      <vt:lpstr>'SN5'!Área_de_impresión</vt:lpstr>
      <vt:lpstr>'SN6'!Área_de_impresión</vt:lpstr>
      <vt:lpstr>'SN7'!Área_de_impresión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2016-11-17T11:02:48Z</dcterms:created>
  <dcterms:modified xsi:type="dcterms:W3CDTF">2017-06-06T11:18:52Z</dcterms:modified>
</cp:coreProperties>
</file>